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907_【公表】R4継続・R5新規\03_公表用データ【セット版】\"/>
    </mc:Choice>
  </mc:AlternateContent>
  <bookViews>
    <workbookView xWindow="780" yWindow="4125" windowWidth="20340" windowHeight="12030" tabRatio="852"/>
  </bookViews>
  <sheets>
    <sheet name="（様式1）令和4年度実施事業及び令和5年度新規事業" sheetId="1" r:id="rId1"/>
    <sheet name="入力規則" sheetId="2" r:id="rId2"/>
  </sheets>
  <externalReferences>
    <externalReference r:id="rId3"/>
  </externalReferences>
  <definedNames>
    <definedName name="_xlnm._FilterDatabase" localSheetId="0" hidden="1">'（様式1）令和4年度実施事業及び令和5年度新規事業'!$A$7:$AU$762</definedName>
    <definedName name="_xlnm._FilterDatabase" localSheetId="1" hidden="1">入力規則!#REF!</definedName>
    <definedName name="_xlnm.Print_Area" localSheetId="0">'（様式1）令和4年度実施事業及び令和5年度新規事業'!$A$1:$AU$763</definedName>
    <definedName name="_xlnm.Print_Titles" localSheetId="0">'（様式1）令和4年度実施事業及び令和5年度新規事業'!$4:$7</definedName>
    <definedName name="Z_07375ADA_0124_422C_97BA_4D7CDA784583_.wvu.Cols" localSheetId="0" hidden="1">'（様式1）令和4年度実施事業及び令和5年度新規事業'!$H:$L,'（様式1）令和4年度実施事業及び令和5年度新規事業'!$N:$R,'（様式1）令和4年度実施事業及び令和5年度新規事業'!$U:$AO</definedName>
    <definedName name="Z_07375ADA_0124_422C_97BA_4D7CDA784583_.wvu.FilterData" localSheetId="0" hidden="1">'（様式1）令和4年度実施事業及び令和5年度新規事業'!$A$7:$AU$760</definedName>
    <definedName name="Z_07375ADA_0124_422C_97BA_4D7CDA784583_.wvu.PrintArea" localSheetId="0" hidden="1">'（様式1）令和4年度実施事業及び令和5年度新規事業'!$A$1:$AU$760</definedName>
    <definedName name="Z_07375ADA_0124_422C_97BA_4D7CDA784583_.wvu.PrintTitles" localSheetId="0" hidden="1">'（様式1）令和4年度実施事業及び令和5年度新規事業'!$4:$7</definedName>
    <definedName name="Z_4E02CBBD_A628_4550_B1F8_15E030B099D4_.wvu.Cols" localSheetId="0" hidden="1">'（様式1）令和4年度実施事業及び令和5年度新規事業'!$H:$L,'（様式1）令和4年度実施事業及び令和5年度新規事業'!$N:$R,'（様式1）令和4年度実施事業及び令和5年度新規事業'!$U:$AO</definedName>
    <definedName name="Z_4E02CBBD_A628_4550_B1F8_15E030B099D4_.wvu.FilterData" localSheetId="0" hidden="1">'（様式1）令和4年度実施事業及び令和5年度新規事業'!$A$7:$AU$760</definedName>
    <definedName name="Z_4E02CBBD_A628_4550_B1F8_15E030B099D4_.wvu.PrintArea" localSheetId="0" hidden="1">'（様式1）令和4年度実施事業及び令和5年度新規事業'!$A$1:$AU$760</definedName>
    <definedName name="Z_4E02CBBD_A628_4550_B1F8_15E030B099D4_.wvu.PrintTitles" localSheetId="0" hidden="1">'（様式1）令和4年度実施事業及び令和5年度新規事業'!$4:$7</definedName>
    <definedName name="レビュー対象外理由">入力規則!$I$2:$I$16</definedName>
    <definedName name="開始年度">入力規則!$C$2:$C$100</definedName>
    <definedName name="終了予定年度">入力規則!$D$2:$D$29</definedName>
    <definedName name="直近の外部有識者点検実施年度">入力規則!$F$3:$F$7</definedName>
  </definedNames>
  <calcPr calcId="162913"/>
  <customWorkbookViews>
    <customWorkbookView name="（会計課）峯田恭平 - 個人用ビュー" guid="{07375ADA-0124-422C-97BA-4D7CDA784583}" mergeInterval="0" personalView="1" maximized="1" xWindow="-8" yWindow="-8" windowWidth="1936" windowHeight="1056" tabRatio="852" activeSheetId="1"/>
    <customWorkbookView name="ㅤ - 個人用ビュー" guid="{4E02CBBD-A628-4550-B1F8-15E030B099D4}" mergeInterval="0" personalView="1" maximized="1" xWindow="-1928" yWindow="-234" windowWidth="1936" windowHeight="1056" tabRatio="852" activeSheetId="1"/>
  </customWorkbookViews>
</workbook>
</file>

<file path=xl/calcChain.xml><?xml version="1.0" encoding="utf-8"?>
<calcChain xmlns="http://schemas.openxmlformats.org/spreadsheetml/2006/main">
  <c r="N737" i="1" l="1"/>
  <c r="M737" i="1"/>
  <c r="O740" i="1" l="1"/>
  <c r="O739" i="1"/>
  <c r="O738" i="1"/>
  <c r="O737" i="1"/>
  <c r="O736" i="1"/>
  <c r="N734" i="1" l="1"/>
  <c r="N744" i="1" s="1"/>
  <c r="N735" i="1"/>
  <c r="N745" i="1" s="1"/>
  <c r="N733" i="1"/>
  <c r="N743" i="1" s="1"/>
  <c r="M733" i="1"/>
  <c r="M743" i="1" s="1"/>
  <c r="M734" i="1"/>
  <c r="M744" i="1" s="1"/>
  <c r="M735" i="1"/>
  <c r="M745" i="1" s="1"/>
  <c r="M732" i="1" l="1"/>
  <c r="M742" i="1" s="1"/>
  <c r="O735" i="1"/>
  <c r="O745" i="1" s="1"/>
  <c r="O734" i="1"/>
  <c r="O744" i="1" s="1"/>
  <c r="O733" i="1"/>
  <c r="O743" i="1" s="1"/>
  <c r="N732" i="1"/>
  <c r="O732" i="1" l="1"/>
  <c r="O742" i="1" s="1"/>
  <c r="N742" i="1"/>
  <c r="O729" i="1"/>
  <c r="O728" i="1"/>
  <c r="O727" i="1"/>
  <c r="O726" i="1"/>
  <c r="O725" i="1"/>
  <c r="O724" i="1"/>
  <c r="O723" i="1"/>
  <c r="O722" i="1"/>
  <c r="O721" i="1"/>
  <c r="O720" i="1"/>
  <c r="O719" i="1"/>
  <c r="O695" i="1" l="1"/>
  <c r="O220" i="1"/>
  <c r="O219" i="1"/>
  <c r="G219" i="1"/>
  <c r="O218" i="1"/>
  <c r="G218" i="1"/>
  <c r="O216" i="1"/>
  <c r="G216" i="1"/>
  <c r="O58" i="1"/>
  <c r="G58" i="1"/>
  <c r="O133" i="1" l="1"/>
  <c r="O481" i="1" l="1"/>
  <c r="O480" i="1"/>
  <c r="O459" i="1" l="1"/>
  <c r="O14" i="1" l="1"/>
  <c r="O464" i="1"/>
  <c r="O717" i="1" l="1"/>
  <c r="O147" i="1"/>
  <c r="O146" i="1"/>
  <c r="O145" i="1"/>
  <c r="O144" i="1"/>
  <c r="O143" i="1"/>
  <c r="O142" i="1"/>
  <c r="O141" i="1"/>
  <c r="O140" i="1"/>
  <c r="O139" i="1"/>
  <c r="O138" i="1"/>
  <c r="O137" i="1"/>
  <c r="O136" i="1"/>
  <c r="O135" i="1"/>
  <c r="O134" i="1"/>
  <c r="O104" i="1"/>
  <c r="O103" i="1"/>
  <c r="O102" i="1"/>
  <c r="O40" i="1"/>
  <c r="O39" i="1"/>
  <c r="O38" i="1"/>
  <c r="O37" i="1"/>
  <c r="O36" i="1"/>
  <c r="O35" i="1"/>
  <c r="O34" i="1"/>
  <c r="O33" i="1"/>
  <c r="O32" i="1"/>
  <c r="O31" i="1"/>
  <c r="O30" i="1"/>
  <c r="O29" i="1"/>
  <c r="O28" i="1"/>
  <c r="O27" i="1"/>
  <c r="O26" i="1"/>
  <c r="O25" i="1"/>
  <c r="O24" i="1"/>
  <c r="O23" i="1"/>
  <c r="O22" i="1"/>
  <c r="O21" i="1"/>
  <c r="O20" i="1"/>
  <c r="O19" i="1"/>
  <c r="O15" i="1"/>
  <c r="O13" i="1"/>
  <c r="O12" i="1"/>
  <c r="O11" i="1"/>
  <c r="O10" i="1"/>
  <c r="O697" i="1" l="1"/>
  <c r="O696" i="1"/>
  <c r="O522" i="1"/>
  <c r="O233" i="1"/>
  <c r="O232" i="1"/>
  <c r="O231" i="1"/>
  <c r="O230" i="1"/>
  <c r="O61" i="1"/>
  <c r="O222" i="1" l="1"/>
  <c r="O221" i="1"/>
  <c r="O217" i="1"/>
  <c r="G217" i="1"/>
  <c r="O59" i="1" l="1"/>
  <c r="G59" i="1"/>
  <c r="N685" i="1" l="1"/>
  <c r="O685" i="1" s="1"/>
  <c r="O694" i="1" l="1"/>
  <c r="O175" i="1"/>
  <c r="O174" i="1"/>
  <c r="O173" i="1"/>
  <c r="O172" i="1"/>
  <c r="O171" i="1"/>
  <c r="O170" i="1"/>
  <c r="O169" i="1"/>
  <c r="O168" i="1"/>
  <c r="O167" i="1"/>
  <c r="O166" i="1"/>
  <c r="O165" i="1"/>
  <c r="O164" i="1"/>
  <c r="O163" i="1"/>
  <c r="O162" i="1"/>
  <c r="O161" i="1"/>
  <c r="O160" i="1"/>
  <c r="O159" i="1"/>
  <c r="O157" i="1" l="1"/>
  <c r="O156" i="1"/>
  <c r="O155" i="1"/>
  <c r="O154" i="1"/>
  <c r="O153" i="1"/>
  <c r="O152" i="1"/>
  <c r="O151" i="1"/>
  <c r="O132" i="1"/>
  <c r="O131" i="1"/>
  <c r="O90" i="1"/>
  <c r="O89" i="1"/>
  <c r="O88" i="1"/>
  <c r="O87" i="1"/>
  <c r="O86" i="1"/>
  <c r="O85" i="1"/>
  <c r="O84" i="1"/>
  <c r="O83" i="1"/>
  <c r="O82" i="1"/>
  <c r="O81" i="1"/>
  <c r="O74" i="1"/>
  <c r="O73" i="1"/>
  <c r="O72" i="1"/>
  <c r="O71" i="1"/>
  <c r="O70" i="1"/>
  <c r="O69" i="1"/>
  <c r="O68" i="1"/>
  <c r="O67" i="1"/>
  <c r="O48" i="1"/>
  <c r="O47" i="1"/>
  <c r="O93" i="1" l="1"/>
  <c r="O710" i="1" l="1"/>
  <c r="O594" i="1"/>
  <c r="O593" i="1"/>
  <c r="O592" i="1"/>
  <c r="O591" i="1"/>
  <c r="O590" i="1"/>
  <c r="O655" i="1" l="1"/>
  <c r="O654"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92" i="1" l="1"/>
  <c r="O465" i="1"/>
  <c r="O669" i="1" l="1"/>
  <c r="O668" i="1"/>
  <c r="O667" i="1"/>
  <c r="O666" i="1"/>
  <c r="O610" i="1"/>
  <c r="O609" i="1"/>
  <c r="O608" i="1"/>
  <c r="O606" i="1"/>
  <c r="O605" i="1"/>
  <c r="O604" i="1"/>
  <c r="O603" i="1"/>
  <c r="O602" i="1"/>
  <c r="O601" i="1"/>
  <c r="O507" i="1"/>
  <c r="O463" i="1"/>
  <c r="O462" i="1"/>
  <c r="O461" i="1"/>
  <c r="O460" i="1"/>
  <c r="O109" i="1"/>
  <c r="O97" i="1"/>
  <c r="O96" i="1"/>
  <c r="O474" i="1" l="1"/>
  <c r="O577" i="1"/>
  <c r="O569" i="1"/>
  <c r="O534" i="1"/>
  <c r="O533" i="1"/>
  <c r="O532" i="1"/>
  <c r="N531" i="1"/>
  <c r="O521" i="1"/>
  <c r="O520" i="1"/>
  <c r="O519" i="1"/>
  <c r="O518" i="1"/>
  <c r="O517" i="1"/>
  <c r="O516" i="1"/>
  <c r="O515" i="1"/>
  <c r="O514" i="1"/>
  <c r="O513" i="1"/>
  <c r="O512" i="1"/>
  <c r="O511" i="1"/>
  <c r="O510" i="1"/>
  <c r="O509" i="1"/>
  <c r="O508" i="1"/>
  <c r="O503" i="1"/>
  <c r="O502" i="1"/>
  <c r="O501" i="1"/>
  <c r="O500" i="1"/>
  <c r="O499" i="1"/>
  <c r="O498" i="1"/>
  <c r="O497" i="1"/>
  <c r="O496" i="1"/>
  <c r="O495" i="1"/>
  <c r="O494" i="1"/>
  <c r="O493" i="1"/>
  <c r="O492" i="1"/>
  <c r="O491" i="1"/>
  <c r="O490" i="1"/>
  <c r="O489" i="1"/>
  <c r="O487" i="1"/>
  <c r="O486" i="1"/>
  <c r="O485" i="1"/>
  <c r="O531" i="1" l="1"/>
  <c r="N731" i="1"/>
  <c r="O716" i="1"/>
  <c r="O715" i="1"/>
  <c r="O712" i="1"/>
  <c r="O711" i="1"/>
  <c r="O709" i="1"/>
  <c r="O708" i="1"/>
  <c r="O707" i="1"/>
  <c r="O706" i="1"/>
  <c r="O705" i="1"/>
  <c r="O704" i="1"/>
  <c r="O703" i="1"/>
  <c r="O702" i="1"/>
  <c r="O701" i="1"/>
  <c r="O700" i="1"/>
  <c r="O699" i="1"/>
  <c r="O698" i="1"/>
  <c r="O684" i="1"/>
  <c r="O683" i="1"/>
  <c r="O682" i="1"/>
  <c r="O681" i="1"/>
  <c r="O672" i="1"/>
  <c r="O671" i="1"/>
  <c r="O662" i="1"/>
  <c r="O660" i="1"/>
  <c r="O659" i="1"/>
  <c r="O658" i="1"/>
  <c r="O657" i="1"/>
  <c r="O656" i="1"/>
  <c r="O625" i="1"/>
  <c r="O622" i="1"/>
  <c r="O621" i="1"/>
  <c r="O617" i="1"/>
  <c r="O616" i="1"/>
  <c r="O615" i="1"/>
  <c r="O614" i="1"/>
  <c r="O613" i="1"/>
  <c r="O612" i="1"/>
  <c r="O611" i="1"/>
  <c r="O559" i="1"/>
  <c r="O558" i="1"/>
  <c r="O557" i="1"/>
  <c r="O556" i="1"/>
  <c r="O555" i="1"/>
  <c r="O554" i="1"/>
  <c r="O553" i="1"/>
  <c r="O552" i="1"/>
  <c r="O551" i="1"/>
  <c r="O550" i="1"/>
  <c r="O549" i="1"/>
  <c r="O548" i="1"/>
  <c r="O547" i="1"/>
  <c r="O546" i="1"/>
  <c r="O545" i="1"/>
  <c r="O544" i="1"/>
  <c r="O543" i="1"/>
  <c r="O541" i="1"/>
  <c r="O540" i="1"/>
  <c r="O539" i="1"/>
  <c r="O538" i="1"/>
  <c r="O537" i="1"/>
  <c r="O536" i="1"/>
  <c r="O528" i="1"/>
  <c r="O527" i="1"/>
  <c r="O526" i="1"/>
  <c r="O525" i="1"/>
  <c r="O524" i="1"/>
  <c r="O483" i="1"/>
  <c r="O482" i="1"/>
  <c r="O479" i="1"/>
  <c r="O478" i="1"/>
  <c r="O477" i="1"/>
  <c r="O476" i="1"/>
  <c r="O475" i="1"/>
  <c r="O445" i="1"/>
  <c r="O444" i="1"/>
  <c r="O443" i="1"/>
  <c r="O442" i="1"/>
  <c r="O441" i="1"/>
  <c r="O440" i="1"/>
  <c r="O439" i="1"/>
  <c r="O438" i="1"/>
  <c r="O437" i="1"/>
  <c r="O435" i="1"/>
  <c r="O434" i="1"/>
  <c r="O433" i="1"/>
  <c r="O431" i="1"/>
  <c r="O430" i="1"/>
  <c r="O429" i="1"/>
  <c r="O428" i="1"/>
  <c r="O401" i="1"/>
  <c r="O400" i="1"/>
  <c r="O399" i="1"/>
  <c r="O398" i="1"/>
  <c r="O395" i="1"/>
  <c r="O394" i="1"/>
  <c r="O393" i="1"/>
  <c r="O392" i="1"/>
  <c r="O391" i="1"/>
  <c r="O389" i="1"/>
  <c r="O388" i="1"/>
  <c r="O387" i="1"/>
  <c r="O379" i="1"/>
  <c r="O378" i="1"/>
  <c r="O377" i="1"/>
  <c r="O376" i="1"/>
  <c r="O375" i="1"/>
  <c r="O374" i="1"/>
  <c r="O373" i="1"/>
  <c r="O372" i="1"/>
  <c r="O371" i="1"/>
  <c r="O370" i="1"/>
  <c r="O369" i="1"/>
  <c r="O368" i="1"/>
  <c r="O367" i="1"/>
  <c r="O366" i="1"/>
  <c r="O365" i="1"/>
  <c r="O364" i="1"/>
  <c r="O363" i="1"/>
  <c r="O362" i="1"/>
  <c r="O361" i="1"/>
  <c r="O360" i="1"/>
  <c r="O359" i="1"/>
  <c r="O358" i="1"/>
  <c r="O357" i="1"/>
  <c r="O356" i="1"/>
  <c r="O355" i="1"/>
  <c r="O354" i="1"/>
  <c r="O353" i="1"/>
  <c r="O352" i="1"/>
  <c r="O351"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3" i="1"/>
  <c r="O312" i="1"/>
  <c r="O311" i="1"/>
  <c r="O310" i="1"/>
  <c r="O309" i="1"/>
  <c r="O308" i="1"/>
  <c r="O307" i="1"/>
  <c r="O306" i="1"/>
  <c r="O304" i="1"/>
  <c r="O303" i="1"/>
  <c r="O302" i="1"/>
  <c r="O301" i="1"/>
  <c r="O300" i="1"/>
  <c r="O299" i="1"/>
  <c r="O298" i="1"/>
  <c r="O295" i="1"/>
  <c r="O294" i="1"/>
  <c r="O293" i="1"/>
  <c r="O292" i="1"/>
  <c r="O291" i="1"/>
  <c r="O290" i="1"/>
  <c r="O289" i="1"/>
  <c r="O288" i="1"/>
  <c r="O287" i="1"/>
  <c r="O286" i="1"/>
  <c r="O285" i="1"/>
  <c r="O284" i="1"/>
  <c r="O283" i="1"/>
  <c r="O282" i="1"/>
  <c r="O281" i="1"/>
  <c r="O280" i="1"/>
  <c r="O279" i="1"/>
  <c r="O278" i="1"/>
  <c r="O277" i="1"/>
  <c r="O276" i="1"/>
  <c r="O275" i="1"/>
  <c r="O273" i="1"/>
  <c r="O272" i="1"/>
  <c r="O271" i="1"/>
  <c r="O270" i="1"/>
  <c r="O269" i="1"/>
  <c r="O268" i="1"/>
  <c r="O267" i="1"/>
  <c r="O266" i="1"/>
  <c r="O265" i="1"/>
  <c r="O264" i="1"/>
  <c r="O263"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76" i="1"/>
  <c r="O124" i="1"/>
  <c r="O123" i="1"/>
  <c r="O122" i="1"/>
  <c r="O121" i="1"/>
  <c r="O120" i="1"/>
  <c r="O119" i="1"/>
  <c r="O118" i="1"/>
  <c r="O117" i="1"/>
  <c r="O116" i="1"/>
  <c r="O115" i="1"/>
  <c r="O114" i="1"/>
  <c r="O113" i="1"/>
  <c r="O106" i="1"/>
  <c r="O105" i="1"/>
  <c r="O99" i="1"/>
  <c r="O98" i="1"/>
  <c r="O65" i="1"/>
  <c r="O64" i="1"/>
  <c r="O63" i="1"/>
  <c r="O62" i="1"/>
  <c r="O56" i="1"/>
  <c r="O55" i="1"/>
  <c r="O54" i="1"/>
  <c r="O53" i="1"/>
  <c r="O52" i="1"/>
  <c r="O51" i="1"/>
  <c r="O50" i="1"/>
  <c r="O49" i="1"/>
  <c r="O46" i="1"/>
  <c r="O45" i="1"/>
  <c r="O43" i="1"/>
  <c r="N741" i="1" l="1"/>
  <c r="G98" i="1"/>
  <c r="G701" i="1" l="1"/>
  <c r="G709" i="1"/>
  <c r="G62" i="1"/>
  <c r="G683" i="1" l="1"/>
  <c r="G682" i="1"/>
  <c r="G611" i="1"/>
  <c r="G46" i="1"/>
  <c r="M305" i="1" l="1"/>
  <c r="G105" i="1"/>
  <c r="G54" i="1"/>
  <c r="O305" i="1" l="1"/>
  <c r="M731" i="1"/>
  <c r="M741" i="1" l="1"/>
  <c r="O731" i="1"/>
  <c r="O741" i="1" s="1"/>
</calcChain>
</file>

<file path=xl/sharedStrings.xml><?xml version="1.0" encoding="utf-8"?>
<sst xmlns="http://schemas.openxmlformats.org/spreadsheetml/2006/main" count="12653" uniqueCount="3399">
  <si>
    <t>一般会計</t>
    <rPh sb="0" eb="2">
      <t>イッパン</t>
    </rPh>
    <rPh sb="2" eb="4">
      <t>カイケイ</t>
    </rPh>
    <phoneticPr fontId="16"/>
  </si>
  <si>
    <t>合　　　　　計</t>
    <rPh sb="0" eb="1">
      <t>ゴウ</t>
    </rPh>
    <rPh sb="6" eb="7">
      <t>ケイ</t>
    </rPh>
    <phoneticPr fontId="16"/>
  </si>
  <si>
    <t>項・事項</t>
    <phoneticPr fontId="16"/>
  </si>
  <si>
    <t>差引き</t>
    <rPh sb="0" eb="2">
      <t>サシヒ</t>
    </rPh>
    <phoneticPr fontId="16"/>
  </si>
  <si>
    <t>所見の概要</t>
    <rPh sb="0" eb="2">
      <t>ショケン</t>
    </rPh>
    <rPh sb="3" eb="5">
      <t>ガイヨウ</t>
    </rPh>
    <phoneticPr fontId="16"/>
  </si>
  <si>
    <t>執行額</t>
    <rPh sb="0" eb="2">
      <t>シッコウ</t>
    </rPh>
    <rPh sb="2" eb="3">
      <t>ガク</t>
    </rPh>
    <phoneticPr fontId="16"/>
  </si>
  <si>
    <t>評価結果</t>
    <rPh sb="0" eb="2">
      <t>ヒョウカ</t>
    </rPh>
    <rPh sb="2" eb="4">
      <t>ケッカ</t>
    </rPh>
    <phoneticPr fontId="16"/>
  </si>
  <si>
    <t>担当部局庁</t>
    <rPh sb="0" eb="2">
      <t>タントウ</t>
    </rPh>
    <rPh sb="2" eb="4">
      <t>ブキョク</t>
    </rPh>
    <rPh sb="4" eb="5">
      <t>チョウ</t>
    </rPh>
    <phoneticPr fontId="16"/>
  </si>
  <si>
    <t>行政事業レビュー対象　計</t>
    <rPh sb="11" eb="12">
      <t>ケイ</t>
    </rPh>
    <phoneticPr fontId="16"/>
  </si>
  <si>
    <t>行政事業レビュー対象外　計</t>
    <rPh sb="12" eb="13">
      <t>ケイ</t>
    </rPh>
    <phoneticPr fontId="16"/>
  </si>
  <si>
    <t>事業
番号</t>
    <rPh sb="0" eb="2">
      <t>ジギョウ</t>
    </rPh>
    <rPh sb="3" eb="5">
      <t>バンゴウ</t>
    </rPh>
    <phoneticPr fontId="16"/>
  </si>
  <si>
    <t>事　　業　　名</t>
    <rPh sb="0" eb="1">
      <t>コト</t>
    </rPh>
    <rPh sb="3" eb="4">
      <t>ギョウ</t>
    </rPh>
    <rPh sb="6" eb="7">
      <t>メイ</t>
    </rPh>
    <phoneticPr fontId="16"/>
  </si>
  <si>
    <t>備　考</t>
    <rPh sb="0" eb="1">
      <t>ソナエ</t>
    </rPh>
    <rPh sb="2" eb="3">
      <t>コウ</t>
    </rPh>
    <phoneticPr fontId="16"/>
  </si>
  <si>
    <t>反映内容</t>
    <phoneticPr fontId="16"/>
  </si>
  <si>
    <t>反映額</t>
    <rPh sb="0" eb="2">
      <t>ハンエイ</t>
    </rPh>
    <rPh sb="2" eb="3">
      <t>ガク</t>
    </rPh>
    <phoneticPr fontId="16"/>
  </si>
  <si>
    <t>行政事業レビュー推進チームの所見</t>
    <rPh sb="0" eb="2">
      <t>ギョウセイ</t>
    </rPh>
    <rPh sb="2" eb="4">
      <t>ジギョウ</t>
    </rPh>
    <rPh sb="8" eb="10">
      <t>スイシン</t>
    </rPh>
    <rPh sb="14" eb="16">
      <t>ショケン</t>
    </rPh>
    <phoneticPr fontId="16"/>
  </si>
  <si>
    <t>会計区分</t>
    <phoneticPr fontId="16"/>
  </si>
  <si>
    <t>　</t>
  </si>
  <si>
    <t>反映状況</t>
    <rPh sb="0" eb="2">
      <t>ハンエイ</t>
    </rPh>
    <rPh sb="2" eb="4">
      <t>ジョウキョウ</t>
    </rPh>
    <phoneticPr fontId="16"/>
  </si>
  <si>
    <t>基金</t>
    <rPh sb="0" eb="2">
      <t>キキン</t>
    </rPh>
    <phoneticPr fontId="16"/>
  </si>
  <si>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6"/>
  </si>
  <si>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6"/>
  </si>
  <si>
    <t>委託調査</t>
    <rPh sb="0" eb="2">
      <t>イタク</t>
    </rPh>
    <rPh sb="2" eb="4">
      <t>チョウサ</t>
    </rPh>
    <phoneticPr fontId="16"/>
  </si>
  <si>
    <t>補助金等</t>
    <rPh sb="0" eb="2">
      <t>ホジョ</t>
    </rPh>
    <rPh sb="2" eb="3">
      <t>キン</t>
    </rPh>
    <rPh sb="3" eb="4">
      <t>トウ</t>
    </rPh>
    <phoneticPr fontId="16"/>
  </si>
  <si>
    <t>執行
可能額</t>
    <rPh sb="0" eb="2">
      <t>シッコウ</t>
    </rPh>
    <rPh sb="3" eb="5">
      <t>カノウ</t>
    </rPh>
    <rPh sb="5" eb="6">
      <t>ガク</t>
    </rPh>
    <phoneticPr fontId="16"/>
  </si>
  <si>
    <t>事業開始
年度</t>
    <rPh sb="0" eb="2">
      <t>ジギョウ</t>
    </rPh>
    <rPh sb="2" eb="4">
      <t>カイシ</t>
    </rPh>
    <rPh sb="5" eb="7">
      <t>ネンド</t>
    </rPh>
    <phoneticPr fontId="16"/>
  </si>
  <si>
    <t>事業終了
(予定)年度</t>
    <rPh sb="0" eb="2">
      <t>ジギョウ</t>
    </rPh>
    <rPh sb="2" eb="4">
      <t>シュウリョウ</t>
    </rPh>
    <rPh sb="6" eb="8">
      <t>ヨテイ</t>
    </rPh>
    <rPh sb="9" eb="11">
      <t>ネンド</t>
    </rPh>
    <phoneticPr fontId="16"/>
  </si>
  <si>
    <t>外部有識者の所見</t>
    <rPh sb="0" eb="2">
      <t>ガイブ</t>
    </rPh>
    <rPh sb="2" eb="4">
      <t>ユウシキ</t>
    </rPh>
    <rPh sb="4" eb="5">
      <t>シャ</t>
    </rPh>
    <rPh sb="6" eb="8">
      <t>ショケン</t>
    </rPh>
    <phoneticPr fontId="16"/>
  </si>
  <si>
    <t>-</t>
    <phoneticPr fontId="16"/>
  </si>
  <si>
    <t>３つを超える場合</t>
    <rPh sb="3" eb="4">
      <t>コ</t>
    </rPh>
    <rPh sb="6" eb="8">
      <t>バアイ</t>
    </rPh>
    <phoneticPr fontId="16"/>
  </si>
  <si>
    <t>１つ目</t>
    <rPh sb="2" eb="3">
      <t>メ</t>
    </rPh>
    <phoneticPr fontId="16"/>
  </si>
  <si>
    <t>２つ目</t>
    <rPh sb="2" eb="3">
      <t>メ</t>
    </rPh>
    <phoneticPr fontId="16"/>
  </si>
  <si>
    <t>３つ目</t>
    <rPh sb="2" eb="3">
      <t>メ</t>
    </rPh>
    <phoneticPr fontId="16"/>
  </si>
  <si>
    <t>1_a_1</t>
    <phoneticPr fontId="26"/>
  </si>
  <si>
    <t>2_a_1</t>
    <phoneticPr fontId="26"/>
  </si>
  <si>
    <t>4_a1_1</t>
    <phoneticPr fontId="26"/>
  </si>
  <si>
    <t>1_a_2</t>
    <phoneticPr fontId="26"/>
  </si>
  <si>
    <t>2_b_1_1</t>
    <phoneticPr fontId="26"/>
  </si>
  <si>
    <t>4_a1_2</t>
    <phoneticPr fontId="26"/>
  </si>
  <si>
    <t>1_a_3</t>
    <phoneticPr fontId="26"/>
  </si>
  <si>
    <t>2_b_1_2</t>
    <phoneticPr fontId="26"/>
  </si>
  <si>
    <t>4_a1_3</t>
    <phoneticPr fontId="26"/>
  </si>
  <si>
    <t>1_b_1</t>
    <phoneticPr fontId="26"/>
  </si>
  <si>
    <t>2_b_1_3</t>
    <phoneticPr fontId="26"/>
  </si>
  <si>
    <t>4_a1_4</t>
    <phoneticPr fontId="26"/>
  </si>
  <si>
    <t>1_b_2_1</t>
    <phoneticPr fontId="26"/>
  </si>
  <si>
    <t>2_b_1_4</t>
    <phoneticPr fontId="26"/>
  </si>
  <si>
    <t>4_a1_5</t>
    <phoneticPr fontId="26"/>
  </si>
  <si>
    <t>1_b_2_2</t>
    <phoneticPr fontId="26"/>
  </si>
  <si>
    <t>2_b_1_5</t>
    <phoneticPr fontId="26"/>
  </si>
  <si>
    <t>4_a1_6</t>
    <phoneticPr fontId="26"/>
  </si>
  <si>
    <t>1_b_2_3</t>
    <phoneticPr fontId="26"/>
  </si>
  <si>
    <t>2_b_1_6</t>
    <phoneticPr fontId="26"/>
  </si>
  <si>
    <t>4_a12_1</t>
    <phoneticPr fontId="26"/>
  </si>
  <si>
    <t>1_b_2_4</t>
    <phoneticPr fontId="26"/>
  </si>
  <si>
    <t>2_b_2_1</t>
    <phoneticPr fontId="26"/>
  </si>
  <si>
    <t>4_a12_2</t>
    <phoneticPr fontId="26"/>
  </si>
  <si>
    <t>1_b_2_5</t>
    <phoneticPr fontId="26"/>
  </si>
  <si>
    <t>2_b_2_2</t>
    <phoneticPr fontId="26"/>
  </si>
  <si>
    <t>4_a12_3</t>
    <phoneticPr fontId="26"/>
  </si>
  <si>
    <t>1_b_2_6</t>
    <phoneticPr fontId="26"/>
  </si>
  <si>
    <t>2_b_2_3</t>
    <phoneticPr fontId="26"/>
  </si>
  <si>
    <t>4_a2_1</t>
    <phoneticPr fontId="26"/>
  </si>
  <si>
    <t>1_b_3_1</t>
    <phoneticPr fontId="26"/>
  </si>
  <si>
    <t>2_b_2_4</t>
    <phoneticPr fontId="26"/>
  </si>
  <si>
    <t>4_a2_2</t>
    <phoneticPr fontId="26"/>
  </si>
  <si>
    <t>1_b_3_2</t>
    <phoneticPr fontId="26"/>
  </si>
  <si>
    <t>2_b_2_5</t>
    <phoneticPr fontId="26"/>
  </si>
  <si>
    <t>4_a2_3</t>
    <phoneticPr fontId="26"/>
  </si>
  <si>
    <t>1_b_3_3</t>
    <phoneticPr fontId="26"/>
  </si>
  <si>
    <t>2_b_2_6</t>
    <phoneticPr fontId="26"/>
  </si>
  <si>
    <t>4_a2_4</t>
    <phoneticPr fontId="26"/>
  </si>
  <si>
    <t>1_b_3_4</t>
    <phoneticPr fontId="26"/>
  </si>
  <si>
    <t>2_b_3</t>
    <phoneticPr fontId="26"/>
  </si>
  <si>
    <t>4_a2_5</t>
    <phoneticPr fontId="26"/>
  </si>
  <si>
    <t>1_b_3_5</t>
    <phoneticPr fontId="26"/>
  </si>
  <si>
    <t>2_c_1</t>
    <phoneticPr fontId="26"/>
  </si>
  <si>
    <t>4_a2_6</t>
    <phoneticPr fontId="26"/>
  </si>
  <si>
    <t>1_b_3_6</t>
    <phoneticPr fontId="26"/>
  </si>
  <si>
    <t>2_c_2</t>
    <phoneticPr fontId="26"/>
  </si>
  <si>
    <t>4_a3_1</t>
    <phoneticPr fontId="26"/>
  </si>
  <si>
    <t>1_b_4_1</t>
    <phoneticPr fontId="26"/>
  </si>
  <si>
    <t>2_c_3</t>
    <phoneticPr fontId="26"/>
  </si>
  <si>
    <t>4_a3_2</t>
    <phoneticPr fontId="26"/>
  </si>
  <si>
    <t>1_b_4_2</t>
    <phoneticPr fontId="26"/>
  </si>
  <si>
    <t>2_c_4</t>
    <phoneticPr fontId="26"/>
  </si>
  <si>
    <t>4_a3_3</t>
    <phoneticPr fontId="26"/>
  </si>
  <si>
    <t>1_b_4_3</t>
    <phoneticPr fontId="26"/>
  </si>
  <si>
    <t>2_c_5</t>
    <phoneticPr fontId="26"/>
  </si>
  <si>
    <t>4_a3_4</t>
    <phoneticPr fontId="26"/>
  </si>
  <si>
    <t>1_b_4_4</t>
    <phoneticPr fontId="26"/>
  </si>
  <si>
    <t>2_c_6</t>
    <phoneticPr fontId="26"/>
  </si>
  <si>
    <t>4_a3_5</t>
    <phoneticPr fontId="26"/>
  </si>
  <si>
    <t>1_b_4_5</t>
    <phoneticPr fontId="26"/>
  </si>
  <si>
    <t>2_c_7</t>
    <phoneticPr fontId="26"/>
  </si>
  <si>
    <t>4_a3_6</t>
    <phoneticPr fontId="26"/>
  </si>
  <si>
    <t>1_b_4_6</t>
    <phoneticPr fontId="26"/>
  </si>
  <si>
    <t>3_a_1</t>
    <phoneticPr fontId="26"/>
  </si>
  <si>
    <t>4_a3_7</t>
    <phoneticPr fontId="26"/>
  </si>
  <si>
    <t>1_c_1</t>
    <phoneticPr fontId="26"/>
  </si>
  <si>
    <t>3_a_2</t>
    <phoneticPr fontId="26"/>
  </si>
  <si>
    <t>4_a3_8</t>
    <phoneticPr fontId="26"/>
  </si>
  <si>
    <t>1_c_2_1</t>
    <phoneticPr fontId="26"/>
  </si>
  <si>
    <t>3_b_1_1</t>
    <phoneticPr fontId="26"/>
  </si>
  <si>
    <t>4_a4_1_1</t>
    <phoneticPr fontId="26"/>
  </si>
  <si>
    <t>1_c_2_2</t>
    <phoneticPr fontId="26"/>
  </si>
  <si>
    <t>3_b_1_2</t>
    <phoneticPr fontId="26"/>
  </si>
  <si>
    <t>4_a4_1_2</t>
    <phoneticPr fontId="26"/>
  </si>
  <si>
    <t>1_c_2_3</t>
    <phoneticPr fontId="26"/>
  </si>
  <si>
    <t>3_b_1_3</t>
    <phoneticPr fontId="26"/>
  </si>
  <si>
    <t>4_a4_1_3</t>
    <phoneticPr fontId="26"/>
  </si>
  <si>
    <t>1_c_2_4</t>
    <phoneticPr fontId="26"/>
  </si>
  <si>
    <t>3_b_1_4</t>
    <phoneticPr fontId="26"/>
  </si>
  <si>
    <t>4_a4_1_4</t>
    <phoneticPr fontId="26"/>
  </si>
  <si>
    <t>1_c_2_5</t>
    <phoneticPr fontId="26"/>
  </si>
  <si>
    <t>3_b_1_5</t>
    <phoneticPr fontId="26"/>
  </si>
  <si>
    <t>4_a4_1_5</t>
    <phoneticPr fontId="26"/>
  </si>
  <si>
    <t>1_c_2_6</t>
    <phoneticPr fontId="26"/>
  </si>
  <si>
    <t>3_b_1_6</t>
    <phoneticPr fontId="26"/>
  </si>
  <si>
    <t>4_a4_1_6</t>
    <phoneticPr fontId="26"/>
  </si>
  <si>
    <t>1_c_2_7</t>
    <phoneticPr fontId="26"/>
  </si>
  <si>
    <t>3_b_1_7</t>
    <phoneticPr fontId="26"/>
  </si>
  <si>
    <t>4_a4_1_7</t>
    <phoneticPr fontId="26"/>
  </si>
  <si>
    <t>1_c_2_8</t>
    <phoneticPr fontId="26"/>
  </si>
  <si>
    <t>3_b_2</t>
    <phoneticPr fontId="26"/>
  </si>
  <si>
    <t>4_a4_2</t>
    <phoneticPr fontId="26"/>
  </si>
  <si>
    <t>1_c_2_9</t>
    <phoneticPr fontId="26"/>
  </si>
  <si>
    <t>3_b_3</t>
    <phoneticPr fontId="26"/>
  </si>
  <si>
    <t>4_b1_1</t>
    <phoneticPr fontId="26"/>
  </si>
  <si>
    <t>1_c_3_1</t>
    <phoneticPr fontId="26"/>
  </si>
  <si>
    <t>3_b_4</t>
    <phoneticPr fontId="26"/>
  </si>
  <si>
    <t>4_b1_2</t>
    <phoneticPr fontId="26"/>
  </si>
  <si>
    <t>1_c_3_2</t>
    <phoneticPr fontId="26"/>
  </si>
  <si>
    <t>3_c1_1</t>
    <phoneticPr fontId="26"/>
  </si>
  <si>
    <t>4_b1_3</t>
    <phoneticPr fontId="26"/>
  </si>
  <si>
    <t>1_c_3_3</t>
    <phoneticPr fontId="26"/>
  </si>
  <si>
    <t>3_c2_1</t>
    <phoneticPr fontId="26"/>
  </si>
  <si>
    <t>4_b12_1</t>
    <phoneticPr fontId="26"/>
  </si>
  <si>
    <t>1_c_3_4</t>
    <phoneticPr fontId="26"/>
  </si>
  <si>
    <t>3_c2_2</t>
    <phoneticPr fontId="26"/>
  </si>
  <si>
    <t>4_b12_2</t>
    <phoneticPr fontId="26"/>
  </si>
  <si>
    <t>1_c_3_5</t>
    <phoneticPr fontId="26"/>
  </si>
  <si>
    <t>3_c2_3</t>
    <phoneticPr fontId="26"/>
  </si>
  <si>
    <t>4_b12_3</t>
    <phoneticPr fontId="26"/>
  </si>
  <si>
    <t>1_c_3_6</t>
    <phoneticPr fontId="26"/>
  </si>
  <si>
    <t>3_c3_1</t>
    <phoneticPr fontId="26"/>
  </si>
  <si>
    <t>4_b2_1</t>
    <phoneticPr fontId="26"/>
  </si>
  <si>
    <t>1_c_3_7</t>
    <phoneticPr fontId="26"/>
  </si>
  <si>
    <t>4_b2_2</t>
    <phoneticPr fontId="26"/>
  </si>
  <si>
    <t>1_c_3_8</t>
    <phoneticPr fontId="26"/>
  </si>
  <si>
    <t>3_c3_2</t>
    <phoneticPr fontId="26"/>
  </si>
  <si>
    <t>4_b2_3</t>
    <phoneticPr fontId="26"/>
  </si>
  <si>
    <t>1_c_3_9</t>
    <phoneticPr fontId="26"/>
  </si>
  <si>
    <t>3_c3_3</t>
    <phoneticPr fontId="26"/>
  </si>
  <si>
    <t>4_b3_1</t>
    <phoneticPr fontId="26"/>
  </si>
  <si>
    <t>3_c3_4</t>
    <phoneticPr fontId="26"/>
  </si>
  <si>
    <t>4_b3_2</t>
    <phoneticPr fontId="26"/>
  </si>
  <si>
    <t>3_c4_1</t>
    <phoneticPr fontId="26"/>
  </si>
  <si>
    <t>4_b3_3</t>
    <phoneticPr fontId="26"/>
  </si>
  <si>
    <t>3_c4_2</t>
    <phoneticPr fontId="26"/>
  </si>
  <si>
    <t>4_b3_4</t>
    <phoneticPr fontId="26"/>
  </si>
  <si>
    <t>3_c4_3</t>
    <phoneticPr fontId="26"/>
  </si>
  <si>
    <t>3_c4_4</t>
    <phoneticPr fontId="26"/>
  </si>
  <si>
    <t>3_c4_5</t>
    <phoneticPr fontId="26"/>
  </si>
  <si>
    <t>4_b3_5</t>
    <phoneticPr fontId="26"/>
  </si>
  <si>
    <t>5_a1_1</t>
    <phoneticPr fontId="26"/>
  </si>
  <si>
    <t>6_1</t>
    <phoneticPr fontId="26"/>
  </si>
  <si>
    <t>4_b3_6</t>
    <phoneticPr fontId="26"/>
  </si>
  <si>
    <t>5_a1_2</t>
    <phoneticPr fontId="26"/>
  </si>
  <si>
    <t>6_2</t>
    <phoneticPr fontId="26"/>
  </si>
  <si>
    <t>4_b3_7</t>
    <phoneticPr fontId="26"/>
  </si>
  <si>
    <t>5_a12_1</t>
    <phoneticPr fontId="26"/>
  </si>
  <si>
    <t>6_3</t>
    <phoneticPr fontId="26"/>
  </si>
  <si>
    <t>4_b3_8</t>
    <phoneticPr fontId="26"/>
  </si>
  <si>
    <t>5_a2_1</t>
    <phoneticPr fontId="26"/>
  </si>
  <si>
    <t>6_4</t>
    <phoneticPr fontId="26"/>
  </si>
  <si>
    <t>4_b4_1_1</t>
    <phoneticPr fontId="26"/>
  </si>
  <si>
    <t>5_a2_2</t>
    <phoneticPr fontId="26"/>
  </si>
  <si>
    <t>6_5_1</t>
    <phoneticPr fontId="26"/>
  </si>
  <si>
    <t>4_b4_1_2</t>
    <phoneticPr fontId="26"/>
  </si>
  <si>
    <t>5_a3_1</t>
    <phoneticPr fontId="26"/>
  </si>
  <si>
    <t>6_5_2</t>
    <phoneticPr fontId="26"/>
  </si>
  <si>
    <t>4_b4_1_3</t>
    <phoneticPr fontId="26"/>
  </si>
  <si>
    <t>5_a3_2</t>
    <phoneticPr fontId="26"/>
  </si>
  <si>
    <t>6_5_3</t>
    <phoneticPr fontId="26"/>
  </si>
  <si>
    <t>4_b4_1_4</t>
    <phoneticPr fontId="26"/>
  </si>
  <si>
    <t>5_a4_1_1</t>
    <phoneticPr fontId="26"/>
  </si>
  <si>
    <t>6_5_4</t>
    <phoneticPr fontId="26"/>
  </si>
  <si>
    <t>4_b4_1_5</t>
    <phoneticPr fontId="26"/>
  </si>
  <si>
    <t>5_a4_1_2</t>
    <phoneticPr fontId="26"/>
  </si>
  <si>
    <t>6_5_5</t>
    <phoneticPr fontId="26"/>
  </si>
  <si>
    <t>4_b4_1_6</t>
    <phoneticPr fontId="26"/>
  </si>
  <si>
    <t>5_a4_1_3</t>
    <phoneticPr fontId="26"/>
  </si>
  <si>
    <t>6_5_6</t>
    <phoneticPr fontId="26"/>
  </si>
  <si>
    <t>4_b4_1_7</t>
    <phoneticPr fontId="26"/>
  </si>
  <si>
    <t>5_a4_1_4</t>
    <phoneticPr fontId="26"/>
  </si>
  <si>
    <t>6_5_7</t>
    <phoneticPr fontId="26"/>
  </si>
  <si>
    <t>4_b4_2</t>
    <phoneticPr fontId="26"/>
  </si>
  <si>
    <t>5_a4_1_5</t>
    <phoneticPr fontId="26"/>
  </si>
  <si>
    <t>6_6</t>
    <phoneticPr fontId="26"/>
  </si>
  <si>
    <t>4_c_1_1</t>
    <phoneticPr fontId="26"/>
  </si>
  <si>
    <t>5_a4_1_6</t>
    <phoneticPr fontId="26"/>
  </si>
  <si>
    <t>7_a_1</t>
    <phoneticPr fontId="26"/>
  </si>
  <si>
    <t>4_c_1_2</t>
    <phoneticPr fontId="26"/>
  </si>
  <si>
    <t>5_a4_1_7</t>
    <phoneticPr fontId="26"/>
  </si>
  <si>
    <t>7_a_2</t>
    <phoneticPr fontId="26"/>
  </si>
  <si>
    <t>4_c_1_3</t>
    <phoneticPr fontId="26"/>
  </si>
  <si>
    <t>5_a4_2</t>
    <phoneticPr fontId="26"/>
  </si>
  <si>
    <t>7_a_3</t>
    <phoneticPr fontId="26"/>
  </si>
  <si>
    <t>4_c_1_4</t>
    <phoneticPr fontId="26"/>
  </si>
  <si>
    <t>5_b1_1</t>
    <phoneticPr fontId="26"/>
  </si>
  <si>
    <t>7_b_1</t>
    <phoneticPr fontId="26"/>
  </si>
  <si>
    <t>4_c_1_5</t>
    <phoneticPr fontId="26"/>
  </si>
  <si>
    <t>5_b1_2</t>
    <phoneticPr fontId="26"/>
  </si>
  <si>
    <t>7_b_2</t>
    <phoneticPr fontId="26"/>
  </si>
  <si>
    <t>4_c_1_6</t>
    <phoneticPr fontId="26"/>
  </si>
  <si>
    <t>5_b12_1</t>
    <phoneticPr fontId="26"/>
  </si>
  <si>
    <t>7_b_3</t>
    <phoneticPr fontId="26"/>
  </si>
  <si>
    <t>4_c_1_7</t>
    <phoneticPr fontId="26"/>
  </si>
  <si>
    <t>5_b2_1</t>
    <phoneticPr fontId="26"/>
  </si>
  <si>
    <t>7_b_4</t>
    <phoneticPr fontId="26"/>
  </si>
  <si>
    <t>4_c_1_8</t>
    <phoneticPr fontId="26"/>
  </si>
  <si>
    <t>5_b2_2</t>
    <phoneticPr fontId="26"/>
  </si>
  <si>
    <t>7_b_5</t>
    <phoneticPr fontId="26"/>
  </si>
  <si>
    <t>4_c_1_9</t>
    <phoneticPr fontId="26"/>
  </si>
  <si>
    <t>5_b3_1</t>
    <phoneticPr fontId="26"/>
  </si>
  <si>
    <t>7_b_6</t>
    <phoneticPr fontId="26"/>
  </si>
  <si>
    <t>4_c_2_1</t>
    <phoneticPr fontId="26"/>
  </si>
  <si>
    <t>5_b3_2</t>
    <phoneticPr fontId="26"/>
  </si>
  <si>
    <t>7_b_7</t>
    <phoneticPr fontId="26"/>
  </si>
  <si>
    <t>4_c_2_2</t>
    <phoneticPr fontId="26"/>
  </si>
  <si>
    <t>5_b4_1_1</t>
    <phoneticPr fontId="26"/>
  </si>
  <si>
    <t>8_1_1</t>
    <phoneticPr fontId="26"/>
  </si>
  <si>
    <t>4_c_2_3</t>
    <phoneticPr fontId="26"/>
  </si>
  <si>
    <t>5_b4_1_2</t>
    <phoneticPr fontId="26"/>
  </si>
  <si>
    <t>8_1_2</t>
    <phoneticPr fontId="26"/>
  </si>
  <si>
    <t>4_c_2_4</t>
    <phoneticPr fontId="26"/>
  </si>
  <si>
    <t>5_b4_1_3</t>
    <phoneticPr fontId="26"/>
  </si>
  <si>
    <t>8_1_3</t>
    <phoneticPr fontId="26"/>
  </si>
  <si>
    <t>4_c_2_5</t>
    <phoneticPr fontId="26"/>
  </si>
  <si>
    <t>5_b4_1_4</t>
    <phoneticPr fontId="26"/>
  </si>
  <si>
    <t>8_1_4</t>
    <phoneticPr fontId="26"/>
  </si>
  <si>
    <t>4_c_2_6</t>
    <phoneticPr fontId="26"/>
  </si>
  <si>
    <t>5_b4_1_5</t>
    <phoneticPr fontId="26"/>
  </si>
  <si>
    <t>8_1_5</t>
    <phoneticPr fontId="26"/>
  </si>
  <si>
    <t>4_c_2_7</t>
    <phoneticPr fontId="26"/>
  </si>
  <si>
    <t>5_b4_1_6</t>
    <phoneticPr fontId="26"/>
  </si>
  <si>
    <t>8_1_6</t>
    <phoneticPr fontId="26"/>
  </si>
  <si>
    <t>4_c_2_8</t>
    <phoneticPr fontId="26"/>
  </si>
  <si>
    <t>5_b4_1_7</t>
    <phoneticPr fontId="26"/>
  </si>
  <si>
    <t>8_2_1</t>
    <phoneticPr fontId="26"/>
  </si>
  <si>
    <t>4_c_2_9</t>
    <phoneticPr fontId="26"/>
  </si>
  <si>
    <t>5_b4_2</t>
    <phoneticPr fontId="26"/>
  </si>
  <si>
    <t>8_2_2</t>
    <phoneticPr fontId="26"/>
  </si>
  <si>
    <t>4_d1_1</t>
    <phoneticPr fontId="26"/>
  </si>
  <si>
    <t>5_c1_1</t>
    <phoneticPr fontId="26"/>
  </si>
  <si>
    <t>8_2_3</t>
    <phoneticPr fontId="26"/>
  </si>
  <si>
    <t>4_d12_1</t>
    <phoneticPr fontId="26"/>
  </si>
  <si>
    <t>5_c1_2</t>
    <phoneticPr fontId="26"/>
  </si>
  <si>
    <t>8_2_4</t>
    <phoneticPr fontId="26"/>
  </si>
  <si>
    <t>4_d2_1</t>
    <phoneticPr fontId="26"/>
  </si>
  <si>
    <t>5_c12_1</t>
    <phoneticPr fontId="26"/>
  </si>
  <si>
    <t>8_2_5</t>
    <phoneticPr fontId="26"/>
  </si>
  <si>
    <t>4_d3_1</t>
    <phoneticPr fontId="26"/>
  </si>
  <si>
    <t>5_c2_1</t>
    <phoneticPr fontId="26"/>
  </si>
  <si>
    <t>8_2_6</t>
    <phoneticPr fontId="26"/>
  </si>
  <si>
    <t>4_d3_2</t>
    <phoneticPr fontId="26"/>
  </si>
  <si>
    <t>5_c2_2</t>
    <phoneticPr fontId="26"/>
  </si>
  <si>
    <t>8_3</t>
    <phoneticPr fontId="26"/>
  </si>
  <si>
    <t>4_d3_3</t>
    <phoneticPr fontId="26"/>
  </si>
  <si>
    <t>5_c3_1</t>
    <phoneticPr fontId="26"/>
  </si>
  <si>
    <t>8_4</t>
    <phoneticPr fontId="26"/>
  </si>
  <si>
    <t>4_d3_4</t>
    <phoneticPr fontId="26"/>
  </si>
  <si>
    <t>5_c3_2</t>
    <phoneticPr fontId="26"/>
  </si>
  <si>
    <t>8_5_1</t>
    <phoneticPr fontId="26"/>
  </si>
  <si>
    <t>4_d4_1_1</t>
    <phoneticPr fontId="26"/>
  </si>
  <si>
    <t>5_c4_1_1</t>
    <phoneticPr fontId="26"/>
  </si>
  <si>
    <t>8_5_2</t>
    <phoneticPr fontId="26"/>
  </si>
  <si>
    <t>4_d4_1_2</t>
    <phoneticPr fontId="26"/>
  </si>
  <si>
    <t>5_c4_1_2</t>
    <phoneticPr fontId="26"/>
  </si>
  <si>
    <t>8_5_3</t>
    <phoneticPr fontId="26"/>
  </si>
  <si>
    <t>4_d4_1_3</t>
    <phoneticPr fontId="26"/>
  </si>
  <si>
    <t>5_c4_1_3</t>
    <phoneticPr fontId="26"/>
  </si>
  <si>
    <t>8_5_4</t>
    <phoneticPr fontId="26"/>
  </si>
  <si>
    <t>4_d4_1_4</t>
    <phoneticPr fontId="26"/>
  </si>
  <si>
    <t>5_c4_1_4</t>
    <phoneticPr fontId="26"/>
  </si>
  <si>
    <t>8_5_5</t>
    <phoneticPr fontId="26"/>
  </si>
  <si>
    <t>4_d4_1_5</t>
    <phoneticPr fontId="26"/>
  </si>
  <si>
    <t>5_c4_1_5</t>
    <phoneticPr fontId="26"/>
  </si>
  <si>
    <t>8_5_6</t>
    <phoneticPr fontId="26"/>
  </si>
  <si>
    <t>4_d4_1_6</t>
    <phoneticPr fontId="26"/>
  </si>
  <si>
    <t>5_c4_1_6</t>
    <phoneticPr fontId="26"/>
  </si>
  <si>
    <t>8_5_7</t>
    <phoneticPr fontId="26"/>
  </si>
  <si>
    <t>4_d4_1_7</t>
    <phoneticPr fontId="26"/>
  </si>
  <si>
    <t>5_c4_1_7</t>
    <phoneticPr fontId="26"/>
  </si>
  <si>
    <t>8_6</t>
    <phoneticPr fontId="26"/>
  </si>
  <si>
    <t>4_d4_2</t>
    <phoneticPr fontId="26"/>
  </si>
  <si>
    <t>5_c4_2</t>
    <phoneticPr fontId="26"/>
  </si>
  <si>
    <t>5_d1_1</t>
    <phoneticPr fontId="26"/>
  </si>
  <si>
    <t>5_d1_2</t>
    <phoneticPr fontId="26"/>
  </si>
  <si>
    <t>5_d12_1</t>
    <phoneticPr fontId="26"/>
  </si>
  <si>
    <t>5_d2_1</t>
    <phoneticPr fontId="26"/>
  </si>
  <si>
    <t>5_d2_2</t>
    <phoneticPr fontId="26"/>
  </si>
  <si>
    <t>5_d3_1</t>
    <phoneticPr fontId="26"/>
  </si>
  <si>
    <t>5_d3_2</t>
    <phoneticPr fontId="26"/>
  </si>
  <si>
    <t>5_d4_1_1</t>
    <phoneticPr fontId="26"/>
  </si>
  <si>
    <t>5_d4_1_2</t>
    <phoneticPr fontId="26"/>
  </si>
  <si>
    <t>5_d4_1_3</t>
    <phoneticPr fontId="26"/>
  </si>
  <si>
    <t>5_d4_1_4</t>
    <phoneticPr fontId="26"/>
  </si>
  <si>
    <t>5_d4_1_5</t>
    <phoneticPr fontId="26"/>
  </si>
  <si>
    <t>5_d4_1_6</t>
    <phoneticPr fontId="26"/>
  </si>
  <si>
    <t>5_d4_1_7</t>
    <phoneticPr fontId="26"/>
  </si>
  <si>
    <t>5_d4_2</t>
    <phoneticPr fontId="26"/>
  </si>
  <si>
    <t>科学技術関係予算の集計に向けた分類番号案</t>
    <phoneticPr fontId="16"/>
  </si>
  <si>
    <t>令和４年度</t>
    <rPh sb="0" eb="2">
      <t>レイワ</t>
    </rPh>
    <rPh sb="3" eb="5">
      <t>ネンド</t>
    </rPh>
    <phoneticPr fontId="16"/>
  </si>
  <si>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16"/>
  </si>
  <si>
    <t>令和５年度行政事業レビュー事業単位整理表兼点検結果の令和６年度予算概算要求への反映状況調表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16"/>
  </si>
  <si>
    <t>令和４年度
補正後予算額</t>
    <rPh sb="0" eb="2">
      <t>レイワ</t>
    </rPh>
    <rPh sb="3" eb="5">
      <t>ネンド</t>
    </rPh>
    <rPh sb="4" eb="5">
      <t>ド</t>
    </rPh>
    <rPh sb="6" eb="8">
      <t>ホセイ</t>
    </rPh>
    <rPh sb="8" eb="9">
      <t>ゴ</t>
    </rPh>
    <rPh sb="9" eb="12">
      <t>ヨサンガク</t>
    </rPh>
    <phoneticPr fontId="16"/>
  </si>
  <si>
    <t>令和４年度レビューシート番号</t>
    <rPh sb="0" eb="2">
      <t>レイワ</t>
    </rPh>
    <rPh sb="3" eb="5">
      <t>ネンド</t>
    </rPh>
    <rPh sb="4" eb="5">
      <t>ド</t>
    </rPh>
    <rPh sb="12" eb="14">
      <t>バンゴウ</t>
    </rPh>
    <phoneticPr fontId="16"/>
  </si>
  <si>
    <t>令和５年度外部有識者点検対象</t>
    <rPh sb="0" eb="2">
      <t>レイワ</t>
    </rPh>
    <rPh sb="3" eb="4">
      <t>ネン</t>
    </rPh>
    <rPh sb="4" eb="5">
      <t>ド</t>
    </rPh>
    <rPh sb="5" eb="7">
      <t>ガイブ</t>
    </rPh>
    <rPh sb="7" eb="10">
      <t>ユウシキシャ</t>
    </rPh>
    <rPh sb="10" eb="12">
      <t>テンケン</t>
    </rPh>
    <rPh sb="12" eb="14">
      <t>タイショウ</t>
    </rPh>
    <phoneticPr fontId="16"/>
  </si>
  <si>
    <t>　　　　「縮減」：令和５年度の点検の結果、見直しが行われ令和６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16"/>
  </si>
  <si>
    <t>　　　　「執行等改善」：令和５年度の点検の結果、令和６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16"/>
  </si>
  <si>
    <t>　　　　「年度内に改善を検討」：令和５年度の点検の結果、令和６年度予算概算要求の金額に反映は行わないものの、令和４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16"/>
  </si>
  <si>
    <t>　　　　「予定通り終了」：前年度終了事業等であって、予定通り事業を終了し令和６年度予算概算要求において予算要求しないもの。</t>
    <rPh sb="36" eb="38">
      <t>レイワ</t>
    </rPh>
    <phoneticPr fontId="16"/>
  </si>
  <si>
    <t>　　　　「現状通り」：令和５年度の点検の結果、令和６年度予算概算要求の金額に反映すべき点及び執行等で改善すべき点がないもの（廃止、縮減、執行等改善、年度内に改善を検討及び予定通り終了以外のもの）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16"/>
  </si>
  <si>
    <t>　　　　「廃止」：令和５年度の点検の結果、事業を廃止し令和６年度予算概算要求において予算要求を行わないもの（前年度終了事業等は含まない。）</t>
    <rPh sb="9" eb="11">
      <t>レイワ</t>
    </rPh>
    <rPh sb="27" eb="29">
      <t>レイワ</t>
    </rPh>
    <phoneticPr fontId="16"/>
  </si>
  <si>
    <t>政策</t>
    <rPh sb="0" eb="2">
      <t>セイサク</t>
    </rPh>
    <phoneticPr fontId="16"/>
  </si>
  <si>
    <t>施策</t>
    <rPh sb="0" eb="1">
      <t>セ</t>
    </rPh>
    <rPh sb="1" eb="2">
      <t>サク</t>
    </rPh>
    <phoneticPr fontId="16"/>
  </si>
  <si>
    <t>開始年度</t>
    <rPh sb="0" eb="2">
      <t>カイシ</t>
    </rPh>
    <rPh sb="2" eb="4">
      <t>ネンド</t>
    </rPh>
    <phoneticPr fontId="19"/>
  </si>
  <si>
    <t>終了（予定）年度</t>
    <rPh sb="0" eb="2">
      <t>シュウリョウ</t>
    </rPh>
    <rPh sb="3" eb="5">
      <t>ヨテイ</t>
    </rPh>
    <rPh sb="6" eb="8">
      <t>ネンド</t>
    </rPh>
    <phoneticPr fontId="19"/>
  </si>
  <si>
    <t>不明</t>
    <rPh sb="0" eb="2">
      <t>フメイ</t>
    </rPh>
    <phoneticPr fontId="25"/>
  </si>
  <si>
    <t>令和4年度</t>
    <rPh sb="0" eb="2">
      <t>レイワ</t>
    </rPh>
    <rPh sb="3" eb="4">
      <t>ネン</t>
    </rPh>
    <rPh sb="4" eb="5">
      <t>ド</t>
    </rPh>
    <phoneticPr fontId="25"/>
  </si>
  <si>
    <t>昭和元年度以前</t>
    <rPh sb="0" eb="2">
      <t>ショウワ</t>
    </rPh>
    <rPh sb="2" eb="4">
      <t>ガンネン</t>
    </rPh>
    <rPh sb="4" eb="5">
      <t>ド</t>
    </rPh>
    <rPh sb="5" eb="7">
      <t>イゼン</t>
    </rPh>
    <phoneticPr fontId="25"/>
  </si>
  <si>
    <t>令和5年度</t>
    <rPh sb="0" eb="2">
      <t>レイワ</t>
    </rPh>
    <rPh sb="3" eb="4">
      <t>ネン</t>
    </rPh>
    <rPh sb="4" eb="5">
      <t>ド</t>
    </rPh>
    <phoneticPr fontId="25"/>
  </si>
  <si>
    <t>昭和2年度</t>
    <rPh sb="0" eb="2">
      <t>ショウワ</t>
    </rPh>
    <rPh sb="3" eb="4">
      <t>ネン</t>
    </rPh>
    <rPh sb="4" eb="5">
      <t>ド</t>
    </rPh>
    <phoneticPr fontId="25"/>
  </si>
  <si>
    <t>令和6年度</t>
    <rPh sb="0" eb="2">
      <t>レイワ</t>
    </rPh>
    <rPh sb="3" eb="4">
      <t>ネン</t>
    </rPh>
    <rPh sb="4" eb="5">
      <t>ド</t>
    </rPh>
    <phoneticPr fontId="25"/>
  </si>
  <si>
    <t>昭和3年度</t>
    <rPh sb="0" eb="2">
      <t>ショウワ</t>
    </rPh>
    <rPh sb="3" eb="4">
      <t>ネン</t>
    </rPh>
    <rPh sb="4" eb="5">
      <t>ド</t>
    </rPh>
    <phoneticPr fontId="25"/>
  </si>
  <si>
    <t>令和7年度</t>
    <rPh sb="0" eb="2">
      <t>レイワ</t>
    </rPh>
    <rPh sb="3" eb="4">
      <t>ネン</t>
    </rPh>
    <rPh sb="4" eb="5">
      <t>ド</t>
    </rPh>
    <phoneticPr fontId="25"/>
  </si>
  <si>
    <t>昭和4年度</t>
    <rPh sb="0" eb="2">
      <t>ショウワ</t>
    </rPh>
    <rPh sb="3" eb="4">
      <t>ネン</t>
    </rPh>
    <rPh sb="4" eb="5">
      <t>ド</t>
    </rPh>
    <phoneticPr fontId="25"/>
  </si>
  <si>
    <t>令和8年度</t>
    <rPh sb="0" eb="2">
      <t>レイワ</t>
    </rPh>
    <rPh sb="3" eb="4">
      <t>ネン</t>
    </rPh>
    <rPh sb="4" eb="5">
      <t>ド</t>
    </rPh>
    <phoneticPr fontId="25"/>
  </si>
  <si>
    <t>昭和5年度</t>
    <rPh sb="0" eb="2">
      <t>ショウワ</t>
    </rPh>
    <rPh sb="3" eb="4">
      <t>ネン</t>
    </rPh>
    <rPh sb="4" eb="5">
      <t>ド</t>
    </rPh>
    <phoneticPr fontId="25"/>
  </si>
  <si>
    <t>令和9年度</t>
    <rPh sb="0" eb="2">
      <t>レイワ</t>
    </rPh>
    <rPh sb="3" eb="4">
      <t>ネン</t>
    </rPh>
    <rPh sb="4" eb="5">
      <t>ド</t>
    </rPh>
    <phoneticPr fontId="25"/>
  </si>
  <si>
    <t>昭和6年度</t>
    <rPh sb="0" eb="2">
      <t>ショウワ</t>
    </rPh>
    <rPh sb="3" eb="4">
      <t>ネン</t>
    </rPh>
    <rPh sb="4" eb="5">
      <t>ド</t>
    </rPh>
    <phoneticPr fontId="25"/>
  </si>
  <si>
    <t>令和10年度</t>
    <rPh sb="0" eb="2">
      <t>レイワ</t>
    </rPh>
    <rPh sb="4" eb="5">
      <t>ネン</t>
    </rPh>
    <rPh sb="5" eb="6">
      <t>ド</t>
    </rPh>
    <phoneticPr fontId="25"/>
  </si>
  <si>
    <t>昭和7年度</t>
    <rPh sb="0" eb="2">
      <t>ショウワ</t>
    </rPh>
    <rPh sb="3" eb="4">
      <t>ネン</t>
    </rPh>
    <rPh sb="4" eb="5">
      <t>ド</t>
    </rPh>
    <phoneticPr fontId="25"/>
  </si>
  <si>
    <t>令和11年度</t>
    <rPh sb="0" eb="2">
      <t>レイワ</t>
    </rPh>
    <rPh sb="4" eb="5">
      <t>ネン</t>
    </rPh>
    <rPh sb="5" eb="6">
      <t>ド</t>
    </rPh>
    <phoneticPr fontId="25"/>
  </si>
  <si>
    <t>昭和8年度</t>
    <rPh sb="0" eb="2">
      <t>ショウワ</t>
    </rPh>
    <rPh sb="3" eb="4">
      <t>ネン</t>
    </rPh>
    <rPh sb="4" eb="5">
      <t>ド</t>
    </rPh>
    <phoneticPr fontId="25"/>
  </si>
  <si>
    <t>令和12年度</t>
    <rPh sb="0" eb="2">
      <t>レイワ</t>
    </rPh>
    <rPh sb="4" eb="5">
      <t>ネン</t>
    </rPh>
    <rPh sb="5" eb="6">
      <t>ド</t>
    </rPh>
    <phoneticPr fontId="25"/>
  </si>
  <si>
    <t>昭和9年度</t>
    <rPh sb="0" eb="2">
      <t>ショウワ</t>
    </rPh>
    <rPh sb="3" eb="4">
      <t>ネン</t>
    </rPh>
    <rPh sb="4" eb="5">
      <t>ド</t>
    </rPh>
    <phoneticPr fontId="25"/>
  </si>
  <si>
    <t>令和13年度</t>
    <rPh sb="0" eb="2">
      <t>レイワ</t>
    </rPh>
    <rPh sb="4" eb="5">
      <t>ネン</t>
    </rPh>
    <rPh sb="5" eb="6">
      <t>ド</t>
    </rPh>
    <phoneticPr fontId="25"/>
  </si>
  <si>
    <t>昭和10年度</t>
    <rPh sb="0" eb="2">
      <t>ショウワ</t>
    </rPh>
    <rPh sb="4" eb="5">
      <t>ネン</t>
    </rPh>
    <rPh sb="5" eb="6">
      <t>ド</t>
    </rPh>
    <phoneticPr fontId="25"/>
  </si>
  <si>
    <t>令和14年度</t>
    <rPh sb="0" eb="2">
      <t>レイワ</t>
    </rPh>
    <rPh sb="4" eb="5">
      <t>ネン</t>
    </rPh>
    <rPh sb="5" eb="6">
      <t>ド</t>
    </rPh>
    <phoneticPr fontId="25"/>
  </si>
  <si>
    <t>昭和11年度</t>
    <rPh sb="0" eb="2">
      <t>ショウワ</t>
    </rPh>
    <rPh sb="4" eb="5">
      <t>ネン</t>
    </rPh>
    <rPh sb="5" eb="6">
      <t>ド</t>
    </rPh>
    <phoneticPr fontId="25"/>
  </si>
  <si>
    <t>令和15年度</t>
    <rPh sb="0" eb="2">
      <t>レイワ</t>
    </rPh>
    <rPh sb="4" eb="5">
      <t>ネン</t>
    </rPh>
    <rPh sb="5" eb="6">
      <t>ド</t>
    </rPh>
    <phoneticPr fontId="25"/>
  </si>
  <si>
    <t>昭和12年度</t>
    <rPh sb="0" eb="2">
      <t>ショウワ</t>
    </rPh>
    <rPh sb="4" eb="5">
      <t>ネン</t>
    </rPh>
    <rPh sb="5" eb="6">
      <t>ド</t>
    </rPh>
    <phoneticPr fontId="25"/>
  </si>
  <si>
    <t>令和16年度</t>
    <rPh sb="0" eb="2">
      <t>レイワ</t>
    </rPh>
    <rPh sb="4" eb="5">
      <t>ネン</t>
    </rPh>
    <rPh sb="5" eb="6">
      <t>ド</t>
    </rPh>
    <phoneticPr fontId="25"/>
  </si>
  <si>
    <t>昭和13年度</t>
    <rPh sb="0" eb="2">
      <t>ショウワ</t>
    </rPh>
    <rPh sb="4" eb="5">
      <t>ネン</t>
    </rPh>
    <rPh sb="5" eb="6">
      <t>ド</t>
    </rPh>
    <phoneticPr fontId="25"/>
  </si>
  <si>
    <t>令和17年度</t>
    <rPh sb="0" eb="2">
      <t>レイワ</t>
    </rPh>
    <rPh sb="4" eb="5">
      <t>ネン</t>
    </rPh>
    <rPh sb="5" eb="6">
      <t>ド</t>
    </rPh>
    <phoneticPr fontId="25"/>
  </si>
  <si>
    <t>昭和14年度</t>
    <rPh sb="0" eb="2">
      <t>ショウワ</t>
    </rPh>
    <rPh sb="4" eb="5">
      <t>ネン</t>
    </rPh>
    <rPh sb="5" eb="6">
      <t>ド</t>
    </rPh>
    <phoneticPr fontId="25"/>
  </si>
  <si>
    <t>令和18年度</t>
    <rPh sb="0" eb="2">
      <t>レイワ</t>
    </rPh>
    <rPh sb="4" eb="5">
      <t>ネン</t>
    </rPh>
    <rPh sb="5" eb="6">
      <t>ド</t>
    </rPh>
    <phoneticPr fontId="25"/>
  </si>
  <si>
    <t>昭和15年度</t>
    <rPh sb="0" eb="2">
      <t>ショウワ</t>
    </rPh>
    <rPh sb="4" eb="5">
      <t>ネン</t>
    </rPh>
    <rPh sb="5" eb="6">
      <t>ド</t>
    </rPh>
    <phoneticPr fontId="25"/>
  </si>
  <si>
    <t>令和19年度</t>
    <rPh sb="0" eb="2">
      <t>レイワ</t>
    </rPh>
    <rPh sb="4" eb="5">
      <t>ネン</t>
    </rPh>
    <rPh sb="5" eb="6">
      <t>ド</t>
    </rPh>
    <phoneticPr fontId="25"/>
  </si>
  <si>
    <t>昭和16年度</t>
    <rPh sb="0" eb="2">
      <t>ショウワ</t>
    </rPh>
    <rPh sb="4" eb="5">
      <t>ネン</t>
    </rPh>
    <rPh sb="5" eb="6">
      <t>ド</t>
    </rPh>
    <phoneticPr fontId="25"/>
  </si>
  <si>
    <t>令和20年度</t>
    <rPh sb="0" eb="2">
      <t>レイワ</t>
    </rPh>
    <rPh sb="4" eb="5">
      <t>ネン</t>
    </rPh>
    <rPh sb="5" eb="6">
      <t>ド</t>
    </rPh>
    <phoneticPr fontId="25"/>
  </si>
  <si>
    <t>昭和17年度</t>
    <rPh sb="0" eb="2">
      <t>ショウワ</t>
    </rPh>
    <rPh sb="4" eb="5">
      <t>ネン</t>
    </rPh>
    <rPh sb="5" eb="6">
      <t>ド</t>
    </rPh>
    <phoneticPr fontId="25"/>
  </si>
  <si>
    <t>令和21年度</t>
    <rPh sb="0" eb="2">
      <t>レイワ</t>
    </rPh>
    <rPh sb="4" eb="5">
      <t>ネン</t>
    </rPh>
    <rPh sb="5" eb="6">
      <t>ド</t>
    </rPh>
    <phoneticPr fontId="25"/>
  </si>
  <si>
    <t>昭和18年度</t>
    <rPh sb="0" eb="2">
      <t>ショウワ</t>
    </rPh>
    <rPh sb="4" eb="5">
      <t>ネン</t>
    </rPh>
    <rPh sb="5" eb="6">
      <t>ド</t>
    </rPh>
    <phoneticPr fontId="25"/>
  </si>
  <si>
    <t>令和22年度</t>
    <rPh sb="0" eb="2">
      <t>レイワ</t>
    </rPh>
    <rPh sb="4" eb="5">
      <t>ネン</t>
    </rPh>
    <rPh sb="5" eb="6">
      <t>ド</t>
    </rPh>
    <phoneticPr fontId="25"/>
  </si>
  <si>
    <t>昭和19年度</t>
    <rPh sb="0" eb="2">
      <t>ショウワ</t>
    </rPh>
    <rPh sb="4" eb="5">
      <t>ネン</t>
    </rPh>
    <rPh sb="5" eb="6">
      <t>ド</t>
    </rPh>
    <phoneticPr fontId="25"/>
  </si>
  <si>
    <t>令和23年度</t>
    <rPh sb="0" eb="2">
      <t>レイワ</t>
    </rPh>
    <rPh sb="4" eb="5">
      <t>ネン</t>
    </rPh>
    <rPh sb="5" eb="6">
      <t>ド</t>
    </rPh>
    <phoneticPr fontId="25"/>
  </si>
  <si>
    <t>昭和20年度</t>
    <rPh sb="0" eb="2">
      <t>ショウワ</t>
    </rPh>
    <rPh sb="4" eb="5">
      <t>ネン</t>
    </rPh>
    <rPh sb="5" eb="6">
      <t>ド</t>
    </rPh>
    <phoneticPr fontId="25"/>
  </si>
  <si>
    <t>令和24年度</t>
    <rPh sb="0" eb="2">
      <t>レイワ</t>
    </rPh>
    <rPh sb="4" eb="5">
      <t>ネン</t>
    </rPh>
    <rPh sb="5" eb="6">
      <t>ド</t>
    </rPh>
    <phoneticPr fontId="25"/>
  </si>
  <si>
    <t>昭和21年度</t>
    <rPh sb="0" eb="2">
      <t>ショウワ</t>
    </rPh>
    <rPh sb="4" eb="5">
      <t>ネン</t>
    </rPh>
    <rPh sb="5" eb="6">
      <t>ド</t>
    </rPh>
    <phoneticPr fontId="25"/>
  </si>
  <si>
    <t>令和25年度</t>
    <rPh sb="0" eb="2">
      <t>レイワ</t>
    </rPh>
    <rPh sb="4" eb="5">
      <t>ネン</t>
    </rPh>
    <rPh sb="5" eb="6">
      <t>ド</t>
    </rPh>
    <phoneticPr fontId="25"/>
  </si>
  <si>
    <t>昭和22年度</t>
    <rPh sb="0" eb="2">
      <t>ショウワ</t>
    </rPh>
    <rPh sb="4" eb="5">
      <t>ネン</t>
    </rPh>
    <rPh sb="5" eb="6">
      <t>ド</t>
    </rPh>
    <phoneticPr fontId="25"/>
  </si>
  <si>
    <t>令和26年度</t>
    <rPh sb="0" eb="2">
      <t>レイワ</t>
    </rPh>
    <rPh sb="4" eb="5">
      <t>ネン</t>
    </rPh>
    <rPh sb="5" eb="6">
      <t>ド</t>
    </rPh>
    <phoneticPr fontId="25"/>
  </si>
  <si>
    <t>昭和23年度</t>
    <rPh sb="0" eb="2">
      <t>ショウワ</t>
    </rPh>
    <rPh sb="4" eb="5">
      <t>ネン</t>
    </rPh>
    <rPh sb="5" eb="6">
      <t>ド</t>
    </rPh>
    <phoneticPr fontId="25"/>
  </si>
  <si>
    <t>令和27年度</t>
    <rPh sb="0" eb="2">
      <t>レイワ</t>
    </rPh>
    <rPh sb="4" eb="5">
      <t>ネン</t>
    </rPh>
    <rPh sb="5" eb="6">
      <t>ド</t>
    </rPh>
    <phoneticPr fontId="25"/>
  </si>
  <si>
    <t>昭和24年度</t>
    <rPh sb="0" eb="2">
      <t>ショウワ</t>
    </rPh>
    <rPh sb="4" eb="5">
      <t>ネン</t>
    </rPh>
    <rPh sb="5" eb="6">
      <t>ド</t>
    </rPh>
    <phoneticPr fontId="25"/>
  </si>
  <si>
    <t>令和28年度</t>
    <rPh sb="0" eb="2">
      <t>レイワ</t>
    </rPh>
    <rPh sb="4" eb="5">
      <t>ネン</t>
    </rPh>
    <rPh sb="5" eb="6">
      <t>ド</t>
    </rPh>
    <phoneticPr fontId="25"/>
  </si>
  <si>
    <t>昭和25年度</t>
    <rPh sb="0" eb="2">
      <t>ショウワ</t>
    </rPh>
    <rPh sb="4" eb="5">
      <t>ネン</t>
    </rPh>
    <rPh sb="5" eb="6">
      <t>ド</t>
    </rPh>
    <phoneticPr fontId="25"/>
  </si>
  <si>
    <t>令和29年度</t>
    <rPh sb="0" eb="2">
      <t>レイワ</t>
    </rPh>
    <rPh sb="4" eb="5">
      <t>ネン</t>
    </rPh>
    <rPh sb="5" eb="6">
      <t>ド</t>
    </rPh>
    <phoneticPr fontId="25"/>
  </si>
  <si>
    <t>昭和26年度</t>
    <rPh sb="0" eb="2">
      <t>ショウワ</t>
    </rPh>
    <rPh sb="4" eb="5">
      <t>ネン</t>
    </rPh>
    <rPh sb="5" eb="6">
      <t>ド</t>
    </rPh>
    <phoneticPr fontId="25"/>
  </si>
  <si>
    <t>令和30年度以降</t>
    <rPh sb="0" eb="2">
      <t>レイワ</t>
    </rPh>
    <rPh sb="4" eb="5">
      <t>ネン</t>
    </rPh>
    <rPh sb="5" eb="6">
      <t>ド</t>
    </rPh>
    <rPh sb="6" eb="8">
      <t>イコウ</t>
    </rPh>
    <phoneticPr fontId="25"/>
  </si>
  <si>
    <t>昭和27年度</t>
    <rPh sb="0" eb="2">
      <t>ショウワ</t>
    </rPh>
    <rPh sb="4" eb="5">
      <t>ネン</t>
    </rPh>
    <rPh sb="5" eb="6">
      <t>ド</t>
    </rPh>
    <phoneticPr fontId="25"/>
  </si>
  <si>
    <t>終了予定なし</t>
    <rPh sb="0" eb="2">
      <t>シュウリョウ</t>
    </rPh>
    <rPh sb="2" eb="4">
      <t>ヨテイ</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</si>
  <si>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</si>
  <si>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</si>
  <si>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</si>
  <si>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</si>
  <si>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</si>
  <si>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</si>
  <si>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</si>
  <si>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</si>
  <si>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</si>
  <si>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</si>
  <si>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</si>
  <si>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</si>
  <si>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</si>
  <si>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</si>
  <si>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</si>
  <si>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</si>
  <si>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</si>
  <si>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</si>
  <si>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</si>
  <si>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</si>
  <si>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</si>
  <si>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</si>
  <si>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</si>
  <si>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</si>
  <si>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</si>
  <si>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</si>
  <si>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</si>
  <si>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</si>
  <si>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</si>
  <si>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</si>
  <si>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</si>
  <si>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</si>
  <si>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</si>
  <si>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</si>
  <si>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</si>
  <si>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</si>
  <si>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平成元年度</t>
    <rPh sb="0" eb="2">
      <t>ヘイセイ</t>
    </rPh>
    <rPh sb="2" eb="4">
      <t>ガンネン</t>
    </rPh>
    <rPh sb="4" eb="5">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</si>
  <si>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</si>
  <si>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</si>
  <si>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</si>
  <si>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</si>
  <si>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</si>
  <si>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</si>
  <si>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</si>
  <si>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</si>
  <si>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</si>
  <si>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</si>
  <si>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</si>
  <si>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</si>
  <si>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</si>
  <si>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</si>
  <si>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</si>
  <si>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</si>
  <si>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</si>
  <si>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</si>
  <si>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</si>
  <si>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</si>
  <si>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</si>
  <si>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</si>
  <si>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</si>
  <si>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</si>
  <si>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</si>
  <si>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</si>
  <si>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</si>
  <si>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</si>
  <si>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</si>
  <si>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令和元年度</t>
    <rPh sb="0" eb="2">
      <t>レイワ</t>
    </rPh>
    <rPh sb="2" eb="4">
      <t>ガンネン</t>
    </rPh>
    <rPh sb="3" eb="5">
      <t>ネンド</t>
    </rPh>
    <phoneticPr fontId="19"/>
  </si>
  <si>
    <t>令和2年度</t>
    <rPh sb="0" eb="2">
      <t>レイワ</t>
    </rPh>
    <rPh sb="3" eb="5">
      <t>ネンド</t>
    </rPh>
    <phoneticPr fontId="19"/>
  </si>
  <si>
    <t>令和3年度</t>
    <rPh sb="0" eb="2">
      <t>レイワ</t>
    </rPh>
    <rPh sb="3" eb="5">
      <t>ネンド</t>
    </rPh>
    <phoneticPr fontId="19"/>
  </si>
  <si>
    <t>令和4年度</t>
    <rPh sb="0" eb="2">
      <t>レイワ</t>
    </rPh>
    <rPh sb="3" eb="5">
      <t>ネンド</t>
    </rPh>
    <phoneticPr fontId="19"/>
  </si>
  <si>
    <t>令和5年度</t>
    <rPh sb="0" eb="2">
      <t>レイワ</t>
    </rPh>
    <rPh sb="3" eb="5">
      <t>ネンド</t>
    </rPh>
    <phoneticPr fontId="19"/>
  </si>
  <si>
    <t>直近の外部有識者点検実施年度</t>
    <rPh sb="0" eb="2">
      <t>チョッキン</t>
    </rPh>
    <rPh sb="3" eb="5">
      <t>ガイブ</t>
    </rPh>
    <rPh sb="5" eb="8">
      <t>ユウシキシャ</t>
    </rPh>
    <rPh sb="8" eb="10">
      <t>テンケン</t>
    </rPh>
    <rPh sb="10" eb="12">
      <t>ジッシ</t>
    </rPh>
    <rPh sb="12" eb="14">
      <t>ネンド</t>
    </rPh>
    <phoneticPr fontId="19"/>
  </si>
  <si>
    <t>注３．「行政事業レビュー推進チームの所見」の「評価結果」欄の各判定の考え方はそれぞれ次のとおりである。</t>
    <rPh sb="0" eb="1">
      <t>チュウ</t>
    </rPh>
    <rPh sb="23" eb="25">
      <t>ヒョウカ</t>
    </rPh>
    <rPh sb="25" eb="27">
      <t>ケッカ</t>
    </rPh>
    <rPh sb="28" eb="29">
      <t>ラン</t>
    </rPh>
    <rPh sb="30" eb="31">
      <t>カク</t>
    </rPh>
    <rPh sb="31" eb="33">
      <t>ハンテイ</t>
    </rPh>
    <rPh sb="34" eb="35">
      <t>カンガ</t>
    </rPh>
    <rPh sb="36" eb="37">
      <t>カタ</t>
    </rPh>
    <rPh sb="42" eb="43">
      <t>ツギ</t>
    </rPh>
    <phoneticPr fontId="16"/>
  </si>
  <si>
    <t xml:space="preserve">「廃止」：「事業目的に重大な問題がある」、「地方自治体や民間等に委ねるべき」、「効果が見込めない事業内容や実施方法となっている」などの状況にあり、事業の存続自体に問題があると考えられる場合
</t>
    <phoneticPr fontId="16"/>
  </si>
  <si>
    <t>「事業全体の抜本的な改善」：事業の存続自体を問題とするまでには至らないが、事業全体として「事業内容が事業目的の達成手段として有効でない」、「資金が効率的に使われていない」、「効果が薄い」など、十分に効果的・効率的な事業となっておらず、事業内容を大幅かつ抜本的に見直すべきと考えられる場合</t>
    <phoneticPr fontId="16"/>
  </si>
  <si>
    <t>「事業内容の一部改善」：より効果的・効率的な事業とするため、事業の中の一部のメニューの改廃、事業実施方法や執行方法の一部の改善等によって、事業内容の一部を見直すべきと考えられる場合</t>
    <phoneticPr fontId="16"/>
  </si>
  <si>
    <t>「終了予定」：令和４年度終了事業や令和５年度終了予定事業など令和５年度のレビューを実施する前に令和６年度予算概算要求を行わないことが決まっていた事業</t>
    <phoneticPr fontId="16"/>
  </si>
  <si>
    <t>注４．「反映内容」欄の各判定の考え方については、次のとおりである。</t>
    <rPh sb="0" eb="1">
      <t>チュウ</t>
    </rPh>
    <rPh sb="4" eb="6">
      <t>ハンエイ</t>
    </rPh>
    <rPh sb="6" eb="8">
      <t>ナイヨウ</t>
    </rPh>
    <rPh sb="9" eb="10">
      <t>ラン</t>
    </rPh>
    <rPh sb="11" eb="12">
      <t>カク</t>
    </rPh>
    <rPh sb="12" eb="14">
      <t>ハンテイ</t>
    </rPh>
    <rPh sb="15" eb="16">
      <t>カンガ</t>
    </rPh>
    <rPh sb="17" eb="18">
      <t>カタ</t>
    </rPh>
    <rPh sb="24" eb="25">
      <t>ツギ</t>
    </rPh>
    <phoneticPr fontId="16"/>
  </si>
  <si>
    <t>レビュー対象外理由</t>
    <rPh sb="4" eb="6">
      <t>タイショウ</t>
    </rPh>
    <rPh sb="6" eb="7">
      <t>ガイ</t>
    </rPh>
    <rPh sb="7" eb="9">
      <t>リユウ</t>
    </rPh>
    <phoneticPr fontId="16"/>
  </si>
  <si>
    <t>対象外経費②（国債費、地方交付税交付金）</t>
    <rPh sb="0" eb="3">
      <t>タイショウガイ</t>
    </rPh>
    <rPh sb="3" eb="5">
      <t>ケイヒ</t>
    </rPh>
    <rPh sb="7" eb="10">
      <t>コクサイヒ</t>
    </rPh>
    <rPh sb="11" eb="13">
      <t>チホウ</t>
    </rPh>
    <rPh sb="13" eb="16">
      <t>コウフゼイ</t>
    </rPh>
    <rPh sb="16" eb="19">
      <t>コウフキン</t>
    </rPh>
    <phoneticPr fontId="16"/>
  </si>
  <si>
    <t>対象外経費③（対象目整理表1_職員歳費）</t>
    <rPh sb="0" eb="3">
      <t>タイショウガイ</t>
    </rPh>
    <rPh sb="3" eb="5">
      <t>ケイヒ</t>
    </rPh>
    <rPh sb="7" eb="9">
      <t>タイショウ</t>
    </rPh>
    <rPh sb="9" eb="10">
      <t>モク</t>
    </rPh>
    <rPh sb="10" eb="13">
      <t>セイリヒョウ</t>
    </rPh>
    <rPh sb="15" eb="17">
      <t>ショクイン</t>
    </rPh>
    <rPh sb="17" eb="19">
      <t>サイヒ</t>
    </rPh>
    <phoneticPr fontId="16"/>
  </si>
  <si>
    <t>対象外経費③（対象目整理表2_職員基本給）</t>
    <rPh sb="0" eb="3">
      <t>タイショウガイ</t>
    </rPh>
    <rPh sb="3" eb="5">
      <t>ケイヒ</t>
    </rPh>
    <rPh sb="7" eb="9">
      <t>タイショウ</t>
    </rPh>
    <rPh sb="9" eb="10">
      <t>モク</t>
    </rPh>
    <rPh sb="10" eb="13">
      <t>セイリヒョウ</t>
    </rPh>
    <rPh sb="15" eb="17">
      <t>ショクイン</t>
    </rPh>
    <rPh sb="17" eb="20">
      <t>キホンキュウ</t>
    </rPh>
    <phoneticPr fontId="16"/>
  </si>
  <si>
    <t>対象外経費③（対象目整理表7_報償費）</t>
    <rPh sb="0" eb="3">
      <t>タイショウガイ</t>
    </rPh>
    <rPh sb="3" eb="5">
      <t>ケイヒ</t>
    </rPh>
    <rPh sb="7" eb="9">
      <t>タイショウ</t>
    </rPh>
    <rPh sb="9" eb="10">
      <t>モク</t>
    </rPh>
    <rPh sb="10" eb="13">
      <t>セイリヒョウ</t>
    </rPh>
    <rPh sb="15" eb="18">
      <t>ホウショウヒ</t>
    </rPh>
    <phoneticPr fontId="16"/>
  </si>
  <si>
    <t>対象外経費③（対象目整理表11_立法事務費）</t>
    <rPh sb="0" eb="3">
      <t>タイショウガイ</t>
    </rPh>
    <rPh sb="3" eb="5">
      <t>ケイヒ</t>
    </rPh>
    <rPh sb="7" eb="9">
      <t>タイショウ</t>
    </rPh>
    <rPh sb="9" eb="10">
      <t>モク</t>
    </rPh>
    <rPh sb="10" eb="13">
      <t>セイリヒョウ</t>
    </rPh>
    <rPh sb="16" eb="18">
      <t>リッポウ</t>
    </rPh>
    <rPh sb="18" eb="21">
      <t>ジムヒ</t>
    </rPh>
    <phoneticPr fontId="16"/>
  </si>
  <si>
    <t>対象外経費③（対象目整理表19_保証金）</t>
    <rPh sb="0" eb="3">
      <t>タイショウガイ</t>
    </rPh>
    <rPh sb="3" eb="5">
      <t>ケイヒ</t>
    </rPh>
    <rPh sb="7" eb="9">
      <t>タイショウ</t>
    </rPh>
    <rPh sb="9" eb="10">
      <t>モク</t>
    </rPh>
    <rPh sb="10" eb="13">
      <t>セイリヒョウ</t>
    </rPh>
    <rPh sb="16" eb="19">
      <t>ホショウキン</t>
    </rPh>
    <phoneticPr fontId="16"/>
  </si>
  <si>
    <t>対象外経費③（対象目整理表22_他会計に繰入）</t>
    <rPh sb="0" eb="3">
      <t>タイショウガイ</t>
    </rPh>
    <rPh sb="3" eb="5">
      <t>ケイヒ</t>
    </rPh>
    <rPh sb="7" eb="9">
      <t>タイショウ</t>
    </rPh>
    <rPh sb="9" eb="10">
      <t>モク</t>
    </rPh>
    <rPh sb="10" eb="13">
      <t>セイリヒョウ</t>
    </rPh>
    <rPh sb="16" eb="17">
      <t>タ</t>
    </rPh>
    <rPh sb="17" eb="19">
      <t>カイケイ</t>
    </rPh>
    <rPh sb="20" eb="21">
      <t>ク</t>
    </rPh>
    <rPh sb="21" eb="22">
      <t>イ</t>
    </rPh>
    <phoneticPr fontId="16"/>
  </si>
  <si>
    <t>対象外経費③（対象目整理表25_供託金利子）</t>
    <rPh sb="0" eb="3">
      <t>タイショウガイ</t>
    </rPh>
    <rPh sb="3" eb="5">
      <t>ケイヒ</t>
    </rPh>
    <rPh sb="7" eb="9">
      <t>タイショウ</t>
    </rPh>
    <rPh sb="9" eb="10">
      <t>モク</t>
    </rPh>
    <rPh sb="10" eb="13">
      <t>セイリヒョウ</t>
    </rPh>
    <rPh sb="16" eb="19">
      <t>キョウタクキン</t>
    </rPh>
    <rPh sb="19" eb="21">
      <t>リシ</t>
    </rPh>
    <phoneticPr fontId="16"/>
  </si>
  <si>
    <t>対象外経費③（対象目整理表その他（予備費））</t>
    <rPh sb="0" eb="3">
      <t>タイショウガイ</t>
    </rPh>
    <rPh sb="3" eb="5">
      <t>ケイヒ</t>
    </rPh>
    <rPh sb="7" eb="9">
      <t>タイショウ</t>
    </rPh>
    <rPh sb="9" eb="10">
      <t>モク</t>
    </rPh>
    <rPh sb="10" eb="13">
      <t>セイリヒョウ</t>
    </rPh>
    <rPh sb="15" eb="16">
      <t>タ</t>
    </rPh>
    <rPh sb="17" eb="20">
      <t>ヨビヒ</t>
    </rPh>
    <phoneticPr fontId="16"/>
  </si>
  <si>
    <t>対象外経費①（個別事業と直接関連図けることが困難な共通経費_人件費、各府省庁の事務的経費）</t>
    <rPh sb="7" eb="9">
      <t>コベツ</t>
    </rPh>
    <rPh sb="9" eb="11">
      <t>ジギョウ</t>
    </rPh>
    <rPh sb="12" eb="14">
      <t>チョクセツ</t>
    </rPh>
    <rPh sb="14" eb="16">
      <t>カンレン</t>
    </rPh>
    <rPh sb="16" eb="17">
      <t>ズ</t>
    </rPh>
    <rPh sb="22" eb="24">
      <t>コンナン</t>
    </rPh>
    <rPh sb="30" eb="33">
      <t>ジンケンヒ</t>
    </rPh>
    <rPh sb="34" eb="35">
      <t>カク</t>
    </rPh>
    <rPh sb="35" eb="38">
      <t>フショウチョウ</t>
    </rPh>
    <rPh sb="39" eb="42">
      <t>ジムテキ</t>
    </rPh>
    <rPh sb="42" eb="44">
      <t>ケイヒ</t>
    </rPh>
    <phoneticPr fontId="16"/>
  </si>
  <si>
    <t>類似経費(1)名称が「共通経費」ではないが、一般行政経費として扱っているもの</t>
    <rPh sb="0" eb="2">
      <t>ルイジ</t>
    </rPh>
    <rPh sb="2" eb="4">
      <t>ケイヒ</t>
    </rPh>
    <rPh sb="7" eb="9">
      <t>メイショウ</t>
    </rPh>
    <rPh sb="11" eb="13">
      <t>キョウツウ</t>
    </rPh>
    <rPh sb="13" eb="15">
      <t>ケイヒ</t>
    </rPh>
    <rPh sb="22" eb="24">
      <t>イッパン</t>
    </rPh>
    <rPh sb="24" eb="26">
      <t>ギョウセイ</t>
    </rPh>
    <rPh sb="26" eb="28">
      <t>ケイヒ</t>
    </rPh>
    <rPh sb="31" eb="32">
      <t>アツカ</t>
    </rPh>
    <phoneticPr fontId="16"/>
  </si>
  <si>
    <t>類似経費(2)共通経費に計上していないが一般行政経費として取り扱っているもの</t>
    <rPh sb="0" eb="2">
      <t>ルイジ</t>
    </rPh>
    <rPh sb="2" eb="4">
      <t>ケイヒ</t>
    </rPh>
    <rPh sb="7" eb="9">
      <t>キョウツウ</t>
    </rPh>
    <rPh sb="9" eb="11">
      <t>ケイヒ</t>
    </rPh>
    <rPh sb="12" eb="14">
      <t>ケイジョウ</t>
    </rPh>
    <rPh sb="20" eb="22">
      <t>イッパン</t>
    </rPh>
    <rPh sb="22" eb="24">
      <t>ギョウセイ</t>
    </rPh>
    <rPh sb="24" eb="26">
      <t>ケイヒ</t>
    </rPh>
    <rPh sb="29" eb="30">
      <t>ト</t>
    </rPh>
    <rPh sb="31" eb="32">
      <t>アツカ</t>
    </rPh>
    <phoneticPr fontId="16"/>
  </si>
  <si>
    <t>類似経費(3)特別会計の業務（事務）取扱費</t>
    <rPh sb="0" eb="2">
      <t>ルイジ</t>
    </rPh>
    <rPh sb="2" eb="4">
      <t>ケイヒ</t>
    </rPh>
    <rPh sb="7" eb="9">
      <t>トクベツ</t>
    </rPh>
    <rPh sb="9" eb="11">
      <t>カイケイ</t>
    </rPh>
    <rPh sb="12" eb="14">
      <t>ギョウム</t>
    </rPh>
    <rPh sb="15" eb="17">
      <t>ジム</t>
    </rPh>
    <rPh sb="18" eb="20">
      <t>トリアツカイ</t>
    </rPh>
    <rPh sb="20" eb="21">
      <t>ヒ</t>
    </rPh>
    <phoneticPr fontId="16"/>
  </si>
  <si>
    <t>類似経費(4)共通経費に計上しているが、一般行政経費として扱っていないもののうち、
①法令に基づき設置されている審議会の経費
②職員に直接支出する旅費のみで構成されている経費</t>
    <rPh sb="0" eb="2">
      <t>ルイジ</t>
    </rPh>
    <rPh sb="2" eb="4">
      <t>ケイヒ</t>
    </rPh>
    <rPh sb="7" eb="9">
      <t>キョウツウ</t>
    </rPh>
    <rPh sb="9" eb="11">
      <t>ケイヒ</t>
    </rPh>
    <rPh sb="12" eb="14">
      <t>ケイジョウ</t>
    </rPh>
    <rPh sb="20" eb="22">
      <t>イッパン</t>
    </rPh>
    <rPh sb="22" eb="24">
      <t>ギョウセイ</t>
    </rPh>
    <rPh sb="24" eb="26">
      <t>ケイヒ</t>
    </rPh>
    <rPh sb="29" eb="30">
      <t>アツカ</t>
    </rPh>
    <rPh sb="43" eb="45">
      <t>ホウレイ</t>
    </rPh>
    <rPh sb="46" eb="47">
      <t>モト</t>
    </rPh>
    <rPh sb="49" eb="51">
      <t>セッチ</t>
    </rPh>
    <rPh sb="56" eb="59">
      <t>シンギカイ</t>
    </rPh>
    <rPh sb="60" eb="62">
      <t>ケイヒ</t>
    </rPh>
    <rPh sb="64" eb="66">
      <t>ショクイン</t>
    </rPh>
    <rPh sb="67" eb="69">
      <t>チョクセツ</t>
    </rPh>
    <rPh sb="69" eb="71">
      <t>シシュツ</t>
    </rPh>
    <rPh sb="73" eb="75">
      <t>リョヒ</t>
    </rPh>
    <rPh sb="78" eb="80">
      <t>コウセイ</t>
    </rPh>
    <rPh sb="85" eb="87">
      <t>ケイヒ</t>
    </rPh>
    <phoneticPr fontId="16"/>
  </si>
  <si>
    <t>注５．予備費を使用した場合は「備考」欄にその旨を記載するとともに、金額と支出が決定した閣議決定日を記載すること。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シシュツ</t>
    </rPh>
    <rPh sb="39" eb="41">
      <t>ケッテイ</t>
    </rPh>
    <rPh sb="43" eb="45">
      <t>カクギ</t>
    </rPh>
    <rPh sb="45" eb="48">
      <t>ケッテイビ</t>
    </rPh>
    <rPh sb="49" eb="51">
      <t>キサイ</t>
    </rPh>
    <phoneticPr fontId="16"/>
  </si>
  <si>
    <t>類似経費(5)予算上個別事業と関連づけできるため共通経費以外の（項）に計上している事務的経費で、正規職員が直接費消する旅費や備品、消耗品等の庁費のみで構成されている経費</t>
    <rPh sb="0" eb="2">
      <t>ルイジ</t>
    </rPh>
    <rPh sb="2" eb="4">
      <t>ケイヒ</t>
    </rPh>
    <rPh sb="7" eb="10">
      <t>ヨサンジョウ</t>
    </rPh>
    <rPh sb="10" eb="12">
      <t>コベツ</t>
    </rPh>
    <rPh sb="12" eb="14">
      <t>ジギョウ</t>
    </rPh>
    <rPh sb="15" eb="17">
      <t>カンレン</t>
    </rPh>
    <rPh sb="24" eb="26">
      <t>キョウツウ</t>
    </rPh>
    <rPh sb="26" eb="28">
      <t>ケイヒ</t>
    </rPh>
    <rPh sb="28" eb="30">
      <t>イガイ</t>
    </rPh>
    <rPh sb="32" eb="33">
      <t>コウ</t>
    </rPh>
    <rPh sb="35" eb="37">
      <t>ケイジョウ</t>
    </rPh>
    <rPh sb="41" eb="44">
      <t>ジムテキ</t>
    </rPh>
    <rPh sb="44" eb="46">
      <t>ケイヒ</t>
    </rPh>
    <rPh sb="48" eb="50">
      <t>セイキ</t>
    </rPh>
    <rPh sb="50" eb="52">
      <t>ショクイン</t>
    </rPh>
    <rPh sb="53" eb="55">
      <t>チョクセツ</t>
    </rPh>
    <rPh sb="55" eb="57">
      <t>ヒショウ</t>
    </rPh>
    <rPh sb="59" eb="61">
      <t>リョヒ</t>
    </rPh>
    <rPh sb="62" eb="64">
      <t>ビヒン</t>
    </rPh>
    <rPh sb="65" eb="68">
      <t>ショウモウヒン</t>
    </rPh>
    <rPh sb="68" eb="69">
      <t>トウ</t>
    </rPh>
    <rPh sb="70" eb="72">
      <t>チョウヒ</t>
    </rPh>
    <rPh sb="75" eb="77">
      <t>コウセイ</t>
    </rPh>
    <rPh sb="82" eb="84">
      <t>ケイヒ</t>
    </rPh>
    <phoneticPr fontId="16"/>
  </si>
  <si>
    <t>令和４年度実施事業及び令和５年度新規事業</t>
    <rPh sb="5" eb="7">
      <t>ジッシ</t>
    </rPh>
    <rPh sb="7" eb="9">
      <t>ジギョウ</t>
    </rPh>
    <rPh sb="9" eb="10">
      <t>オヨ</t>
    </rPh>
    <rPh sb="11" eb="13">
      <t>レイワ</t>
    </rPh>
    <rPh sb="14" eb="16">
      <t>ネンド</t>
    </rPh>
    <rPh sb="16" eb="18">
      <t>シンキ</t>
    </rPh>
    <rPh sb="18" eb="20">
      <t>ジギョウ</t>
    </rPh>
    <phoneticPr fontId="16"/>
  </si>
  <si>
    <t>国土交通省</t>
    <rPh sb="0" eb="5">
      <t>コクドコウツウショウ</t>
    </rPh>
    <phoneticPr fontId="16"/>
  </si>
  <si>
    <t>平成18年度</t>
    <rPh sb="0" eb="2">
      <t>ヘイセイ</t>
    </rPh>
    <rPh sb="4" eb="6">
      <t>ネンド</t>
    </rPh>
    <phoneticPr fontId="30"/>
  </si>
  <si>
    <t>終了予定なし</t>
  </si>
  <si>
    <t>-</t>
  </si>
  <si>
    <t>住宅局</t>
    <rPh sb="0" eb="3">
      <t>ジュウタクキョク</t>
    </rPh>
    <phoneticPr fontId="29"/>
  </si>
  <si>
    <t>一般会計</t>
    <rPh sb="0" eb="2">
      <t>イッパン</t>
    </rPh>
    <rPh sb="2" eb="4">
      <t>カイケイ</t>
    </rPh>
    <phoneticPr fontId="30"/>
  </si>
  <si>
    <t>○</t>
  </si>
  <si>
    <t>公営住宅整備等事業</t>
    <rPh sb="0" eb="2">
      <t>コウエイ</t>
    </rPh>
    <rPh sb="2" eb="4">
      <t>ジュウタク</t>
    </rPh>
    <rPh sb="4" eb="6">
      <t>セイビ</t>
    </rPh>
    <rPh sb="6" eb="7">
      <t>トウ</t>
    </rPh>
    <rPh sb="7" eb="9">
      <t>ジギョウ</t>
    </rPh>
    <phoneticPr fontId="29"/>
  </si>
  <si>
    <t>平成26年度</t>
    <rPh sb="0" eb="2">
      <t>ヘイセイ</t>
    </rPh>
    <rPh sb="4" eb="6">
      <t>ネンド</t>
    </rPh>
    <phoneticPr fontId="30"/>
  </si>
  <si>
    <t>平成19年度</t>
    <rPh sb="0" eb="2">
      <t>ヘイセイ</t>
    </rPh>
    <rPh sb="4" eb="6">
      <t>ネンド</t>
    </rPh>
    <phoneticPr fontId="30"/>
  </si>
  <si>
    <t>（項）住宅対策諸費
　（大事項）住宅対策諸費に必要な経費</t>
    <rPh sb="12" eb="13">
      <t>ダイ</t>
    </rPh>
    <phoneticPr fontId="30"/>
  </si>
  <si>
    <t>都市再生機構（賃貸住宅事業）</t>
    <rPh sb="0" eb="2">
      <t>トシ</t>
    </rPh>
    <rPh sb="2" eb="4">
      <t>サイセイ</t>
    </rPh>
    <rPh sb="4" eb="6">
      <t>キコウ</t>
    </rPh>
    <rPh sb="7" eb="9">
      <t>チンタイ</t>
    </rPh>
    <rPh sb="9" eb="11">
      <t>ジュウタク</t>
    </rPh>
    <rPh sb="11" eb="13">
      <t>ジギョウ</t>
    </rPh>
    <phoneticPr fontId="29"/>
  </si>
  <si>
    <t>平成22年度</t>
    <rPh sb="0" eb="2">
      <t>ヘイセイ</t>
    </rPh>
    <rPh sb="4" eb="6">
      <t>ネンド</t>
    </rPh>
    <phoneticPr fontId="30"/>
  </si>
  <si>
    <t>住宅市場環境整備推進経費</t>
    <rPh sb="0" eb="2">
      <t>ジュウタク</t>
    </rPh>
    <rPh sb="2" eb="4">
      <t>シジョウ</t>
    </rPh>
    <rPh sb="4" eb="6">
      <t>カンキョウ</t>
    </rPh>
    <rPh sb="6" eb="8">
      <t>セイビ</t>
    </rPh>
    <rPh sb="8" eb="10">
      <t>スイシン</t>
    </rPh>
    <rPh sb="10" eb="12">
      <t>ケイヒ</t>
    </rPh>
    <phoneticPr fontId="29"/>
  </si>
  <si>
    <t>市街地環境整備推進経費</t>
    <rPh sb="0" eb="3">
      <t>シガイチ</t>
    </rPh>
    <rPh sb="3" eb="5">
      <t>カンキョウ</t>
    </rPh>
    <rPh sb="5" eb="7">
      <t>セイビ</t>
    </rPh>
    <rPh sb="7" eb="9">
      <t>スイシン</t>
    </rPh>
    <rPh sb="9" eb="11">
      <t>ケイヒ</t>
    </rPh>
    <phoneticPr fontId="29"/>
  </si>
  <si>
    <t>住宅・建築物安全安心対策推進経費</t>
    <rPh sb="0" eb="2">
      <t>ジュウタク</t>
    </rPh>
    <rPh sb="3" eb="6">
      <t>ケンチクブツ</t>
    </rPh>
    <rPh sb="6" eb="8">
      <t>アンゼン</t>
    </rPh>
    <rPh sb="8" eb="10">
      <t>アンシン</t>
    </rPh>
    <rPh sb="10" eb="12">
      <t>タイサク</t>
    </rPh>
    <rPh sb="12" eb="14">
      <t>スイシン</t>
    </rPh>
    <rPh sb="14" eb="16">
      <t>ケイヒ</t>
    </rPh>
    <phoneticPr fontId="29"/>
  </si>
  <si>
    <t>平成15年度</t>
    <rPh sb="0" eb="2">
      <t>ヘイセイ</t>
    </rPh>
    <rPh sb="4" eb="6">
      <t>ネンド</t>
    </rPh>
    <phoneticPr fontId="30"/>
  </si>
  <si>
    <t>民間事業者等の知見を活用した建築基準整備の推進事業</t>
    <rPh sb="0" eb="2">
      <t>ミンカン</t>
    </rPh>
    <rPh sb="2" eb="5">
      <t>ジギョウシャ</t>
    </rPh>
    <rPh sb="5" eb="6">
      <t>トウ</t>
    </rPh>
    <rPh sb="7" eb="9">
      <t>チケン</t>
    </rPh>
    <rPh sb="10" eb="12">
      <t>カツヨウ</t>
    </rPh>
    <rPh sb="14" eb="16">
      <t>ケンチク</t>
    </rPh>
    <rPh sb="16" eb="18">
      <t>キジュン</t>
    </rPh>
    <rPh sb="18" eb="20">
      <t>セイビ</t>
    </rPh>
    <rPh sb="21" eb="23">
      <t>スイシン</t>
    </rPh>
    <rPh sb="23" eb="25">
      <t>ジギョウ</t>
    </rPh>
    <phoneticPr fontId="29"/>
  </si>
  <si>
    <t>平成20年度</t>
    <rPh sb="0" eb="2">
      <t>ヘイセイ</t>
    </rPh>
    <rPh sb="4" eb="6">
      <t>ネンド</t>
    </rPh>
    <phoneticPr fontId="30"/>
  </si>
  <si>
    <t>建築物の安全確保のための体制の整備事業</t>
    <rPh sb="0" eb="3">
      <t>ケンチクブツ</t>
    </rPh>
    <rPh sb="4" eb="6">
      <t>アンゼン</t>
    </rPh>
    <rPh sb="6" eb="8">
      <t>カクホ</t>
    </rPh>
    <rPh sb="12" eb="14">
      <t>タイセイ</t>
    </rPh>
    <rPh sb="15" eb="17">
      <t>セイビ</t>
    </rPh>
    <rPh sb="17" eb="19">
      <t>ジギョウ</t>
    </rPh>
    <phoneticPr fontId="29"/>
  </si>
  <si>
    <t>マンション管理適正化・再生推進事業</t>
    <rPh sb="5" eb="7">
      <t>カンリ</t>
    </rPh>
    <rPh sb="7" eb="10">
      <t>テキセイカ</t>
    </rPh>
    <rPh sb="11" eb="13">
      <t>サイセイ</t>
    </rPh>
    <rPh sb="13" eb="15">
      <t>スイシン</t>
    </rPh>
    <rPh sb="15" eb="17">
      <t>ジギョウ</t>
    </rPh>
    <phoneticPr fontId="34"/>
  </si>
  <si>
    <t>平成25年度</t>
    <rPh sb="0" eb="2">
      <t>ヘイセイ</t>
    </rPh>
    <rPh sb="4" eb="6">
      <t>ネンド</t>
    </rPh>
    <phoneticPr fontId="30"/>
  </si>
  <si>
    <t>住宅ストック維持・向上促進事業</t>
  </si>
  <si>
    <t>平成28年度</t>
    <rPh sb="0" eb="2">
      <t>ヘイセイ</t>
    </rPh>
    <rPh sb="4" eb="6">
      <t>ネンド</t>
    </rPh>
    <phoneticPr fontId="30"/>
  </si>
  <si>
    <t>建築基準法・建築士法等の円滑な執行体制の確保に関する事業</t>
    <rPh sb="0" eb="2">
      <t>ケンチク</t>
    </rPh>
    <rPh sb="2" eb="4">
      <t>キジュン</t>
    </rPh>
    <rPh sb="4" eb="5">
      <t>ホウ</t>
    </rPh>
    <rPh sb="6" eb="10">
      <t>ケンチクシホウ</t>
    </rPh>
    <rPh sb="10" eb="11">
      <t>トウ</t>
    </rPh>
    <rPh sb="12" eb="14">
      <t>エンカツ</t>
    </rPh>
    <rPh sb="15" eb="17">
      <t>シッコウ</t>
    </rPh>
    <rPh sb="17" eb="19">
      <t>タイセイ</t>
    </rPh>
    <rPh sb="20" eb="22">
      <t>カクホ</t>
    </rPh>
    <rPh sb="23" eb="24">
      <t>カン</t>
    </rPh>
    <rPh sb="26" eb="28">
      <t>ジギョウ</t>
    </rPh>
    <phoneticPr fontId="29"/>
  </si>
  <si>
    <t>平成29年度</t>
    <rPh sb="0" eb="2">
      <t>ヘイセイ</t>
    </rPh>
    <rPh sb="4" eb="6">
      <t>ネンド</t>
    </rPh>
    <phoneticPr fontId="30"/>
  </si>
  <si>
    <t>住宅市場安定化対策事業</t>
    <rPh sb="0" eb="2">
      <t>ジュウタク</t>
    </rPh>
    <rPh sb="2" eb="4">
      <t>シジョウ</t>
    </rPh>
    <rPh sb="4" eb="7">
      <t>アンテイカ</t>
    </rPh>
    <rPh sb="7" eb="9">
      <t>タイサク</t>
    </rPh>
    <rPh sb="9" eb="11">
      <t>ジギョウ</t>
    </rPh>
    <phoneticPr fontId="29"/>
  </si>
  <si>
    <t>平成30年度</t>
    <rPh sb="0" eb="2">
      <t>ヘイセイ</t>
    </rPh>
    <rPh sb="4" eb="6">
      <t>ネンド</t>
    </rPh>
    <phoneticPr fontId="29"/>
  </si>
  <si>
    <t>住宅建築技術国際展開支援事業</t>
    <rPh sb="0" eb="2">
      <t>ジュウタク</t>
    </rPh>
    <rPh sb="2" eb="4">
      <t>ケンチク</t>
    </rPh>
    <rPh sb="4" eb="6">
      <t>ギジュツ</t>
    </rPh>
    <rPh sb="6" eb="8">
      <t>コクサイ</t>
    </rPh>
    <rPh sb="8" eb="10">
      <t>テンカイ</t>
    </rPh>
    <rPh sb="10" eb="12">
      <t>シエン</t>
    </rPh>
    <rPh sb="12" eb="14">
      <t>ジギョウ</t>
    </rPh>
    <phoneticPr fontId="30"/>
  </si>
  <si>
    <t>住宅・建築生産性向上促進事業</t>
    <rPh sb="0" eb="2">
      <t>ジュウタク</t>
    </rPh>
    <rPh sb="3" eb="5">
      <t>ケンチク</t>
    </rPh>
    <rPh sb="5" eb="8">
      <t>セイサンセイ</t>
    </rPh>
    <rPh sb="8" eb="10">
      <t>コウジョウ</t>
    </rPh>
    <rPh sb="10" eb="12">
      <t>ソクシン</t>
    </rPh>
    <rPh sb="12" eb="14">
      <t>ジギョウ</t>
    </rPh>
    <phoneticPr fontId="29"/>
  </si>
  <si>
    <t>令和元年度</t>
  </si>
  <si>
    <t>共生社会実現に向けた住宅セーフティネット機能強化・推進事業</t>
    <rPh sb="0" eb="2">
      <t>キョウセイ</t>
    </rPh>
    <rPh sb="2" eb="4">
      <t>シャカイ</t>
    </rPh>
    <rPh sb="4" eb="6">
      <t>ジツゲン</t>
    </rPh>
    <rPh sb="7" eb="8">
      <t>ム</t>
    </rPh>
    <rPh sb="10" eb="12">
      <t>ジュウタク</t>
    </rPh>
    <rPh sb="20" eb="22">
      <t>キノウ</t>
    </rPh>
    <rPh sb="22" eb="24">
      <t>キョウカ</t>
    </rPh>
    <rPh sb="25" eb="27">
      <t>スイシン</t>
    </rPh>
    <rPh sb="27" eb="29">
      <t>ジギョウ</t>
    </rPh>
    <phoneticPr fontId="29"/>
  </si>
  <si>
    <t>BIMを活用した建築生産・維持管理プロセス円滑化モデル事業</t>
  </si>
  <si>
    <t>木造住宅・都市木造建築物における生産体制整備事業</t>
    <rPh sb="0" eb="2">
      <t>モクゾウ</t>
    </rPh>
    <rPh sb="2" eb="4">
      <t>ジュウタク</t>
    </rPh>
    <rPh sb="5" eb="7">
      <t>トシ</t>
    </rPh>
    <rPh sb="7" eb="12">
      <t>モクゾウケンチクブツ</t>
    </rPh>
    <rPh sb="16" eb="18">
      <t>セイサン</t>
    </rPh>
    <rPh sb="18" eb="20">
      <t>タイセイ</t>
    </rPh>
    <rPh sb="20" eb="22">
      <t>セイビ</t>
    </rPh>
    <rPh sb="22" eb="24">
      <t>ジギョウ</t>
    </rPh>
    <phoneticPr fontId="29"/>
  </si>
  <si>
    <t>（項）住宅市場整備推進費
　（大事項）住宅市場の環境整備の推進に必要な経費</t>
  </si>
  <si>
    <t>（項）住宅市場整備推進費
　（大事項）住宅市場の環境整備の推進に必要な経費</t>
    <rPh sb="1" eb="2">
      <t>コウ</t>
    </rPh>
    <rPh sb="3" eb="5">
      <t>ジュウタク</t>
    </rPh>
    <rPh sb="5" eb="7">
      <t>シジョウ</t>
    </rPh>
    <rPh sb="7" eb="9">
      <t>セイビ</t>
    </rPh>
    <rPh sb="9" eb="12">
      <t>スイシンヒ</t>
    </rPh>
    <rPh sb="15" eb="16">
      <t>ダイ</t>
    </rPh>
    <rPh sb="16" eb="18">
      <t>ジコウ</t>
    </rPh>
    <rPh sb="19" eb="21">
      <t>ジュウタク</t>
    </rPh>
    <rPh sb="21" eb="23">
      <t>シジョウ</t>
    </rPh>
    <rPh sb="24" eb="26">
      <t>カンキョウ</t>
    </rPh>
    <rPh sb="26" eb="28">
      <t>セイビ</t>
    </rPh>
    <rPh sb="29" eb="31">
      <t>スイシン</t>
    </rPh>
    <rPh sb="32" eb="34">
      <t>ヒツヨウ</t>
    </rPh>
    <rPh sb="35" eb="37">
      <t>ケイヒ</t>
    </rPh>
    <phoneticPr fontId="30"/>
  </si>
  <si>
    <t>住宅局</t>
    <rPh sb="0" eb="2">
      <t>ジュウタク</t>
    </rPh>
    <rPh sb="2" eb="3">
      <t>キョク</t>
    </rPh>
    <phoneticPr fontId="29"/>
  </si>
  <si>
    <t>一般会計</t>
    <rPh sb="0" eb="2">
      <t>イッパン</t>
    </rPh>
    <rPh sb="2" eb="4">
      <t>カイケイ</t>
    </rPh>
    <phoneticPr fontId="29"/>
  </si>
  <si>
    <t>（項）住宅市場整備推進費
　（大事項）住宅市場の環境整備の推進に必要な経費</t>
    <rPh sb="1" eb="2">
      <t>コウ</t>
    </rPh>
    <rPh sb="15" eb="16">
      <t>ダイ</t>
    </rPh>
    <rPh sb="16" eb="18">
      <t>ジコウ</t>
    </rPh>
    <phoneticPr fontId="29"/>
  </si>
  <si>
    <t>総合的なバリアフリー社会の形成の推進</t>
    <rPh sb="13" eb="15">
      <t>ケイセイ</t>
    </rPh>
    <phoneticPr fontId="34"/>
  </si>
  <si>
    <t>平成16年度</t>
    <rPh sb="0" eb="2">
      <t>ヘイセイ</t>
    </rPh>
    <rPh sb="4" eb="6">
      <t>ネンド</t>
    </rPh>
    <phoneticPr fontId="36"/>
  </si>
  <si>
    <t>平成18年度</t>
    <rPh sb="0" eb="2">
      <t>ヘイセイ</t>
    </rPh>
    <rPh sb="4" eb="6">
      <t>ネンド</t>
    </rPh>
    <phoneticPr fontId="36"/>
  </si>
  <si>
    <t>海洋・沿岸域環境の保全等の推進</t>
    <rPh sb="0" eb="2">
      <t>カイヨウ</t>
    </rPh>
    <rPh sb="3" eb="5">
      <t>エンガン</t>
    </rPh>
    <rPh sb="6" eb="8">
      <t>カンキョウ</t>
    </rPh>
    <rPh sb="9" eb="11">
      <t>ホゼン</t>
    </rPh>
    <rPh sb="11" eb="12">
      <t>トウ</t>
    </rPh>
    <rPh sb="13" eb="15">
      <t>スイシン</t>
    </rPh>
    <phoneticPr fontId="35"/>
  </si>
  <si>
    <t>平成20年度</t>
    <rPh sb="0" eb="2">
      <t>ヘイセイ</t>
    </rPh>
    <rPh sb="4" eb="6">
      <t>ネンド</t>
    </rPh>
    <phoneticPr fontId="36"/>
  </si>
  <si>
    <t>昭和24年度</t>
  </si>
  <si>
    <t>低潮線の保全に要する経費</t>
    <rPh sb="0" eb="3">
      <t>テイチョウセン</t>
    </rPh>
    <rPh sb="4" eb="6">
      <t>ホゼン</t>
    </rPh>
    <rPh sb="7" eb="8">
      <t>ヨウ</t>
    </rPh>
    <rPh sb="10" eb="12">
      <t>ケイヒ</t>
    </rPh>
    <phoneticPr fontId="29"/>
  </si>
  <si>
    <t>平成23年度</t>
    <rPh sb="0" eb="2">
      <t>ヘイセイ</t>
    </rPh>
    <rPh sb="4" eb="6">
      <t>ネンド</t>
    </rPh>
    <phoneticPr fontId="29"/>
  </si>
  <si>
    <t>終了予定なし</t>
    <rPh sb="0" eb="2">
      <t>シュウリョウ</t>
    </rPh>
    <rPh sb="2" eb="4">
      <t>ヨテイ</t>
    </rPh>
    <phoneticPr fontId="29"/>
  </si>
  <si>
    <t>船舶油濁損害対策</t>
    <rPh sb="0" eb="2">
      <t>センパク</t>
    </rPh>
    <rPh sb="2" eb="4">
      <t>ユダク</t>
    </rPh>
    <rPh sb="4" eb="6">
      <t>ソンガイ</t>
    </rPh>
    <rPh sb="6" eb="8">
      <t>タイサク</t>
    </rPh>
    <phoneticPr fontId="37"/>
  </si>
  <si>
    <t>平成17年度</t>
  </si>
  <si>
    <t>港湾廃棄物処理施設整備事業</t>
    <rPh sb="0" eb="2">
      <t>コウワン</t>
    </rPh>
    <rPh sb="2" eb="5">
      <t>ハイキブツ</t>
    </rPh>
    <rPh sb="5" eb="7">
      <t>ショリ</t>
    </rPh>
    <rPh sb="7" eb="9">
      <t>シセツ</t>
    </rPh>
    <rPh sb="9" eb="11">
      <t>セイビ</t>
    </rPh>
    <rPh sb="11" eb="13">
      <t>ジギョウ</t>
    </rPh>
    <phoneticPr fontId="34"/>
  </si>
  <si>
    <t>昭和48年度</t>
    <rPh sb="0" eb="2">
      <t>ショウワ</t>
    </rPh>
    <rPh sb="4" eb="6">
      <t>ネンド</t>
    </rPh>
    <phoneticPr fontId="29"/>
  </si>
  <si>
    <t>昭和47年度</t>
    <rPh sb="0" eb="2">
      <t>ショウワ</t>
    </rPh>
    <rPh sb="4" eb="6">
      <t>ネンド</t>
    </rPh>
    <phoneticPr fontId="29"/>
  </si>
  <si>
    <t>海岸事業</t>
    <rPh sb="0" eb="2">
      <t>カイガン</t>
    </rPh>
    <rPh sb="2" eb="4">
      <t>ジギョウ</t>
    </rPh>
    <phoneticPr fontId="29"/>
  </si>
  <si>
    <t>昭和25年度</t>
    <rPh sb="0" eb="2">
      <t>ショウワ</t>
    </rPh>
    <rPh sb="4" eb="6">
      <t>ネンド</t>
    </rPh>
    <phoneticPr fontId="29"/>
  </si>
  <si>
    <t>港湾区域における低潮線の保全に要する経費</t>
    <rPh sb="0" eb="2">
      <t>コウワン</t>
    </rPh>
    <rPh sb="2" eb="4">
      <t>クイキ</t>
    </rPh>
    <rPh sb="8" eb="10">
      <t>テイチョウ</t>
    </rPh>
    <rPh sb="10" eb="11">
      <t>セン</t>
    </rPh>
    <rPh sb="12" eb="14">
      <t>ホゼン</t>
    </rPh>
    <rPh sb="15" eb="16">
      <t>ヨウ</t>
    </rPh>
    <rPh sb="18" eb="20">
      <t>ケイヒ</t>
    </rPh>
    <phoneticPr fontId="29"/>
  </si>
  <si>
    <t>平成24年度</t>
    <rPh sb="0" eb="2">
      <t>ヘイセイ</t>
    </rPh>
    <rPh sb="4" eb="6">
      <t>ネンド</t>
    </rPh>
    <phoneticPr fontId="29"/>
  </si>
  <si>
    <t>港湾におけるカーボンニュートラル実現に必要な経費</t>
    <phoneticPr fontId="29"/>
  </si>
  <si>
    <t>令和元年度</t>
    <rPh sb="0" eb="2">
      <t>レイワ</t>
    </rPh>
    <rPh sb="2" eb="5">
      <t>ガンネンド</t>
    </rPh>
    <phoneticPr fontId="29"/>
  </si>
  <si>
    <t>昭和24年度</t>
    <rPh sb="0" eb="2">
      <t>ショウワ</t>
    </rPh>
    <rPh sb="4" eb="6">
      <t>ネンド</t>
    </rPh>
    <phoneticPr fontId="29"/>
  </si>
  <si>
    <t>平成22年度</t>
    <rPh sb="0" eb="2">
      <t>ヘイセイ</t>
    </rPh>
    <rPh sb="4" eb="6">
      <t>ネンド</t>
    </rPh>
    <phoneticPr fontId="29"/>
  </si>
  <si>
    <t>平成18年度</t>
  </si>
  <si>
    <t>総合政策局</t>
    <rPh sb="0" eb="2">
      <t>ソウゴウ</t>
    </rPh>
    <rPh sb="2" eb="4">
      <t>セイサク</t>
    </rPh>
    <rPh sb="4" eb="5">
      <t>キョク</t>
    </rPh>
    <phoneticPr fontId="29"/>
  </si>
  <si>
    <t>総合政策局</t>
    <rPh sb="0" eb="2">
      <t>ソウゴウ</t>
    </rPh>
    <rPh sb="2" eb="4">
      <t>セイサク</t>
    </rPh>
    <rPh sb="4" eb="5">
      <t>キョク</t>
    </rPh>
    <phoneticPr fontId="31"/>
  </si>
  <si>
    <t>（項）海洋環境対策費
　（大事項）海洋・沿岸域環境の保全等の推進に必要な経費</t>
  </si>
  <si>
    <t>水管理・国土保全局</t>
  </si>
  <si>
    <t>一般会計</t>
  </si>
  <si>
    <t>（項）海岸事業費
　（大事項）海岸事業に必要な経費</t>
  </si>
  <si>
    <t>水管理・国土保全局</t>
    <rPh sb="0" eb="1">
      <t>ミズ</t>
    </rPh>
    <rPh sb="1" eb="3">
      <t>カンリ</t>
    </rPh>
    <rPh sb="4" eb="6">
      <t>コクド</t>
    </rPh>
    <rPh sb="6" eb="9">
      <t>ホゼンキョク</t>
    </rPh>
    <phoneticPr fontId="29"/>
  </si>
  <si>
    <t>（項）海洋環境対策費
（大事項）海洋・沿岸域環境の保全等の推進に必要な経費</t>
  </si>
  <si>
    <t>海事局</t>
    <rPh sb="0" eb="2">
      <t>カイジ</t>
    </rPh>
    <rPh sb="2" eb="3">
      <t>キョク</t>
    </rPh>
    <phoneticPr fontId="29"/>
  </si>
  <si>
    <t>（項）海洋環境対策費
　（大事項）海洋・沿岸域環境の保全等の推進に必要な経費
（項）地方運輸行政推進費
　（大事項）海洋・沿岸域環境の保全等の推進に必要な経費</t>
    <rPh sb="1" eb="2">
      <t>コウ</t>
    </rPh>
    <rPh sb="13" eb="14">
      <t>ダイ</t>
    </rPh>
    <rPh sb="14" eb="16">
      <t>ジコウ</t>
    </rPh>
    <rPh sb="40" eb="41">
      <t>コウ</t>
    </rPh>
    <rPh sb="54" eb="57">
      <t>ダイジコウ</t>
    </rPh>
    <phoneticPr fontId="36"/>
  </si>
  <si>
    <t>港湾局</t>
    <rPh sb="0" eb="2">
      <t>コウワン</t>
    </rPh>
    <rPh sb="2" eb="3">
      <t>キョク</t>
    </rPh>
    <phoneticPr fontId="29"/>
  </si>
  <si>
    <t>（項）港湾環境整備事業費（大事項）港湾環境整備事業に必要な経費</t>
    <rPh sb="1" eb="2">
      <t>コウ</t>
    </rPh>
    <rPh sb="3" eb="5">
      <t>コウワン</t>
    </rPh>
    <rPh sb="5" eb="7">
      <t>カンキョウ</t>
    </rPh>
    <rPh sb="7" eb="9">
      <t>セイビ</t>
    </rPh>
    <rPh sb="9" eb="11">
      <t>ジギョウ</t>
    </rPh>
    <rPh sb="13" eb="15">
      <t>ダイジ</t>
    </rPh>
    <rPh sb="15" eb="16">
      <t>コウ</t>
    </rPh>
    <rPh sb="17" eb="19">
      <t>コウワン</t>
    </rPh>
    <rPh sb="19" eb="21">
      <t>カンキョウ</t>
    </rPh>
    <rPh sb="21" eb="23">
      <t>セイビ</t>
    </rPh>
    <rPh sb="23" eb="25">
      <t>ジギョウ</t>
    </rPh>
    <rPh sb="26" eb="28">
      <t>ヒツヨウ</t>
    </rPh>
    <rPh sb="29" eb="31">
      <t>ケイヒ</t>
    </rPh>
    <phoneticPr fontId="29"/>
  </si>
  <si>
    <t>（項）港湾環境整備事業費（大事項）港湾環境整備事業に必要な経費</t>
    <rPh sb="1" eb="2">
      <t>コウ</t>
    </rPh>
    <rPh sb="3" eb="5">
      <t>コウワン</t>
    </rPh>
    <rPh sb="5" eb="7">
      <t>カンキョウ</t>
    </rPh>
    <rPh sb="7" eb="9">
      <t>セイビ</t>
    </rPh>
    <rPh sb="9" eb="11">
      <t>ジギョウ</t>
    </rPh>
    <rPh sb="11" eb="12">
      <t>ヒ</t>
    </rPh>
    <rPh sb="13" eb="15">
      <t>ダイジ</t>
    </rPh>
    <rPh sb="15" eb="16">
      <t>コウ</t>
    </rPh>
    <rPh sb="17" eb="19">
      <t>コウワン</t>
    </rPh>
    <rPh sb="19" eb="21">
      <t>カンキョウ</t>
    </rPh>
    <rPh sb="21" eb="23">
      <t>セイビ</t>
    </rPh>
    <rPh sb="23" eb="25">
      <t>ジギョウ</t>
    </rPh>
    <rPh sb="26" eb="28">
      <t>ヒツヨウ</t>
    </rPh>
    <rPh sb="29" eb="31">
      <t>ケイヒ</t>
    </rPh>
    <phoneticPr fontId="29"/>
  </si>
  <si>
    <t>（項）海岸事業費（大事項）海岸事業に必要な経費</t>
    <rPh sb="1" eb="2">
      <t>コウ</t>
    </rPh>
    <rPh sb="3" eb="5">
      <t>カイガン</t>
    </rPh>
    <rPh sb="5" eb="8">
      <t>ジギョウヒ</t>
    </rPh>
    <rPh sb="9" eb="11">
      <t>ダイジ</t>
    </rPh>
    <rPh sb="11" eb="12">
      <t>コウ</t>
    </rPh>
    <rPh sb="13" eb="15">
      <t>カイガン</t>
    </rPh>
    <rPh sb="15" eb="17">
      <t>ジギョウ</t>
    </rPh>
    <rPh sb="18" eb="20">
      <t>ヒツヨウ</t>
    </rPh>
    <rPh sb="21" eb="23">
      <t>ケイヒ</t>
    </rPh>
    <phoneticPr fontId="29"/>
  </si>
  <si>
    <t>港湾局</t>
    <rPh sb="0" eb="3">
      <t>コウワンキョク</t>
    </rPh>
    <phoneticPr fontId="29"/>
  </si>
  <si>
    <t>（項）海洋環境対策費（大事項）海洋・沿岸域環境の保全等の推進に必要な経費</t>
    <rPh sb="1" eb="2">
      <t>コウ</t>
    </rPh>
    <rPh sb="3" eb="5">
      <t>カイヨウ</t>
    </rPh>
    <rPh sb="5" eb="7">
      <t>カンキョウ</t>
    </rPh>
    <rPh sb="7" eb="10">
      <t>タイサクヒ</t>
    </rPh>
    <rPh sb="11" eb="13">
      <t>ダイジ</t>
    </rPh>
    <rPh sb="13" eb="14">
      <t>コウ</t>
    </rPh>
    <rPh sb="15" eb="17">
      <t>カイヨウ</t>
    </rPh>
    <rPh sb="18" eb="20">
      <t>エンガン</t>
    </rPh>
    <rPh sb="20" eb="21">
      <t>イキ</t>
    </rPh>
    <rPh sb="21" eb="23">
      <t>カンキョウ</t>
    </rPh>
    <rPh sb="24" eb="26">
      <t>ホゼン</t>
    </rPh>
    <rPh sb="26" eb="27">
      <t>トウ</t>
    </rPh>
    <rPh sb="28" eb="30">
      <t>スイシン</t>
    </rPh>
    <rPh sb="31" eb="33">
      <t>ヒツヨウ</t>
    </rPh>
    <rPh sb="34" eb="36">
      <t>ケイヒ</t>
    </rPh>
    <phoneticPr fontId="29"/>
  </si>
  <si>
    <t>（項）海洋環境対策費
（大事項）海洋・沿岸域環境の保全等の推進に必要な経費</t>
    <rPh sb="1" eb="2">
      <t>コウ</t>
    </rPh>
    <rPh sb="3" eb="5">
      <t>カイヨウ</t>
    </rPh>
    <rPh sb="5" eb="7">
      <t>カンキョウ</t>
    </rPh>
    <rPh sb="7" eb="10">
      <t>タイサクヒ</t>
    </rPh>
    <rPh sb="12" eb="14">
      <t>ダイジ</t>
    </rPh>
    <rPh sb="14" eb="15">
      <t>コウ</t>
    </rPh>
    <rPh sb="16" eb="18">
      <t>カイヨウ</t>
    </rPh>
    <rPh sb="19" eb="22">
      <t>エンガンイキ</t>
    </rPh>
    <rPh sb="22" eb="24">
      <t>カンキョウ</t>
    </rPh>
    <rPh sb="25" eb="27">
      <t>ホゼン</t>
    </rPh>
    <rPh sb="27" eb="28">
      <t>トウ</t>
    </rPh>
    <rPh sb="29" eb="31">
      <t>スイシン</t>
    </rPh>
    <rPh sb="32" eb="34">
      <t>ヒツヨウ</t>
    </rPh>
    <rPh sb="35" eb="37">
      <t>ケイヒ</t>
    </rPh>
    <phoneticPr fontId="29"/>
  </si>
  <si>
    <t>昭和48年度</t>
    <rPh sb="0" eb="2">
      <t>ショウワ</t>
    </rPh>
    <rPh sb="4" eb="6">
      <t>ネンド</t>
    </rPh>
    <phoneticPr fontId="22"/>
  </si>
  <si>
    <t>海域環境創造・自然再生等事業</t>
  </si>
  <si>
    <t>昭和49年度</t>
    <rPh sb="0" eb="2">
      <t>ショウワ</t>
    </rPh>
    <rPh sb="4" eb="6">
      <t>ネンド</t>
    </rPh>
    <phoneticPr fontId="22"/>
  </si>
  <si>
    <t>港湾公害防止対策事業</t>
  </si>
  <si>
    <t>昭和47年度</t>
    <rPh sb="0" eb="2">
      <t>ショウワ</t>
    </rPh>
    <rPh sb="4" eb="6">
      <t>ネンド</t>
    </rPh>
    <phoneticPr fontId="22"/>
  </si>
  <si>
    <t>道路事業（直轄・改築等）</t>
    <rPh sb="0" eb="2">
      <t>ドウロ</t>
    </rPh>
    <rPh sb="2" eb="4">
      <t>ジギョウ</t>
    </rPh>
    <rPh sb="5" eb="7">
      <t>チョッカツ</t>
    </rPh>
    <rPh sb="10" eb="11">
      <t>トウ</t>
    </rPh>
    <phoneticPr fontId="29"/>
  </si>
  <si>
    <t>昭和27年度</t>
    <rPh sb="0" eb="2">
      <t>ショウワ</t>
    </rPh>
    <rPh sb="4" eb="6">
      <t>ネンド</t>
    </rPh>
    <phoneticPr fontId="29"/>
  </si>
  <si>
    <t>道路事業（直轄・無電柱化推進）</t>
    <rPh sb="0" eb="2">
      <t>ドウロ</t>
    </rPh>
    <rPh sb="2" eb="4">
      <t>ジギョウ</t>
    </rPh>
    <rPh sb="5" eb="7">
      <t>チョッカツ</t>
    </rPh>
    <rPh sb="8" eb="9">
      <t>ム</t>
    </rPh>
    <rPh sb="9" eb="11">
      <t>デンチュウ</t>
    </rPh>
    <rPh sb="11" eb="12">
      <t>カ</t>
    </rPh>
    <rPh sb="12" eb="14">
      <t>スイシン</t>
    </rPh>
    <phoneticPr fontId="29"/>
  </si>
  <si>
    <t>昭和61年度</t>
  </si>
  <si>
    <t>「人中心の道路空間」の構築に関する調査検討業務</t>
    <rPh sb="1" eb="2">
      <t>ヒト</t>
    </rPh>
    <rPh sb="2" eb="4">
      <t>チュウシン</t>
    </rPh>
    <rPh sb="5" eb="7">
      <t>ドウロ</t>
    </rPh>
    <rPh sb="7" eb="9">
      <t>クウカン</t>
    </rPh>
    <rPh sb="11" eb="13">
      <t>コウチク</t>
    </rPh>
    <rPh sb="14" eb="15">
      <t>カン</t>
    </rPh>
    <rPh sb="17" eb="19">
      <t>チョウサ</t>
    </rPh>
    <rPh sb="19" eb="21">
      <t>ケントウ</t>
    </rPh>
    <rPh sb="21" eb="23">
      <t>ギョウム</t>
    </rPh>
    <phoneticPr fontId="29"/>
  </si>
  <si>
    <t>令和2年度</t>
    <rPh sb="0" eb="2">
      <t>レイワ</t>
    </rPh>
    <rPh sb="3" eb="5">
      <t>ネンド</t>
    </rPh>
    <phoneticPr fontId="29"/>
  </si>
  <si>
    <t>令和4年度</t>
  </si>
  <si>
    <t>地域交通のグリーン化を通じた電気自動車の加速度的普及促進事業</t>
    <rPh sb="28" eb="30">
      <t>ジギョウ</t>
    </rPh>
    <phoneticPr fontId="29"/>
  </si>
  <si>
    <t>平成23年度</t>
  </si>
  <si>
    <t>産学官連携による高効率次世代大型車両開発促進事業</t>
    <phoneticPr fontId="16"/>
  </si>
  <si>
    <t>道路局</t>
    <rPh sb="0" eb="3">
      <t>ドウロキョク</t>
    </rPh>
    <phoneticPr fontId="29"/>
  </si>
  <si>
    <t>（項）道路環境改善事業費
　（大事項）道路環境改善事業に必要な経費
（項）道路交通安全対策事業費
　（大事項）道路更新防災対策事業及び維持管理に必要な経費
　（大事項）道路交通安全対策事業に必要な経費
（項）地域連携道路事業費
　（大事項）地域連携道路事業に必要な経費
（項）道路交通円滑化事業費
　（大事項）道路交通円滑化事業に必要な経費</t>
    <rPh sb="35" eb="36">
      <t>コウ</t>
    </rPh>
    <rPh sb="51" eb="52">
      <t>ダイ</t>
    </rPh>
    <rPh sb="52" eb="54">
      <t>ジコウ</t>
    </rPh>
    <rPh sb="80" eb="81">
      <t>ダイ</t>
    </rPh>
    <rPh sb="81" eb="83">
      <t>ジコウ</t>
    </rPh>
    <rPh sb="102" eb="103">
      <t>コウ</t>
    </rPh>
    <rPh sb="116" eb="117">
      <t>ダイ</t>
    </rPh>
    <rPh sb="117" eb="119">
      <t>ジコウ</t>
    </rPh>
    <rPh sb="136" eb="137">
      <t>コウ</t>
    </rPh>
    <rPh sb="151" eb="152">
      <t>ダイ</t>
    </rPh>
    <rPh sb="152" eb="154">
      <t>ジコウ</t>
    </rPh>
    <phoneticPr fontId="30"/>
  </si>
  <si>
    <t>（項）道路環境改善事業費
　（大事項）道路環境改善事業に必要な経費</t>
  </si>
  <si>
    <t>（項）道路環境等対策費
　（大事項）道路環境等対策に必要な経費</t>
    <rPh sb="1" eb="2">
      <t>コウ</t>
    </rPh>
    <rPh sb="3" eb="5">
      <t>ドウロ</t>
    </rPh>
    <rPh sb="5" eb="7">
      <t>カンキョウ</t>
    </rPh>
    <rPh sb="7" eb="8">
      <t>トウ</t>
    </rPh>
    <rPh sb="8" eb="11">
      <t>タイサクヒ</t>
    </rPh>
    <rPh sb="14" eb="15">
      <t>ダイ</t>
    </rPh>
    <rPh sb="15" eb="17">
      <t>ジコウ</t>
    </rPh>
    <rPh sb="18" eb="20">
      <t>ドウロ</t>
    </rPh>
    <rPh sb="20" eb="22">
      <t>カンキョウ</t>
    </rPh>
    <rPh sb="22" eb="23">
      <t>トウ</t>
    </rPh>
    <rPh sb="23" eb="25">
      <t>タイサク</t>
    </rPh>
    <rPh sb="26" eb="28">
      <t>ヒツヨウ</t>
    </rPh>
    <rPh sb="29" eb="31">
      <t>ケイヒ</t>
    </rPh>
    <phoneticPr fontId="29"/>
  </si>
  <si>
    <t>自動車局</t>
    <rPh sb="0" eb="3">
      <t>ジドウシャ</t>
    </rPh>
    <rPh sb="3" eb="4">
      <t>キョク</t>
    </rPh>
    <phoneticPr fontId="29"/>
  </si>
  <si>
    <t>（項）道路環境等対策費
　（大事項）道路環境等対策に必要な経費</t>
    <rPh sb="14" eb="15">
      <t>ダイ</t>
    </rPh>
    <phoneticPr fontId="30"/>
  </si>
  <si>
    <t>自動車安全特別会計自動車検査登録勘定</t>
    <rPh sb="0" eb="3">
      <t>ジドウシャ</t>
    </rPh>
    <rPh sb="3" eb="5">
      <t>アンゼン</t>
    </rPh>
    <rPh sb="5" eb="7">
      <t>トクベツ</t>
    </rPh>
    <rPh sb="7" eb="9">
      <t>カイケイ</t>
    </rPh>
    <rPh sb="9" eb="12">
      <t>ジドウシャ</t>
    </rPh>
    <rPh sb="12" eb="14">
      <t>ケンサ</t>
    </rPh>
    <rPh sb="14" eb="16">
      <t>トウロク</t>
    </rPh>
    <rPh sb="16" eb="18">
      <t>カンジョウ</t>
    </rPh>
    <phoneticPr fontId="30"/>
  </si>
  <si>
    <t>（項）業務取扱費
　（大事項）車両の環境対策に必要な経費</t>
    <rPh sb="11" eb="12">
      <t>ダイ</t>
    </rPh>
    <phoneticPr fontId="30"/>
  </si>
  <si>
    <t>(項)水資源対策費
　(大事項)水資源確保等の推進に必要な経費</t>
  </si>
  <si>
    <t>水管理・国土保全局　水資源部</t>
  </si>
  <si>
    <t>（項）水資源対策費
　（大事項）水資源確保等の推進に必要な経費</t>
  </si>
  <si>
    <t>水管理・国土保全局　水資源部</t>
    <rPh sb="0" eb="1">
      <t>ミズ</t>
    </rPh>
    <rPh sb="1" eb="3">
      <t>カンリ</t>
    </rPh>
    <rPh sb="4" eb="6">
      <t>コクド</t>
    </rPh>
    <rPh sb="6" eb="8">
      <t>ホゼン</t>
    </rPh>
    <rPh sb="8" eb="9">
      <t>キョク</t>
    </rPh>
    <rPh sb="10" eb="13">
      <t>ミズシゲン</t>
    </rPh>
    <rPh sb="13" eb="14">
      <t>ブ</t>
    </rPh>
    <phoneticPr fontId="29"/>
  </si>
  <si>
    <t>水管理・国土保全局　水資源部</t>
    <rPh sb="0" eb="1">
      <t>ミズ</t>
    </rPh>
    <rPh sb="1" eb="3">
      <t>カンリ</t>
    </rPh>
    <rPh sb="4" eb="6">
      <t>コクド</t>
    </rPh>
    <rPh sb="6" eb="9">
      <t>ホゼンキョク</t>
    </rPh>
    <rPh sb="10" eb="13">
      <t>ミズシゲン</t>
    </rPh>
    <rPh sb="13" eb="14">
      <t>ブ</t>
    </rPh>
    <phoneticPr fontId="29"/>
  </si>
  <si>
    <t>地下水対策及び地下水保全管理調査等に要する経費</t>
    <rPh sb="0" eb="3">
      <t>チカスイ</t>
    </rPh>
    <rPh sb="3" eb="5">
      <t>タイサク</t>
    </rPh>
    <rPh sb="5" eb="6">
      <t>オヨ</t>
    </rPh>
    <rPh sb="7" eb="10">
      <t>チカスイ</t>
    </rPh>
    <rPh sb="10" eb="12">
      <t>ホゼン</t>
    </rPh>
    <rPh sb="12" eb="14">
      <t>カンリ</t>
    </rPh>
    <rPh sb="14" eb="16">
      <t>チョウサ</t>
    </rPh>
    <rPh sb="16" eb="17">
      <t>トウ</t>
    </rPh>
    <rPh sb="18" eb="19">
      <t>ヨウ</t>
    </rPh>
    <rPh sb="21" eb="23">
      <t>ケイヒ</t>
    </rPh>
    <phoneticPr fontId="29"/>
  </si>
  <si>
    <t>昭和49年度</t>
    <rPh sb="0" eb="2">
      <t>ショウワ</t>
    </rPh>
    <rPh sb="4" eb="6">
      <t>ネンド</t>
    </rPh>
    <phoneticPr fontId="29"/>
  </si>
  <si>
    <t>昭和37年度</t>
  </si>
  <si>
    <t>世界的水資源問題を踏まえた我が国の対応方策検討調査経費</t>
    <rPh sb="0" eb="3">
      <t>セカイテキ</t>
    </rPh>
    <rPh sb="3" eb="4">
      <t>ミズ</t>
    </rPh>
    <rPh sb="4" eb="6">
      <t>シゲン</t>
    </rPh>
    <rPh sb="6" eb="8">
      <t>モンダイ</t>
    </rPh>
    <rPh sb="9" eb="10">
      <t>フ</t>
    </rPh>
    <rPh sb="13" eb="14">
      <t>ワ</t>
    </rPh>
    <rPh sb="15" eb="16">
      <t>クニ</t>
    </rPh>
    <rPh sb="17" eb="19">
      <t>タイオウ</t>
    </rPh>
    <rPh sb="19" eb="21">
      <t>ホウサク</t>
    </rPh>
    <rPh sb="21" eb="23">
      <t>ケントウ</t>
    </rPh>
    <rPh sb="23" eb="25">
      <t>チョウサ</t>
    </rPh>
    <rPh sb="25" eb="27">
      <t>ケイヒ</t>
    </rPh>
    <phoneticPr fontId="36"/>
  </si>
  <si>
    <t>昭和60年度</t>
    <rPh sb="0" eb="2">
      <t>ショウワ</t>
    </rPh>
    <rPh sb="4" eb="6">
      <t>ネンド</t>
    </rPh>
    <phoneticPr fontId="29"/>
  </si>
  <si>
    <t>昭和61年度</t>
    <rPh sb="0" eb="2">
      <t>ショウワ</t>
    </rPh>
    <rPh sb="4" eb="6">
      <t>ネンド</t>
    </rPh>
    <phoneticPr fontId="29"/>
  </si>
  <si>
    <t>水源地域対策基本問題調査費</t>
    <rPh sb="0" eb="4">
      <t>スイゲンチイキ</t>
    </rPh>
    <rPh sb="4" eb="6">
      <t>タイサク</t>
    </rPh>
    <rPh sb="6" eb="8">
      <t>キホン</t>
    </rPh>
    <rPh sb="8" eb="10">
      <t>モンダイ</t>
    </rPh>
    <rPh sb="10" eb="12">
      <t>チョウサ</t>
    </rPh>
    <rPh sb="12" eb="13">
      <t>ヒ</t>
    </rPh>
    <phoneticPr fontId="29"/>
  </si>
  <si>
    <t>平成4年度</t>
    <rPh sb="0" eb="2">
      <t>ヘイセイ</t>
    </rPh>
    <rPh sb="3" eb="5">
      <t>ネンド</t>
    </rPh>
    <phoneticPr fontId="29"/>
  </si>
  <si>
    <t>水資源の現状把握等に要する経費</t>
    <rPh sb="0" eb="1">
      <t>ミズ</t>
    </rPh>
    <rPh sb="1" eb="3">
      <t>シゲン</t>
    </rPh>
    <rPh sb="4" eb="6">
      <t>ゲンジョウ</t>
    </rPh>
    <rPh sb="6" eb="8">
      <t>ハアク</t>
    </rPh>
    <rPh sb="8" eb="9">
      <t>ナド</t>
    </rPh>
    <rPh sb="10" eb="11">
      <t>ヨウ</t>
    </rPh>
    <rPh sb="13" eb="15">
      <t>ケイヒ</t>
    </rPh>
    <phoneticPr fontId="36"/>
  </si>
  <si>
    <t>昭和50年度</t>
    <rPh sb="0" eb="2">
      <t>ショウワ</t>
    </rPh>
    <rPh sb="4" eb="6">
      <t>ネンド</t>
    </rPh>
    <phoneticPr fontId="29"/>
  </si>
  <si>
    <t>水資源の有効利用等の推進に関する調査経費</t>
    <rPh sb="0" eb="3">
      <t>ミズシゲン</t>
    </rPh>
    <rPh sb="4" eb="6">
      <t>ユウコウ</t>
    </rPh>
    <rPh sb="6" eb="8">
      <t>リヨウ</t>
    </rPh>
    <rPh sb="8" eb="9">
      <t>トウ</t>
    </rPh>
    <rPh sb="10" eb="12">
      <t>スイシン</t>
    </rPh>
    <rPh sb="13" eb="14">
      <t>カン</t>
    </rPh>
    <rPh sb="16" eb="18">
      <t>チョウサ</t>
    </rPh>
    <rPh sb="18" eb="20">
      <t>ケイヒ</t>
    </rPh>
    <phoneticPr fontId="29"/>
  </si>
  <si>
    <t>平成12年度</t>
    <rPh sb="0" eb="2">
      <t>ヘイセイ</t>
    </rPh>
    <rPh sb="4" eb="6">
      <t>ネンド</t>
    </rPh>
    <phoneticPr fontId="29"/>
  </si>
  <si>
    <t>気候変動による危機的な渇水への適応策の検討経費</t>
    <phoneticPr fontId="16"/>
  </si>
  <si>
    <t>令和3年度</t>
    <rPh sb="0" eb="2">
      <t>レイワ</t>
    </rPh>
    <rPh sb="3" eb="5">
      <t>ネンド</t>
    </rPh>
    <phoneticPr fontId="16"/>
  </si>
  <si>
    <t>終了予定なし</t>
    <phoneticPr fontId="16"/>
  </si>
  <si>
    <t>都市局</t>
    <rPh sb="0" eb="3">
      <t>トシキョク</t>
    </rPh>
    <phoneticPr fontId="29"/>
  </si>
  <si>
    <t>（項）国営公園等事業費
　（大事項）良好で緑豊かな都市空間の形成等のための国営公園等事業に必要な経費</t>
    <rPh sb="45" eb="47">
      <t>ヒツヨウ</t>
    </rPh>
    <phoneticPr fontId="29"/>
  </si>
  <si>
    <t>（項）緑地環境対策費
　（大事項）緑地環境の保全等の対策に必要な経費</t>
    <rPh sb="13" eb="14">
      <t>ダイ</t>
    </rPh>
    <phoneticPr fontId="29"/>
  </si>
  <si>
    <t>国営公園等事業</t>
    <rPh sb="0" eb="2">
      <t>コクエイ</t>
    </rPh>
    <rPh sb="2" eb="4">
      <t>コウエン</t>
    </rPh>
    <rPh sb="4" eb="5">
      <t>トウ</t>
    </rPh>
    <rPh sb="5" eb="7">
      <t>ジギョウ</t>
    </rPh>
    <phoneticPr fontId="39"/>
  </si>
  <si>
    <t>明日香村歴史的風土創造的活用事業交付金</t>
    <rPh sb="0" eb="4">
      <t>アスカムラ</t>
    </rPh>
    <rPh sb="4" eb="7">
      <t>レキシテキ</t>
    </rPh>
    <rPh sb="7" eb="9">
      <t>フウド</t>
    </rPh>
    <rPh sb="9" eb="12">
      <t>ソウゾウテキ</t>
    </rPh>
    <rPh sb="12" eb="14">
      <t>カツヨウ</t>
    </rPh>
    <rPh sb="14" eb="16">
      <t>ジギョウ</t>
    </rPh>
    <rPh sb="16" eb="19">
      <t>コウフキン</t>
    </rPh>
    <phoneticPr fontId="39"/>
  </si>
  <si>
    <t>（項）都市水環境整備事業費
　（大事項）都市水環境整備事業に必要な経費
（項）河川整備事業費
　（大事項）河川整備事業に必要な経費
（項）総合流域防災事業費
　（大事項）総合流域防災事業に必要な経費</t>
  </si>
  <si>
    <t>(項)下水道事業費
　(大事項)適正な汚水処理の確保等のための下水道事業に必要な経費
(項)下水道防災事業費
　(大事項)下水道防災事業に必要な経費</t>
    <rPh sb="3" eb="6">
      <t>ゲスイドウ</t>
    </rPh>
    <rPh sb="6" eb="9">
      <t>ジギョウヒ</t>
    </rPh>
    <rPh sb="16" eb="18">
      <t>テキセイ</t>
    </rPh>
    <rPh sb="19" eb="21">
      <t>オスイ</t>
    </rPh>
    <rPh sb="21" eb="23">
      <t>ショリ</t>
    </rPh>
    <rPh sb="24" eb="26">
      <t>カクホ</t>
    </rPh>
    <rPh sb="26" eb="27">
      <t>トウ</t>
    </rPh>
    <rPh sb="31" eb="34">
      <t>ゲスイドウ</t>
    </rPh>
    <rPh sb="34" eb="36">
      <t>ジギョウ</t>
    </rPh>
    <rPh sb="37" eb="39">
      <t>ヒツヨウ</t>
    </rPh>
    <rPh sb="40" eb="42">
      <t>ケイヒ</t>
    </rPh>
    <rPh sb="49" eb="51">
      <t>ボウサイ</t>
    </rPh>
    <rPh sb="61" eb="64">
      <t>ゲスイドウ</t>
    </rPh>
    <rPh sb="64" eb="66">
      <t>ボウサイ</t>
    </rPh>
    <rPh sb="66" eb="68">
      <t>ジギョウ</t>
    </rPh>
    <phoneticPr fontId="38"/>
  </si>
  <si>
    <t>水管理・国土保全局</t>
    <rPh sb="0" eb="1">
      <t>ミズ</t>
    </rPh>
    <rPh sb="1" eb="3">
      <t>カンリ</t>
    </rPh>
    <rPh sb="4" eb="6">
      <t>コクド</t>
    </rPh>
    <rPh sb="6" eb="9">
      <t>ホゼンキョク</t>
    </rPh>
    <phoneticPr fontId="36"/>
  </si>
  <si>
    <t>一般会計</t>
    <rPh sb="0" eb="2">
      <t>イッパン</t>
    </rPh>
    <rPh sb="2" eb="4">
      <t>カイケイ</t>
    </rPh>
    <phoneticPr fontId="36"/>
  </si>
  <si>
    <t>(項)水環境対策費
　(大事項)良好な水環境の形成等の推進に必要な経費</t>
  </si>
  <si>
    <t>（項）水環境対策費
　（大事項）良好な水環境の形成等の推進に必要な経費</t>
    <rPh sb="1" eb="2">
      <t>コウ</t>
    </rPh>
    <rPh sb="12" eb="13">
      <t>オオ</t>
    </rPh>
    <rPh sb="13" eb="15">
      <t>ジコウ</t>
    </rPh>
    <phoneticPr fontId="36"/>
  </si>
  <si>
    <t>河川改修事業</t>
  </si>
  <si>
    <t>昭和元年度以前</t>
  </si>
  <si>
    <t>昭和32年度</t>
  </si>
  <si>
    <t>下水道リスク管理システムの運用経費</t>
    <rPh sb="0" eb="3">
      <t>ゲスイドウ</t>
    </rPh>
    <rPh sb="6" eb="8">
      <t>カンリ</t>
    </rPh>
    <rPh sb="13" eb="15">
      <t>ウンヨウ</t>
    </rPh>
    <rPh sb="15" eb="17">
      <t>ケイヒ</t>
    </rPh>
    <phoneticPr fontId="36"/>
  </si>
  <si>
    <t>平成13年度</t>
    <rPh sb="0" eb="2">
      <t>ヘイセイ</t>
    </rPh>
    <rPh sb="4" eb="6">
      <t>ネンド</t>
    </rPh>
    <phoneticPr fontId="36"/>
  </si>
  <si>
    <t>終了予定なし</t>
    <rPh sb="0" eb="2">
      <t>シュウリョウ</t>
    </rPh>
    <rPh sb="2" eb="4">
      <t>ヨテイ</t>
    </rPh>
    <phoneticPr fontId="36"/>
  </si>
  <si>
    <t>下水道分野の水ビジネス国際展開経費</t>
    <rPh sb="0" eb="3">
      <t>ゲスイドウ</t>
    </rPh>
    <rPh sb="3" eb="5">
      <t>ブンヤ</t>
    </rPh>
    <rPh sb="6" eb="7">
      <t>ミズ</t>
    </rPh>
    <rPh sb="11" eb="13">
      <t>コクサイ</t>
    </rPh>
    <rPh sb="13" eb="15">
      <t>テンカイ</t>
    </rPh>
    <rPh sb="15" eb="17">
      <t>ケイヒ</t>
    </rPh>
    <phoneticPr fontId="36"/>
  </si>
  <si>
    <t>平成21年度</t>
    <rPh sb="0" eb="2">
      <t>ヘイセイ</t>
    </rPh>
    <rPh sb="4" eb="6">
      <t>ネンド</t>
    </rPh>
    <phoneticPr fontId="36"/>
  </si>
  <si>
    <t>平成28年度</t>
    <rPh sb="0" eb="2">
      <t>ヘイセイ</t>
    </rPh>
    <rPh sb="4" eb="6">
      <t>ネンド</t>
    </rPh>
    <phoneticPr fontId="36"/>
  </si>
  <si>
    <t>紙オムツ受入による下水道施設への影響調査経費</t>
    <rPh sb="0" eb="1">
      <t>カミ</t>
    </rPh>
    <rPh sb="4" eb="6">
      <t>ウケイレ</t>
    </rPh>
    <rPh sb="9" eb="12">
      <t>ゲスイドウ</t>
    </rPh>
    <rPh sb="12" eb="14">
      <t>シセツ</t>
    </rPh>
    <rPh sb="16" eb="18">
      <t>エイキョウ</t>
    </rPh>
    <rPh sb="18" eb="20">
      <t>チョウサ</t>
    </rPh>
    <rPh sb="20" eb="22">
      <t>ケイヒ</t>
    </rPh>
    <phoneticPr fontId="41"/>
  </si>
  <si>
    <t>令和4年度</t>
    <rPh sb="0" eb="2">
      <t>レイワ</t>
    </rPh>
    <rPh sb="3" eb="5">
      <t>ネンド</t>
    </rPh>
    <phoneticPr fontId="36"/>
  </si>
  <si>
    <t>総合政策局</t>
  </si>
  <si>
    <t>（項）地球温暖化防止等対策費
（大事項）地球温暖化防止等の環境の保全に必要な経費</t>
    <rPh sb="1" eb="2">
      <t>コウ</t>
    </rPh>
    <rPh sb="3" eb="5">
      <t>チキュウ</t>
    </rPh>
    <rPh sb="5" eb="8">
      <t>オンダンカ</t>
    </rPh>
    <rPh sb="8" eb="10">
      <t>ボウシ</t>
    </rPh>
    <rPh sb="10" eb="11">
      <t>トウ</t>
    </rPh>
    <rPh sb="11" eb="14">
      <t>タイサクヒ</t>
    </rPh>
    <rPh sb="16" eb="19">
      <t>ダイジコウ</t>
    </rPh>
    <rPh sb="20" eb="22">
      <t>チキュウ</t>
    </rPh>
    <rPh sb="22" eb="25">
      <t>オンダンカ</t>
    </rPh>
    <rPh sb="25" eb="27">
      <t>ボウシ</t>
    </rPh>
    <rPh sb="27" eb="28">
      <t>トウ</t>
    </rPh>
    <rPh sb="29" eb="31">
      <t>カンキョウ</t>
    </rPh>
    <rPh sb="32" eb="34">
      <t>ホゼン</t>
    </rPh>
    <rPh sb="35" eb="37">
      <t>ヒツヨウ</t>
    </rPh>
    <rPh sb="38" eb="40">
      <t>ケイヒ</t>
    </rPh>
    <phoneticPr fontId="31"/>
  </si>
  <si>
    <t>総合政策局</t>
    <rPh sb="0" eb="2">
      <t>ソウゴウ</t>
    </rPh>
    <rPh sb="2" eb="5">
      <t>セイサクキョク</t>
    </rPh>
    <phoneticPr fontId="29"/>
  </si>
  <si>
    <t>（項）地球温暖化防止等対策費
　（大事項）地球温暖化防止等の環境の保全に必要な経費
（項）地方運輸行政推進費
　（大事項）地球温暖化防止等の環境の保全に必要な経費</t>
  </si>
  <si>
    <t>（項）地球温暖化防止等対策費
　（大事項）地球温暖化防止等の環境の保全に必要な経費</t>
  </si>
  <si>
    <t>（項）地球温暖化防止等対策費
　（大事項）地球温暖化防止等の環境の保全に必要な経費</t>
    <rPh sb="3" eb="5">
      <t>チキュウ</t>
    </rPh>
    <rPh sb="5" eb="8">
      <t>オンダンカ</t>
    </rPh>
    <rPh sb="8" eb="10">
      <t>ボウシ</t>
    </rPh>
    <rPh sb="10" eb="11">
      <t>トウ</t>
    </rPh>
    <rPh sb="11" eb="14">
      <t>タイサクヒ</t>
    </rPh>
    <rPh sb="21" eb="23">
      <t>チキュウ</t>
    </rPh>
    <rPh sb="23" eb="26">
      <t>オンダンカ</t>
    </rPh>
    <rPh sb="26" eb="28">
      <t>ボウシ</t>
    </rPh>
    <rPh sb="28" eb="29">
      <t>トウ</t>
    </rPh>
    <rPh sb="30" eb="32">
      <t>カンキョウ</t>
    </rPh>
    <rPh sb="33" eb="35">
      <t>ホゼン</t>
    </rPh>
    <rPh sb="36" eb="38">
      <t>ヒツヨウ</t>
    </rPh>
    <rPh sb="39" eb="41">
      <t>ケイヒ</t>
    </rPh>
    <phoneticPr fontId="30"/>
  </si>
  <si>
    <t>海事局</t>
    <rPh sb="0" eb="3">
      <t>カイジキョク</t>
    </rPh>
    <phoneticPr fontId="29"/>
  </si>
  <si>
    <t>社会資本分野における環境対策の推進</t>
    <rPh sb="0" eb="4">
      <t>シャカイシホン</t>
    </rPh>
    <rPh sb="4" eb="6">
      <t>ブンヤ</t>
    </rPh>
    <rPh sb="10" eb="12">
      <t>カンキョウ</t>
    </rPh>
    <rPh sb="12" eb="14">
      <t>タイサク</t>
    </rPh>
    <rPh sb="15" eb="17">
      <t>スイシン</t>
    </rPh>
    <phoneticPr fontId="29"/>
  </si>
  <si>
    <t>平成14年度</t>
    <rPh sb="0" eb="2">
      <t>ヘイセイ</t>
    </rPh>
    <rPh sb="4" eb="6">
      <t>ネンド</t>
    </rPh>
    <phoneticPr fontId="29"/>
  </si>
  <si>
    <t>令和12年度</t>
    <rPh sb="0" eb="2">
      <t>レイワ</t>
    </rPh>
    <rPh sb="4" eb="6">
      <t>ネンド</t>
    </rPh>
    <phoneticPr fontId="29"/>
  </si>
  <si>
    <t>平成21年度</t>
    <rPh sb="0" eb="2">
      <t>ヘイセイ</t>
    </rPh>
    <rPh sb="4" eb="6">
      <t>ネンド</t>
    </rPh>
    <phoneticPr fontId="29"/>
  </si>
  <si>
    <t>令和3年度</t>
    <rPh sb="0" eb="2">
      <t>レイワ</t>
    </rPh>
    <rPh sb="3" eb="5">
      <t>ネンド</t>
    </rPh>
    <phoneticPr fontId="29"/>
  </si>
  <si>
    <t>物流生産性向上推進事業</t>
    <rPh sb="0" eb="2">
      <t>ブツリュウ</t>
    </rPh>
    <rPh sb="2" eb="5">
      <t>セイサンセイ</t>
    </rPh>
    <rPh sb="5" eb="7">
      <t>コウジョウ</t>
    </rPh>
    <rPh sb="7" eb="9">
      <t>スイシン</t>
    </rPh>
    <rPh sb="9" eb="11">
      <t>ジギョウ</t>
    </rPh>
    <phoneticPr fontId="29"/>
  </si>
  <si>
    <t>都市局地球環境問題等総合調査等経費</t>
    <rPh sb="0" eb="2">
      <t>トシ</t>
    </rPh>
    <rPh sb="2" eb="3">
      <t>キョク</t>
    </rPh>
    <rPh sb="3" eb="5">
      <t>チキュウ</t>
    </rPh>
    <rPh sb="5" eb="7">
      <t>カンキョウ</t>
    </rPh>
    <rPh sb="7" eb="10">
      <t>モンダイナド</t>
    </rPh>
    <rPh sb="10" eb="12">
      <t>ソウゴウ</t>
    </rPh>
    <rPh sb="12" eb="14">
      <t>チョウサ</t>
    </rPh>
    <rPh sb="14" eb="15">
      <t>トウ</t>
    </rPh>
    <rPh sb="15" eb="17">
      <t>ケイヒ</t>
    </rPh>
    <phoneticPr fontId="39"/>
  </si>
  <si>
    <t>平成19年度</t>
    <rPh sb="0" eb="2">
      <t>ヘイセイ</t>
    </rPh>
    <rPh sb="4" eb="6">
      <t>ネンド</t>
    </rPh>
    <phoneticPr fontId="29"/>
  </si>
  <si>
    <t>住宅・建築物環境対策検討経費</t>
    <rPh sb="0" eb="2">
      <t>ジュウタク</t>
    </rPh>
    <rPh sb="3" eb="6">
      <t>ケンチクブツ</t>
    </rPh>
    <rPh sb="6" eb="8">
      <t>カンキョウ</t>
    </rPh>
    <rPh sb="8" eb="10">
      <t>タイサク</t>
    </rPh>
    <rPh sb="10" eb="12">
      <t>ケントウ</t>
    </rPh>
    <rPh sb="12" eb="14">
      <t>ケイヒ</t>
    </rPh>
    <phoneticPr fontId="29"/>
  </si>
  <si>
    <t>環境・ストック活用推進事業</t>
    <rPh sb="0" eb="2">
      <t>カンキョウ</t>
    </rPh>
    <rPh sb="7" eb="9">
      <t>カツヨウ</t>
    </rPh>
    <rPh sb="9" eb="11">
      <t>スイシン</t>
    </rPh>
    <rPh sb="11" eb="13">
      <t>ジギョウ</t>
    </rPh>
    <phoneticPr fontId="29"/>
  </si>
  <si>
    <t>平成23年度</t>
    <rPh sb="0" eb="2">
      <t>ヘイセイ</t>
    </rPh>
    <rPh sb="4" eb="6">
      <t>ネンド</t>
    </rPh>
    <phoneticPr fontId="30"/>
  </si>
  <si>
    <t>環境対応等住宅需要喚起対策事業</t>
    <rPh sb="0" eb="2">
      <t>カンキョウ</t>
    </rPh>
    <rPh sb="2" eb="5">
      <t>タイオウナド</t>
    </rPh>
    <rPh sb="5" eb="7">
      <t>ジュウタク</t>
    </rPh>
    <rPh sb="7" eb="9">
      <t>ジュヨウ</t>
    </rPh>
    <rPh sb="9" eb="11">
      <t>カンキ</t>
    </rPh>
    <rPh sb="11" eb="13">
      <t>タイサク</t>
    </rPh>
    <rPh sb="13" eb="15">
      <t>ジギョウ</t>
    </rPh>
    <phoneticPr fontId="29"/>
  </si>
  <si>
    <t>海運からの温室効果ガス等環境負荷低減に関する総合対策</t>
    <rPh sb="0" eb="2">
      <t>カイウン</t>
    </rPh>
    <rPh sb="5" eb="7">
      <t>オンシツ</t>
    </rPh>
    <rPh sb="7" eb="9">
      <t>コウカ</t>
    </rPh>
    <rPh sb="11" eb="12">
      <t>トウ</t>
    </rPh>
    <rPh sb="12" eb="14">
      <t>カンキョウ</t>
    </rPh>
    <rPh sb="14" eb="16">
      <t>フカ</t>
    </rPh>
    <rPh sb="16" eb="18">
      <t>テイゲン</t>
    </rPh>
    <rPh sb="19" eb="20">
      <t>カン</t>
    </rPh>
    <rPh sb="22" eb="24">
      <t>ソウゴウ</t>
    </rPh>
    <rPh sb="24" eb="26">
      <t>タイサク</t>
    </rPh>
    <phoneticPr fontId="29"/>
  </si>
  <si>
    <t>平成25年度</t>
    <rPh sb="0" eb="2">
      <t>ヘイセイ</t>
    </rPh>
    <rPh sb="4" eb="6">
      <t>ネンド</t>
    </rPh>
    <phoneticPr fontId="36"/>
  </si>
  <si>
    <t>大臣官房</t>
    <rPh sb="0" eb="2">
      <t>ダイジン</t>
    </rPh>
    <rPh sb="2" eb="4">
      <t>カンボウ</t>
    </rPh>
    <phoneticPr fontId="29"/>
  </si>
  <si>
    <t>（項）災害情報整備推進費
　（大事項）災害時における情報伝達手段等の整備に必要な経費</t>
  </si>
  <si>
    <t>国土地理院</t>
  </si>
  <si>
    <t>気象庁</t>
    <rPh sb="0" eb="3">
      <t>キショウチョウ</t>
    </rPh>
    <phoneticPr fontId="29"/>
  </si>
  <si>
    <t>(項）観測予報等業務費
（事項）自然災害による被害を軽減するための気象情報の充実に必要な経費</t>
  </si>
  <si>
    <t>(項）観測予報等業務費
（事項）自然災害による被害を軽減するための気象情報の充実に必要な経費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phoneticPr fontId="29"/>
  </si>
  <si>
    <t>(項）観測予報等業務費
（事項）自然災害による被害を軽減するための気象情報の充実に必要な経費
（項）気象官署施設費
（事項）気象官署施設整備に必要な経費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phoneticPr fontId="29"/>
  </si>
  <si>
    <t>(項）観測予報等業務費
（事項）自然災害による被害を軽減するための気象情報の充実に必要な経費</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phoneticPr fontId="31"/>
  </si>
  <si>
    <t xml:space="preserve">(項）観測予報等業務費
（事項）自然災害による被害を軽減するための気象情報の充実に必要な経費
(項）気象官署施設費
（事項）観測施設整備 </t>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rPh sb="48" eb="49">
      <t>コウ</t>
    </rPh>
    <rPh sb="50" eb="52">
      <t>キショウ</t>
    </rPh>
    <rPh sb="52" eb="54">
      <t>カンショ</t>
    </rPh>
    <rPh sb="54" eb="56">
      <t>シセツ</t>
    </rPh>
    <rPh sb="56" eb="57">
      <t>ヒ</t>
    </rPh>
    <rPh sb="59" eb="61">
      <t>ジコウ</t>
    </rPh>
    <rPh sb="62" eb="64">
      <t>カンソク</t>
    </rPh>
    <rPh sb="64" eb="66">
      <t>シセツ</t>
    </rPh>
    <rPh sb="66" eb="68">
      <t>セイビ</t>
    </rPh>
    <phoneticPr fontId="31"/>
  </si>
  <si>
    <t>(項）観測予報等業務費
（事項）静止気象衛星業務に必要な経費
(項）観測予報等業務費
（事項）自然災害による被害を軽減するための気象情報の充実に必要な経費</t>
  </si>
  <si>
    <t>次世代防災通信基盤の構築に向けた検討</t>
    <rPh sb="0" eb="3">
      <t>ジセダイ</t>
    </rPh>
    <rPh sb="3" eb="5">
      <t>ボウサイ</t>
    </rPh>
    <rPh sb="5" eb="7">
      <t>ツウシン</t>
    </rPh>
    <rPh sb="7" eb="9">
      <t>キバン</t>
    </rPh>
    <rPh sb="10" eb="12">
      <t>コウチク</t>
    </rPh>
    <rPh sb="13" eb="14">
      <t>ム</t>
    </rPh>
    <rPh sb="16" eb="18">
      <t>ケントウ</t>
    </rPh>
    <phoneticPr fontId="29"/>
  </si>
  <si>
    <t>昭和42年度</t>
    <rPh sb="0" eb="2">
      <t>ショウワ</t>
    </rPh>
    <rPh sb="4" eb="6">
      <t>ネンド</t>
    </rPh>
    <phoneticPr fontId="29"/>
  </si>
  <si>
    <t>平成20年度</t>
    <rPh sb="0" eb="2">
      <t>ヘイセイ</t>
    </rPh>
    <rPh sb="4" eb="6">
      <t>ネンド</t>
    </rPh>
    <phoneticPr fontId="29"/>
  </si>
  <si>
    <t>予報業務</t>
    <rPh sb="0" eb="2">
      <t>ヨホウ</t>
    </rPh>
    <rPh sb="2" eb="4">
      <t>ギョウム</t>
    </rPh>
    <phoneticPr fontId="34"/>
  </si>
  <si>
    <t>昭和31年度</t>
    <rPh sb="0" eb="2">
      <t>ショウワ</t>
    </rPh>
    <rPh sb="4" eb="6">
      <t>ネンド</t>
    </rPh>
    <phoneticPr fontId="29"/>
  </si>
  <si>
    <t>高層気象観測</t>
    <rPh sb="0" eb="2">
      <t>コウソウ</t>
    </rPh>
    <rPh sb="2" eb="4">
      <t>キショウ</t>
    </rPh>
    <rPh sb="4" eb="6">
      <t>カンソク</t>
    </rPh>
    <phoneticPr fontId="34"/>
  </si>
  <si>
    <t>火山観測</t>
    <rPh sb="0" eb="2">
      <t>カザン</t>
    </rPh>
    <rPh sb="2" eb="4">
      <t>カンソク</t>
    </rPh>
    <phoneticPr fontId="34"/>
  </si>
  <si>
    <t>海洋環境観測</t>
    <rPh sb="0" eb="2">
      <t>カイヨウ</t>
    </rPh>
    <rPh sb="2" eb="4">
      <t>カンキョウ</t>
    </rPh>
    <rPh sb="4" eb="6">
      <t>カンソク</t>
    </rPh>
    <phoneticPr fontId="34"/>
  </si>
  <si>
    <t>昭和31年度</t>
    <rPh sb="0" eb="2">
      <t>ショウワ</t>
    </rPh>
    <rPh sb="4" eb="6">
      <t>ネンド</t>
    </rPh>
    <phoneticPr fontId="31"/>
  </si>
  <si>
    <t>昭和31年度</t>
  </si>
  <si>
    <t>小笠原諸島気象業務</t>
    <rPh sb="0" eb="3">
      <t>オガサワラ</t>
    </rPh>
    <rPh sb="3" eb="5">
      <t>ショトウ</t>
    </rPh>
    <rPh sb="5" eb="7">
      <t>キショウ</t>
    </rPh>
    <rPh sb="7" eb="9">
      <t>ギョウム</t>
    </rPh>
    <phoneticPr fontId="34"/>
  </si>
  <si>
    <t>昭和43年度</t>
  </si>
  <si>
    <t>昭和31年度</t>
    <rPh sb="0" eb="2">
      <t>ショウワ</t>
    </rPh>
    <rPh sb="4" eb="6">
      <t>ネンド</t>
    </rPh>
    <phoneticPr fontId="16"/>
  </si>
  <si>
    <t>終了予定なし</t>
    <rPh sb="0" eb="2">
      <t>シュウリョウ</t>
    </rPh>
    <rPh sb="2" eb="4">
      <t>ヨテイ</t>
    </rPh>
    <phoneticPr fontId="16"/>
  </si>
  <si>
    <t>気候変動対策業務</t>
    <rPh sb="0" eb="2">
      <t>キコウ</t>
    </rPh>
    <rPh sb="2" eb="4">
      <t>ヘンドウ</t>
    </rPh>
    <rPh sb="4" eb="6">
      <t>タイサク</t>
    </rPh>
    <rPh sb="6" eb="8">
      <t>ギョウム</t>
    </rPh>
    <phoneticPr fontId="34"/>
  </si>
  <si>
    <t>昭和56年度</t>
  </si>
  <si>
    <t>静止気象衛星運用業務</t>
    <rPh sb="0" eb="2">
      <t>セイシ</t>
    </rPh>
    <rPh sb="2" eb="4">
      <t>キショウ</t>
    </rPh>
    <rPh sb="4" eb="6">
      <t>エイセイ</t>
    </rPh>
    <rPh sb="6" eb="8">
      <t>ウンヨウ</t>
    </rPh>
    <rPh sb="8" eb="10">
      <t>ギョウム</t>
    </rPh>
    <phoneticPr fontId="34"/>
  </si>
  <si>
    <t>昭和52年度</t>
    <rPh sb="0" eb="2">
      <t>ショウワ</t>
    </rPh>
    <rPh sb="4" eb="6">
      <t>ネンド</t>
    </rPh>
    <phoneticPr fontId="29"/>
  </si>
  <si>
    <t>国際機関への分担金・拠出金</t>
    <rPh sb="0" eb="2">
      <t>コクサイ</t>
    </rPh>
    <rPh sb="2" eb="4">
      <t>キカン</t>
    </rPh>
    <rPh sb="6" eb="9">
      <t>ブンタンキン</t>
    </rPh>
    <rPh sb="10" eb="12">
      <t>キョシュツ</t>
    </rPh>
    <rPh sb="12" eb="13">
      <t>キン</t>
    </rPh>
    <phoneticPr fontId="34"/>
  </si>
  <si>
    <t>（項）都市公園防災事業費
　（大事項）都市公園防災事業に必要な経費</t>
  </si>
  <si>
    <t>（項）住宅・市街地防災対策費
　（大事項）住宅・市街地の防災性の向上に必要な経費</t>
    <rPh sb="1" eb="2">
      <t>コウ</t>
    </rPh>
    <rPh sb="3" eb="5">
      <t>ジュウタク</t>
    </rPh>
    <rPh sb="6" eb="9">
      <t>シガイチ</t>
    </rPh>
    <rPh sb="9" eb="11">
      <t>ボウサイ</t>
    </rPh>
    <rPh sb="11" eb="14">
      <t>タイサクヒ</t>
    </rPh>
    <rPh sb="17" eb="19">
      <t>ダイジ</t>
    </rPh>
    <rPh sb="19" eb="20">
      <t>コウ</t>
    </rPh>
    <rPh sb="21" eb="23">
      <t>ジュウタク</t>
    </rPh>
    <rPh sb="24" eb="27">
      <t>シガイチ</t>
    </rPh>
    <rPh sb="28" eb="31">
      <t>ボウサイセイ</t>
    </rPh>
    <rPh sb="32" eb="34">
      <t>コウジョウ</t>
    </rPh>
    <rPh sb="35" eb="37">
      <t>ヒツヨウ</t>
    </rPh>
    <rPh sb="38" eb="40">
      <t>ケイヒ</t>
    </rPh>
    <phoneticPr fontId="29"/>
  </si>
  <si>
    <t>（項）市街地防災事業費
　（大事項）市街地防災事業に必要な経費</t>
    <rPh sb="1" eb="2">
      <t>コウ</t>
    </rPh>
    <rPh sb="3" eb="6">
      <t>シガイチ</t>
    </rPh>
    <rPh sb="6" eb="8">
      <t>ボウサイ</t>
    </rPh>
    <rPh sb="8" eb="11">
      <t>ジギョウヒ</t>
    </rPh>
    <rPh sb="14" eb="16">
      <t>ダイジ</t>
    </rPh>
    <rPh sb="16" eb="17">
      <t>コウ</t>
    </rPh>
    <rPh sb="18" eb="21">
      <t>シガイチ</t>
    </rPh>
    <rPh sb="21" eb="23">
      <t>ボウサイ</t>
    </rPh>
    <rPh sb="23" eb="25">
      <t>ジギョウ</t>
    </rPh>
    <rPh sb="26" eb="28">
      <t>ヒツヨウ</t>
    </rPh>
    <rPh sb="29" eb="31">
      <t>ケイヒ</t>
    </rPh>
    <phoneticPr fontId="29"/>
  </si>
  <si>
    <t>都市局</t>
    <rPh sb="0" eb="2">
      <t>トシ</t>
    </rPh>
    <rPh sb="2" eb="3">
      <t>キョク</t>
    </rPh>
    <phoneticPr fontId="29"/>
  </si>
  <si>
    <t>（項）住宅・市街地防災対策費
　（大事項）住宅・市街地の防災性の向上に必要な経費</t>
  </si>
  <si>
    <t>（項）住宅・市街地防災対策費
　（大事項）住宅・市街地の防災性の向上に必要な経費</t>
    <rPh sb="1" eb="2">
      <t>コウ</t>
    </rPh>
    <rPh sb="17" eb="18">
      <t>オオ</t>
    </rPh>
    <rPh sb="18" eb="20">
      <t>ジコウ</t>
    </rPh>
    <phoneticPr fontId="36"/>
  </si>
  <si>
    <t>（項）住宅防災事業費
　（大事項）住宅防災事業に必要な経費</t>
    <rPh sb="1" eb="2">
      <t>コウ</t>
    </rPh>
    <rPh sb="3" eb="5">
      <t>ジュウタク</t>
    </rPh>
    <rPh sb="5" eb="7">
      <t>ボウサイ</t>
    </rPh>
    <rPh sb="7" eb="10">
      <t>ジギョウヒ</t>
    </rPh>
    <rPh sb="13" eb="14">
      <t>ダイ</t>
    </rPh>
    <rPh sb="14" eb="16">
      <t>ジコウ</t>
    </rPh>
    <rPh sb="17" eb="19">
      <t>ジュウタク</t>
    </rPh>
    <rPh sb="19" eb="21">
      <t>ボウサイ</t>
    </rPh>
    <rPh sb="21" eb="23">
      <t>ジギョウ</t>
    </rPh>
    <rPh sb="24" eb="26">
      <t>ヒツヨウ</t>
    </rPh>
    <rPh sb="27" eb="29">
      <t>ケイヒ</t>
    </rPh>
    <phoneticPr fontId="30"/>
  </si>
  <si>
    <t>（項）住宅防災事業費
　（大事項）住宅防災事業に必要な経費</t>
    <rPh sb="1" eb="2">
      <t>コウ</t>
    </rPh>
    <rPh sb="3" eb="5">
      <t>ジュウタク</t>
    </rPh>
    <rPh sb="5" eb="7">
      <t>ボウサイ</t>
    </rPh>
    <rPh sb="7" eb="9">
      <t>ジギョウ</t>
    </rPh>
    <rPh sb="9" eb="10">
      <t>ヒ</t>
    </rPh>
    <rPh sb="13" eb="14">
      <t>ダイ</t>
    </rPh>
    <rPh sb="14" eb="16">
      <t>ジコウ</t>
    </rPh>
    <rPh sb="17" eb="19">
      <t>ジュウタク</t>
    </rPh>
    <rPh sb="19" eb="21">
      <t>ボウサイ</t>
    </rPh>
    <rPh sb="21" eb="23">
      <t>ジギョウ</t>
    </rPh>
    <rPh sb="24" eb="26">
      <t>ヒツヨウ</t>
    </rPh>
    <rPh sb="27" eb="29">
      <t>ケイヒ</t>
    </rPh>
    <phoneticPr fontId="29"/>
  </si>
  <si>
    <t>都市公園防災事業</t>
    <rPh sb="0" eb="2">
      <t>トシ</t>
    </rPh>
    <rPh sb="2" eb="4">
      <t>コウエン</t>
    </rPh>
    <rPh sb="4" eb="6">
      <t>ボウサイ</t>
    </rPh>
    <rPh sb="6" eb="8">
      <t>ジギョウ</t>
    </rPh>
    <phoneticPr fontId="39"/>
  </si>
  <si>
    <t>平成11年度</t>
    <rPh sb="0" eb="2">
      <t>ヘイセイ</t>
    </rPh>
    <rPh sb="4" eb="6">
      <t>ネンド</t>
    </rPh>
    <phoneticPr fontId="29"/>
  </si>
  <si>
    <t>都市安全確保促進事業</t>
    <rPh sb="0" eb="2">
      <t>トシ</t>
    </rPh>
    <rPh sb="2" eb="4">
      <t>アンゼン</t>
    </rPh>
    <rPh sb="4" eb="6">
      <t>カクホ</t>
    </rPh>
    <rPh sb="6" eb="8">
      <t>ソクシン</t>
    </rPh>
    <rPh sb="8" eb="10">
      <t>ジギョウ</t>
    </rPh>
    <phoneticPr fontId="29"/>
  </si>
  <si>
    <t>地下街防災推進事業</t>
    <rPh sb="0" eb="3">
      <t>チカガイ</t>
    </rPh>
    <rPh sb="3" eb="5">
      <t>ボウサイ</t>
    </rPh>
    <rPh sb="5" eb="7">
      <t>スイシン</t>
    </rPh>
    <rPh sb="7" eb="9">
      <t>ジギョウ</t>
    </rPh>
    <phoneticPr fontId="29"/>
  </si>
  <si>
    <t>平成26年度</t>
    <rPh sb="0" eb="2">
      <t>ヘイセイ</t>
    </rPh>
    <rPh sb="4" eb="6">
      <t>ネンド</t>
    </rPh>
    <phoneticPr fontId="29"/>
  </si>
  <si>
    <t>都市局市街地防災推進費</t>
    <rPh sb="0" eb="2">
      <t>トシ</t>
    </rPh>
    <rPh sb="2" eb="3">
      <t>キョク</t>
    </rPh>
    <rPh sb="3" eb="6">
      <t>シガイチ</t>
    </rPh>
    <rPh sb="6" eb="8">
      <t>ボウサイ</t>
    </rPh>
    <rPh sb="8" eb="10">
      <t>スイシン</t>
    </rPh>
    <rPh sb="10" eb="11">
      <t>ヒ</t>
    </rPh>
    <phoneticPr fontId="29"/>
  </si>
  <si>
    <t>平成27年度</t>
    <rPh sb="0" eb="2">
      <t>ヘイセイ</t>
    </rPh>
    <rPh sb="4" eb="6">
      <t>ネンド</t>
    </rPh>
    <phoneticPr fontId="29"/>
  </si>
  <si>
    <t>大規模水害時における広域的な災害対応についての調査経費</t>
    <phoneticPr fontId="16"/>
  </si>
  <si>
    <t>令和4年度</t>
    <rPh sb="0" eb="2">
      <t>レイワ</t>
    </rPh>
    <rPh sb="3" eb="5">
      <t>ネンド</t>
    </rPh>
    <phoneticPr fontId="16"/>
  </si>
  <si>
    <t>平成6年度</t>
    <rPh sb="0" eb="2">
      <t>ヘイセイ</t>
    </rPh>
    <rPh sb="3" eb="5">
      <t>ネンド</t>
    </rPh>
    <phoneticPr fontId="30"/>
  </si>
  <si>
    <t>密集市街地総合防災事業</t>
    <rPh sb="0" eb="2">
      <t>ミッシュウ</t>
    </rPh>
    <rPh sb="2" eb="5">
      <t>シガイチ</t>
    </rPh>
    <rPh sb="5" eb="7">
      <t>ソウゴウ</t>
    </rPh>
    <rPh sb="7" eb="9">
      <t>ボウサイ</t>
    </rPh>
    <rPh sb="9" eb="11">
      <t>ジギョウ</t>
    </rPh>
    <phoneticPr fontId="29"/>
  </si>
  <si>
    <t>平成27年度</t>
    <rPh sb="0" eb="2">
      <t>ヘイセイ</t>
    </rPh>
    <rPh sb="4" eb="6">
      <t>ネンド</t>
    </rPh>
    <phoneticPr fontId="30"/>
  </si>
  <si>
    <t>空き家対策総合支援事業</t>
    <rPh sb="0" eb="1">
      <t>ア</t>
    </rPh>
    <rPh sb="2" eb="3">
      <t>ヤ</t>
    </rPh>
    <rPh sb="3" eb="5">
      <t>タイサク</t>
    </rPh>
    <rPh sb="5" eb="7">
      <t>ソウゴウ</t>
    </rPh>
    <rPh sb="7" eb="9">
      <t>シエン</t>
    </rPh>
    <rPh sb="9" eb="11">
      <t>ジギョウ</t>
    </rPh>
    <phoneticPr fontId="29"/>
  </si>
  <si>
    <t>地域居住機能再生推進事業</t>
    <rPh sb="0" eb="2">
      <t>チイキ</t>
    </rPh>
    <rPh sb="2" eb="4">
      <t>キョジュウ</t>
    </rPh>
    <rPh sb="4" eb="6">
      <t>キノウ</t>
    </rPh>
    <rPh sb="6" eb="8">
      <t>サイセイ</t>
    </rPh>
    <rPh sb="8" eb="10">
      <t>スイシン</t>
    </rPh>
    <rPh sb="10" eb="12">
      <t>ジギョウ</t>
    </rPh>
    <phoneticPr fontId="29"/>
  </si>
  <si>
    <t>スマートウェルネス住宅等推進事業</t>
    <rPh sb="9" eb="12">
      <t>ジュウタクトウ</t>
    </rPh>
    <rPh sb="12" eb="14">
      <t>スイシン</t>
    </rPh>
    <rPh sb="14" eb="16">
      <t>ジギョウ</t>
    </rPh>
    <phoneticPr fontId="29"/>
  </si>
  <si>
    <t>地域型住宅グリーン化事業</t>
    <rPh sb="0" eb="3">
      <t>チイキガタ</t>
    </rPh>
    <rPh sb="3" eb="5">
      <t>ジュウタク</t>
    </rPh>
    <rPh sb="9" eb="10">
      <t>カ</t>
    </rPh>
    <rPh sb="10" eb="12">
      <t>ジギョウ</t>
    </rPh>
    <phoneticPr fontId="29"/>
  </si>
  <si>
    <t>マンションストック長寿命化等モデル事業</t>
    <rPh sb="9" eb="13">
      <t>チョウジュミョウカ</t>
    </rPh>
    <rPh sb="13" eb="14">
      <t>トウ</t>
    </rPh>
    <rPh sb="17" eb="19">
      <t>ジギョウ</t>
    </rPh>
    <phoneticPr fontId="29"/>
  </si>
  <si>
    <t>地域防災拠点建築物整備緊急促進事業</t>
    <rPh sb="0" eb="6">
      <t>チイキボウサイキョテン</t>
    </rPh>
    <rPh sb="6" eb="9">
      <t>ケンチクブツ</t>
    </rPh>
    <rPh sb="9" eb="11">
      <t>セイビ</t>
    </rPh>
    <rPh sb="11" eb="17">
      <t>キンキュウソクシンジギョウ</t>
    </rPh>
    <phoneticPr fontId="16"/>
  </si>
  <si>
    <t>こどもみらい住宅支援事業</t>
    <rPh sb="6" eb="10">
      <t>ジュウタクシエン</t>
    </rPh>
    <rPh sb="10" eb="12">
      <t>ジギョウ</t>
    </rPh>
    <phoneticPr fontId="16"/>
  </si>
  <si>
    <t>国土政策局</t>
    <rPh sb="0" eb="2">
      <t>コクド</t>
    </rPh>
    <rPh sb="2" eb="5">
      <t>セイサクキョク</t>
    </rPh>
    <phoneticPr fontId="29"/>
  </si>
  <si>
    <t>（項）防災・減災対策等強化事業推進費
　（大事項）防災・減災対策等強化事業の推進に必要な経費</t>
    <rPh sb="3" eb="5">
      <t>ボウサイ</t>
    </rPh>
    <rPh sb="6" eb="8">
      <t>ゲンサイ</t>
    </rPh>
    <rPh sb="8" eb="10">
      <t>タイサク</t>
    </rPh>
    <rPh sb="10" eb="11">
      <t>トウ</t>
    </rPh>
    <rPh sb="11" eb="13">
      <t>キョウカ</t>
    </rPh>
    <rPh sb="13" eb="15">
      <t>ジギョウ</t>
    </rPh>
    <rPh sb="15" eb="17">
      <t>スイシン</t>
    </rPh>
    <rPh sb="17" eb="18">
      <t>ヒ</t>
    </rPh>
    <rPh sb="25" eb="27">
      <t>ボウサイ</t>
    </rPh>
    <rPh sb="28" eb="30">
      <t>ゲンサイ</t>
    </rPh>
    <rPh sb="30" eb="32">
      <t>タイサク</t>
    </rPh>
    <rPh sb="32" eb="33">
      <t>トウ</t>
    </rPh>
    <rPh sb="33" eb="35">
      <t>キョウカ</t>
    </rPh>
    <rPh sb="35" eb="37">
      <t>ジギョウ</t>
    </rPh>
    <rPh sb="38" eb="40">
      <t>スイシン</t>
    </rPh>
    <rPh sb="41" eb="43">
      <t>ヒツヨウ</t>
    </rPh>
    <rPh sb="44" eb="46">
      <t>ケイヒ</t>
    </rPh>
    <phoneticPr fontId="29"/>
  </si>
  <si>
    <t>（項）河川整備事業費
　（大事項）河川整備事業に必要な経費
（項）多目的ダム建設事業費
　（大事項）多目的ダム建設事業に必要な経費
（項）電気事業者等工事費負担金還付金
　（大事項）電気事業者等工事費負担金の還付に必要な経費</t>
  </si>
  <si>
    <t>（項）河川整備事業費
　（大事項）河川整備事業に必要な経費</t>
  </si>
  <si>
    <t>（項）砂防事業費
　（大事項）砂防事業に必要な経費
（項）総合流域防災事業費
　（大事項）総合流域防災事業に必要な経費</t>
  </si>
  <si>
    <t>（項）砂防事業費
　（大事項）砂防事業に必要な経費</t>
  </si>
  <si>
    <t>（項)水害・土砂災害対策費
　(大事項)水害・土砂災害の防止・減災の推進に必要な経費</t>
    <rPh sb="40" eb="42">
      <t>ケイヒ</t>
    </rPh>
    <phoneticPr fontId="36"/>
  </si>
  <si>
    <t>（項)河川管理施設整備費
　(大事項)河川管理施設整備に必要な経費</t>
    <rPh sb="1" eb="2">
      <t>コウ</t>
    </rPh>
    <rPh sb="3" eb="5">
      <t>カセン</t>
    </rPh>
    <rPh sb="5" eb="7">
      <t>カンリ</t>
    </rPh>
    <rPh sb="7" eb="9">
      <t>シセツ</t>
    </rPh>
    <rPh sb="9" eb="12">
      <t>セイビヒ</t>
    </rPh>
    <rPh sb="15" eb="16">
      <t>ダイ</t>
    </rPh>
    <rPh sb="16" eb="18">
      <t>ジコウ</t>
    </rPh>
    <rPh sb="19" eb="21">
      <t>カセン</t>
    </rPh>
    <rPh sb="21" eb="23">
      <t>カンリ</t>
    </rPh>
    <rPh sb="23" eb="25">
      <t>シセツ</t>
    </rPh>
    <rPh sb="25" eb="27">
      <t>セイビ</t>
    </rPh>
    <rPh sb="28" eb="30">
      <t>ヒツヨウ</t>
    </rPh>
    <rPh sb="31" eb="33">
      <t>ケイヒ</t>
    </rPh>
    <phoneticPr fontId="36"/>
  </si>
  <si>
    <t>（項）水害・土砂災害対策費
　（大事項）水害・土砂災害の防止・減災の推進に必要な経費</t>
    <rPh sb="1" eb="2">
      <t>コウ</t>
    </rPh>
    <rPh sb="3" eb="5">
      <t>スイガイ</t>
    </rPh>
    <rPh sb="6" eb="8">
      <t>ドシャ</t>
    </rPh>
    <rPh sb="8" eb="10">
      <t>サイガイ</t>
    </rPh>
    <rPh sb="10" eb="13">
      <t>タイサクヒ</t>
    </rPh>
    <rPh sb="16" eb="19">
      <t>ダイジコウ</t>
    </rPh>
    <rPh sb="20" eb="22">
      <t>スイガイ</t>
    </rPh>
    <rPh sb="23" eb="25">
      <t>ドシャ</t>
    </rPh>
    <rPh sb="25" eb="27">
      <t>サイガイ</t>
    </rPh>
    <rPh sb="28" eb="30">
      <t>ボウシ</t>
    </rPh>
    <rPh sb="31" eb="33">
      <t>ゲンサイ</t>
    </rPh>
    <rPh sb="34" eb="36">
      <t>スイシン</t>
    </rPh>
    <rPh sb="37" eb="39">
      <t>ヒツヨウ</t>
    </rPh>
    <rPh sb="40" eb="42">
      <t>ケイヒ</t>
    </rPh>
    <phoneticPr fontId="36"/>
  </si>
  <si>
    <t>（項）水害・土砂災害対策費
　（大事項）水害・土砂災害の防止・減災の推進に必要な経費</t>
    <rPh sb="1" eb="2">
      <t>コウ</t>
    </rPh>
    <rPh sb="16" eb="17">
      <t>オオ</t>
    </rPh>
    <rPh sb="17" eb="19">
      <t>ジコウ</t>
    </rPh>
    <phoneticPr fontId="29"/>
  </si>
  <si>
    <t>水管理・国土保全局</t>
    <rPh sb="0" eb="1">
      <t>ミズ</t>
    </rPh>
    <rPh sb="1" eb="3">
      <t>カンリ</t>
    </rPh>
    <rPh sb="4" eb="6">
      <t>コクド</t>
    </rPh>
    <rPh sb="6" eb="9">
      <t>ホゼンキョク</t>
    </rPh>
    <phoneticPr fontId="16"/>
  </si>
  <si>
    <t>（項）水害・土砂災害対策費
　（大事項）水害・土砂災害の防止・減災の推進に必要な経費</t>
    <rPh sb="1" eb="2">
      <t>コウ</t>
    </rPh>
    <rPh sb="3" eb="5">
      <t>スイガイ</t>
    </rPh>
    <rPh sb="6" eb="8">
      <t>ドシャ</t>
    </rPh>
    <rPh sb="8" eb="10">
      <t>サイガイ</t>
    </rPh>
    <rPh sb="10" eb="12">
      <t>タイサク</t>
    </rPh>
    <rPh sb="12" eb="13">
      <t>ヒ</t>
    </rPh>
    <rPh sb="16" eb="17">
      <t>ダイ</t>
    </rPh>
    <rPh sb="17" eb="19">
      <t>ジコウ</t>
    </rPh>
    <rPh sb="20" eb="22">
      <t>スイガイ</t>
    </rPh>
    <rPh sb="23" eb="25">
      <t>ドシャ</t>
    </rPh>
    <rPh sb="25" eb="27">
      <t>サイガイ</t>
    </rPh>
    <rPh sb="28" eb="30">
      <t>ボウシ</t>
    </rPh>
    <rPh sb="31" eb="33">
      <t>ゲンサイ</t>
    </rPh>
    <rPh sb="34" eb="36">
      <t>スイシン</t>
    </rPh>
    <rPh sb="37" eb="39">
      <t>ヒツヨウ</t>
    </rPh>
    <rPh sb="40" eb="42">
      <t>ケイヒ</t>
    </rPh>
    <phoneticPr fontId="16"/>
  </si>
  <si>
    <t>（項）水害・土砂災害対策費（大事項）水害・土砂災害の防止・減災の推進に必要な経費</t>
    <rPh sb="1" eb="2">
      <t>コウ</t>
    </rPh>
    <rPh sb="14" eb="15">
      <t>ダイ</t>
    </rPh>
    <rPh sb="15" eb="17">
      <t>ジコウ</t>
    </rPh>
    <phoneticPr fontId="29"/>
  </si>
  <si>
    <t>防災・減災対策等強化事業推進費</t>
    <rPh sb="0" eb="2">
      <t>ボウサイ</t>
    </rPh>
    <rPh sb="3" eb="5">
      <t>ゲンサイ</t>
    </rPh>
    <rPh sb="5" eb="7">
      <t>タイサク</t>
    </rPh>
    <rPh sb="7" eb="8">
      <t>トウ</t>
    </rPh>
    <rPh sb="8" eb="10">
      <t>キョウカ</t>
    </rPh>
    <rPh sb="10" eb="12">
      <t>ジギョウ</t>
    </rPh>
    <rPh sb="12" eb="14">
      <t>スイシン</t>
    </rPh>
    <rPh sb="14" eb="15">
      <t>ヒ</t>
    </rPh>
    <phoneticPr fontId="29"/>
  </si>
  <si>
    <t>昭和15年度</t>
  </si>
  <si>
    <t>砂防事業</t>
  </si>
  <si>
    <t>平成20年度</t>
  </si>
  <si>
    <t>地すべり対策事業</t>
  </si>
  <si>
    <t>昭和27年度</t>
  </si>
  <si>
    <t>急傾斜地崩壊対策事業</t>
  </si>
  <si>
    <t>昭和42年度</t>
  </si>
  <si>
    <t>水害等統計作成経費</t>
    <rPh sb="0" eb="2">
      <t>スイガイ</t>
    </rPh>
    <rPh sb="2" eb="3">
      <t>トウ</t>
    </rPh>
    <rPh sb="3" eb="5">
      <t>トウケイ</t>
    </rPh>
    <rPh sb="5" eb="7">
      <t>サクセイ</t>
    </rPh>
    <rPh sb="7" eb="9">
      <t>ケイヒ</t>
    </rPh>
    <phoneticPr fontId="29"/>
  </si>
  <si>
    <t>昭和36年度</t>
    <rPh sb="0" eb="2">
      <t>ショウワ</t>
    </rPh>
    <rPh sb="4" eb="6">
      <t>ネンド</t>
    </rPh>
    <phoneticPr fontId="29"/>
  </si>
  <si>
    <t>洪水予報施設運営に必要な経費</t>
    <rPh sb="0" eb="2">
      <t>コウズイ</t>
    </rPh>
    <rPh sb="2" eb="4">
      <t>ヨホウ</t>
    </rPh>
    <rPh sb="4" eb="6">
      <t>シセツ</t>
    </rPh>
    <rPh sb="6" eb="8">
      <t>ウンエイ</t>
    </rPh>
    <rPh sb="9" eb="11">
      <t>ヒツヨウ</t>
    </rPh>
    <rPh sb="12" eb="14">
      <t>ケイヒ</t>
    </rPh>
    <phoneticPr fontId="29"/>
  </si>
  <si>
    <t>河川水理調査に必要な経費</t>
    <rPh sb="0" eb="2">
      <t>カセン</t>
    </rPh>
    <rPh sb="2" eb="4">
      <t>スイリ</t>
    </rPh>
    <rPh sb="4" eb="6">
      <t>チョウサ</t>
    </rPh>
    <rPh sb="7" eb="9">
      <t>ヒツヨウ</t>
    </rPh>
    <rPh sb="10" eb="12">
      <t>ケイヒ</t>
    </rPh>
    <phoneticPr fontId="29"/>
  </si>
  <si>
    <t>昭和26年度</t>
    <rPh sb="0" eb="2">
      <t>ショウワ</t>
    </rPh>
    <rPh sb="4" eb="6">
      <t>ネンド</t>
    </rPh>
    <phoneticPr fontId="29"/>
  </si>
  <si>
    <t>河川水理調査観測所施設経費</t>
    <rPh sb="0" eb="2">
      <t>カセン</t>
    </rPh>
    <rPh sb="2" eb="4">
      <t>スイリ</t>
    </rPh>
    <rPh sb="4" eb="6">
      <t>チョウサ</t>
    </rPh>
    <rPh sb="6" eb="9">
      <t>カンソクジョ</t>
    </rPh>
    <rPh sb="9" eb="11">
      <t>シセツ</t>
    </rPh>
    <rPh sb="11" eb="13">
      <t>ケイヒ</t>
    </rPh>
    <phoneticPr fontId="29"/>
  </si>
  <si>
    <t>洪水予報施設経費</t>
    <rPh sb="0" eb="2">
      <t>コウズイ</t>
    </rPh>
    <rPh sb="2" eb="4">
      <t>ヨホウ</t>
    </rPh>
    <rPh sb="4" eb="6">
      <t>シセツ</t>
    </rPh>
    <rPh sb="6" eb="8">
      <t>ケイヒ</t>
    </rPh>
    <phoneticPr fontId="29"/>
  </si>
  <si>
    <t>防災分野の海外展開支援に係る経費</t>
    <rPh sb="0" eb="2">
      <t>ボウサイ</t>
    </rPh>
    <rPh sb="2" eb="4">
      <t>ブンヤ</t>
    </rPh>
    <rPh sb="5" eb="7">
      <t>カイガイ</t>
    </rPh>
    <rPh sb="7" eb="9">
      <t>テンカイ</t>
    </rPh>
    <rPh sb="9" eb="11">
      <t>シエン</t>
    </rPh>
    <rPh sb="12" eb="13">
      <t>カカ</t>
    </rPh>
    <rPh sb="14" eb="16">
      <t>ケイヒ</t>
    </rPh>
    <phoneticPr fontId="29"/>
  </si>
  <si>
    <t>平成25年度</t>
    <rPh sb="0" eb="2">
      <t>ヘイセイ</t>
    </rPh>
    <rPh sb="4" eb="6">
      <t>ネンド</t>
    </rPh>
    <phoneticPr fontId="29"/>
  </si>
  <si>
    <t>大規模土砂災害緊急調査経費</t>
    <rPh sb="0" eb="3">
      <t>ダイキボ</t>
    </rPh>
    <rPh sb="3" eb="5">
      <t>ドシャ</t>
    </rPh>
    <rPh sb="5" eb="7">
      <t>サイガイ</t>
    </rPh>
    <rPh sb="7" eb="9">
      <t>キンキュウ</t>
    </rPh>
    <rPh sb="9" eb="11">
      <t>チョウサ</t>
    </rPh>
    <rPh sb="11" eb="13">
      <t>ケイヒ</t>
    </rPh>
    <phoneticPr fontId="29"/>
  </si>
  <si>
    <t>防災協働対話を通じた水防災技術の国際展開強化のための調査検討経費</t>
    <rPh sb="0" eb="2">
      <t>ボウサイ</t>
    </rPh>
    <rPh sb="2" eb="4">
      <t>キョウドウ</t>
    </rPh>
    <rPh sb="4" eb="6">
      <t>タイワ</t>
    </rPh>
    <rPh sb="7" eb="8">
      <t>ツウ</t>
    </rPh>
    <rPh sb="10" eb="11">
      <t>ミズ</t>
    </rPh>
    <rPh sb="11" eb="13">
      <t>ボウサイ</t>
    </rPh>
    <rPh sb="13" eb="15">
      <t>ギジュツ</t>
    </rPh>
    <rPh sb="16" eb="18">
      <t>コクサイ</t>
    </rPh>
    <rPh sb="18" eb="20">
      <t>テンカイ</t>
    </rPh>
    <rPh sb="20" eb="22">
      <t>キョウカ</t>
    </rPh>
    <rPh sb="26" eb="28">
      <t>チョウサ</t>
    </rPh>
    <rPh sb="28" eb="30">
      <t>ケントウ</t>
    </rPh>
    <rPh sb="30" eb="32">
      <t>ケイヒ</t>
    </rPh>
    <phoneticPr fontId="29"/>
  </si>
  <si>
    <t>TEC-FORCEの体制強化のための民間人材育成・確保に必要な経費</t>
    <rPh sb="10" eb="12">
      <t>タイセイ</t>
    </rPh>
    <rPh sb="12" eb="14">
      <t>キョウカ</t>
    </rPh>
    <rPh sb="18" eb="20">
      <t>ミンカン</t>
    </rPh>
    <rPh sb="20" eb="22">
      <t>ジンザイ</t>
    </rPh>
    <rPh sb="22" eb="24">
      <t>イクセイ</t>
    </rPh>
    <rPh sb="25" eb="27">
      <t>カクホ</t>
    </rPh>
    <rPh sb="28" eb="30">
      <t>ヒツヨウ</t>
    </rPh>
    <rPh sb="31" eb="33">
      <t>ケイヒ</t>
    </rPh>
    <phoneticPr fontId="29"/>
  </si>
  <si>
    <t>令和元年度</t>
    <rPh sb="0" eb="2">
      <t>レイワ</t>
    </rPh>
    <rPh sb="3" eb="5">
      <t>ネンド</t>
    </rPh>
    <phoneticPr fontId="29"/>
  </si>
  <si>
    <t>令和4年度</t>
    <rPh sb="0" eb="2">
      <t>レイワ</t>
    </rPh>
    <rPh sb="3" eb="5">
      <t>ネンド</t>
    </rPh>
    <phoneticPr fontId="29"/>
  </si>
  <si>
    <t>地域の精通した水害の専門家育成による地域防災力の向上の検討経費</t>
    <rPh sb="0" eb="2">
      <t>チイキ</t>
    </rPh>
    <rPh sb="3" eb="5">
      <t>セイツウ</t>
    </rPh>
    <rPh sb="7" eb="9">
      <t>スイガイ</t>
    </rPh>
    <rPh sb="10" eb="13">
      <t>センモンカ</t>
    </rPh>
    <rPh sb="13" eb="15">
      <t>イクセイ</t>
    </rPh>
    <rPh sb="18" eb="20">
      <t>チイキ</t>
    </rPh>
    <rPh sb="20" eb="22">
      <t>ボウサイ</t>
    </rPh>
    <rPh sb="22" eb="23">
      <t>リョク</t>
    </rPh>
    <rPh sb="24" eb="26">
      <t>コウジョウ</t>
    </rPh>
    <rPh sb="27" eb="31">
      <t>ケントウケイヒ</t>
    </rPh>
    <phoneticPr fontId="42"/>
  </si>
  <si>
    <t>災害復旧時の被災市町村に対する技術支援に関する調査・検討経費</t>
    <phoneticPr fontId="16"/>
  </si>
  <si>
    <t>（項）公共交通等安全対策費
　（大事項）公共交通等安全対策に必要な経費
（項）地方運輸行政推進費
　（大事項）公共交通等安全対策に必要な経費</t>
  </si>
  <si>
    <t>（項）公共交通等安全対策費
　（大事項）公共交通等安全対策に必要な経費</t>
  </si>
  <si>
    <t>鉄道局</t>
  </si>
  <si>
    <t>（項）鉄道安全対策事業費
　（大事項）鉄道安全対策事業に必要な経費</t>
    <rPh sb="1" eb="2">
      <t>コウ</t>
    </rPh>
    <rPh sb="3" eb="5">
      <t>テツドウ</t>
    </rPh>
    <rPh sb="5" eb="7">
      <t>アンゼン</t>
    </rPh>
    <rPh sb="7" eb="9">
      <t>タイサク</t>
    </rPh>
    <rPh sb="9" eb="12">
      <t>ジギョウヒ</t>
    </rPh>
    <rPh sb="15" eb="16">
      <t>ダイ</t>
    </rPh>
    <rPh sb="16" eb="18">
      <t>ジコウ</t>
    </rPh>
    <rPh sb="19" eb="21">
      <t>テツドウ</t>
    </rPh>
    <rPh sb="21" eb="23">
      <t>アンゼン</t>
    </rPh>
    <rPh sb="23" eb="25">
      <t>タイサク</t>
    </rPh>
    <rPh sb="25" eb="27">
      <t>ジギョウ</t>
    </rPh>
    <rPh sb="28" eb="30">
      <t>ヒツヨウ</t>
    </rPh>
    <rPh sb="31" eb="33">
      <t>ケイヒ</t>
    </rPh>
    <phoneticPr fontId="30"/>
  </si>
  <si>
    <t>鉄道局</t>
    <rPh sb="0" eb="2">
      <t>テツドウ</t>
    </rPh>
    <rPh sb="2" eb="3">
      <t>キョク</t>
    </rPh>
    <phoneticPr fontId="16"/>
  </si>
  <si>
    <t>（項）公共交通安全対策費
　（大事項）公共交通安全対策の技術開発に必要な経費
　（大事項）公共交通等安全対策に必要な経費</t>
  </si>
  <si>
    <t>（項）公共交通等安全対策費
　（大事項）公共交通安全対策の技術開発に必要な経費
　（大事項）公共交通等安全対策に必要な経費
（項）地方運輸行政推進費
　（大事項）公共交通等安全対策に必要な経費
　（大事項）鉄道網の充実・活性化の推進に必要な経費</t>
  </si>
  <si>
    <t>（項）公共交通等安全対策費
　（大事項）公共交通等安全対策に必要な経費
（項）地方運輸行政推進費
　（大事項）公共交通等安全対策に必要な経費</t>
    <rPh sb="16" eb="17">
      <t>ダイ</t>
    </rPh>
    <rPh sb="51" eb="52">
      <t>ダイ</t>
    </rPh>
    <phoneticPr fontId="30"/>
  </si>
  <si>
    <t>（項）地方運輸行政推進費
　（大事項）公共交通等安全対策に必要な経費</t>
    <rPh sb="15" eb="16">
      <t>ダイ</t>
    </rPh>
    <phoneticPr fontId="30"/>
  </si>
  <si>
    <t>自動車局</t>
    <rPh sb="0" eb="4">
      <t>ジドウシャキョク</t>
    </rPh>
    <phoneticPr fontId="29"/>
  </si>
  <si>
    <t>（項）公共交通等安全対策費
　（大事項）公共交通等安全対策に必要な経費
（項）地方運輸行政推進費
　（大事項）公共交通等安全対策に必要な経費</t>
    <rPh sb="1" eb="2">
      <t>コウ</t>
    </rPh>
    <rPh sb="16" eb="19">
      <t>ダイジコウ</t>
    </rPh>
    <rPh sb="37" eb="38">
      <t>コウ</t>
    </rPh>
    <rPh sb="51" eb="54">
      <t>ダイジコウ</t>
    </rPh>
    <phoneticPr fontId="36"/>
  </si>
  <si>
    <t>（項）公共交通等安全対策費
　（大事項）公共交通等安全対策に必要な経費
（項）地方運輸行政推進費
　（大事項）公共交通等安全対策に必要な経費</t>
    <rPh sb="1" eb="2">
      <t>コウ</t>
    </rPh>
    <rPh sb="16" eb="19">
      <t>ダイジコウ</t>
    </rPh>
    <rPh sb="37" eb="38">
      <t>コウ</t>
    </rPh>
    <rPh sb="51" eb="54">
      <t>ダイジコウ</t>
    </rPh>
    <rPh sb="55" eb="57">
      <t>コウキョウ</t>
    </rPh>
    <phoneticPr fontId="36"/>
  </si>
  <si>
    <t>（項）公共交通等安全対策費
　（大事項）公共交通等安全対策に必要な経費</t>
    <rPh sb="1" eb="2">
      <t>コウ</t>
    </rPh>
    <rPh sb="16" eb="19">
      <t>ダイジコウ</t>
    </rPh>
    <phoneticPr fontId="36"/>
  </si>
  <si>
    <t>航空局</t>
    <rPh sb="0" eb="3">
      <t>コウクウキョク</t>
    </rPh>
    <phoneticPr fontId="29"/>
  </si>
  <si>
    <t>自動車安全特別会計空港整備勘定</t>
    <rPh sb="0" eb="3">
      <t>ジドウシャ</t>
    </rPh>
    <rPh sb="3" eb="5">
      <t>アンゼン</t>
    </rPh>
    <rPh sb="5" eb="7">
      <t>トクベツ</t>
    </rPh>
    <rPh sb="7" eb="9">
      <t>カイケイ</t>
    </rPh>
    <rPh sb="9" eb="11">
      <t>クウコウ</t>
    </rPh>
    <rPh sb="11" eb="13">
      <t>セイビ</t>
    </rPh>
    <rPh sb="13" eb="15">
      <t>カンジョウ</t>
    </rPh>
    <phoneticPr fontId="29"/>
  </si>
  <si>
    <t>（項）空港等維持運営費
　（大事項）空港等の維持運営に必要な経費</t>
    <rPh sb="1" eb="2">
      <t>コウ</t>
    </rPh>
    <rPh sb="3" eb="5">
      <t>クウコウ</t>
    </rPh>
    <rPh sb="5" eb="6">
      <t>トウ</t>
    </rPh>
    <rPh sb="6" eb="8">
      <t>イジ</t>
    </rPh>
    <rPh sb="8" eb="11">
      <t>ウンエイヒ</t>
    </rPh>
    <rPh sb="14" eb="15">
      <t>ダイ</t>
    </rPh>
    <rPh sb="15" eb="17">
      <t>ジコウ</t>
    </rPh>
    <rPh sb="18" eb="20">
      <t>クウコウ</t>
    </rPh>
    <rPh sb="20" eb="21">
      <t>トウ</t>
    </rPh>
    <rPh sb="22" eb="24">
      <t>イジ</t>
    </rPh>
    <rPh sb="24" eb="26">
      <t>ウンエイ</t>
    </rPh>
    <rPh sb="27" eb="29">
      <t>ヒツヨウ</t>
    </rPh>
    <rPh sb="30" eb="32">
      <t>ケイヒ</t>
    </rPh>
    <phoneticPr fontId="29"/>
  </si>
  <si>
    <t>（項）公共交通等安全対策費
　（大事項）公共交通等安全対策に必要な経費
（項）地方航空行政推進費
　（大事項）公共交通等安全対策に必要な経費</t>
    <rPh sb="1" eb="2">
      <t>コウ</t>
    </rPh>
    <rPh sb="3" eb="5">
      <t>コウキョウ</t>
    </rPh>
    <rPh sb="5" eb="7">
      <t>コウツウ</t>
    </rPh>
    <rPh sb="7" eb="8">
      <t>トウ</t>
    </rPh>
    <rPh sb="8" eb="10">
      <t>アンゼン</t>
    </rPh>
    <rPh sb="10" eb="12">
      <t>タイサク</t>
    </rPh>
    <rPh sb="12" eb="13">
      <t>ヒ</t>
    </rPh>
    <rPh sb="16" eb="17">
      <t>ダイ</t>
    </rPh>
    <rPh sb="17" eb="19">
      <t>ジコウ</t>
    </rPh>
    <rPh sb="20" eb="22">
      <t>コウキョウ</t>
    </rPh>
    <rPh sb="22" eb="24">
      <t>コウツウ</t>
    </rPh>
    <rPh sb="24" eb="25">
      <t>トウ</t>
    </rPh>
    <rPh sb="25" eb="27">
      <t>アンゼン</t>
    </rPh>
    <rPh sb="27" eb="29">
      <t>タイサク</t>
    </rPh>
    <rPh sb="30" eb="32">
      <t>ヒツヨウ</t>
    </rPh>
    <rPh sb="33" eb="35">
      <t>ケイヒ</t>
    </rPh>
    <rPh sb="37" eb="38">
      <t>コウ</t>
    </rPh>
    <rPh sb="39" eb="41">
      <t>チホウ</t>
    </rPh>
    <rPh sb="41" eb="43">
      <t>コウクウ</t>
    </rPh>
    <rPh sb="43" eb="45">
      <t>ギョウセイ</t>
    </rPh>
    <rPh sb="45" eb="47">
      <t>スイシン</t>
    </rPh>
    <rPh sb="47" eb="48">
      <t>ヒ</t>
    </rPh>
    <rPh sb="51" eb="52">
      <t>ダイ</t>
    </rPh>
    <rPh sb="52" eb="54">
      <t>ジコウ</t>
    </rPh>
    <rPh sb="55" eb="57">
      <t>コウキョウ</t>
    </rPh>
    <rPh sb="57" eb="59">
      <t>コウツウ</t>
    </rPh>
    <rPh sb="59" eb="60">
      <t>トウ</t>
    </rPh>
    <rPh sb="60" eb="62">
      <t>アンゼン</t>
    </rPh>
    <rPh sb="62" eb="64">
      <t>タイサク</t>
    </rPh>
    <rPh sb="65" eb="67">
      <t>ヒツヨウ</t>
    </rPh>
    <rPh sb="68" eb="70">
      <t>ケイヒ</t>
    </rPh>
    <phoneticPr fontId="29"/>
  </si>
  <si>
    <t>（項）独立行政法人航空大学校運営費
　（大事項）独立行政法人航空大学校運営費交付金に必要な経費</t>
    <rPh sb="1" eb="2">
      <t>コウ</t>
    </rPh>
    <rPh sb="3" eb="5">
      <t>ドクリツ</t>
    </rPh>
    <rPh sb="5" eb="7">
      <t>ギョウセイ</t>
    </rPh>
    <rPh sb="7" eb="9">
      <t>ホウジン</t>
    </rPh>
    <rPh sb="9" eb="11">
      <t>コウクウ</t>
    </rPh>
    <rPh sb="11" eb="14">
      <t>ダイガッコウ</t>
    </rPh>
    <rPh sb="14" eb="17">
      <t>ウンエイヒ</t>
    </rPh>
    <rPh sb="20" eb="21">
      <t>ダイ</t>
    </rPh>
    <rPh sb="21" eb="23">
      <t>ジコウ</t>
    </rPh>
    <rPh sb="24" eb="26">
      <t>ドクリツ</t>
    </rPh>
    <rPh sb="26" eb="28">
      <t>ギョウセイ</t>
    </rPh>
    <rPh sb="28" eb="30">
      <t>ホウジン</t>
    </rPh>
    <rPh sb="30" eb="32">
      <t>コウクウ</t>
    </rPh>
    <rPh sb="32" eb="35">
      <t>ダイガッコウ</t>
    </rPh>
    <rPh sb="35" eb="38">
      <t>ウンエイヒ</t>
    </rPh>
    <rPh sb="38" eb="41">
      <t>コウフキン</t>
    </rPh>
    <rPh sb="42" eb="44">
      <t>ヒツヨウ</t>
    </rPh>
    <rPh sb="45" eb="47">
      <t>ケイヒ</t>
    </rPh>
    <phoneticPr fontId="29"/>
  </si>
  <si>
    <t>運輸安全委員会</t>
    <rPh sb="0" eb="2">
      <t>ウンユ</t>
    </rPh>
    <rPh sb="2" eb="4">
      <t>アンゼン</t>
    </rPh>
    <rPh sb="4" eb="7">
      <t>イインカイ</t>
    </rPh>
    <phoneticPr fontId="31"/>
  </si>
  <si>
    <t>（項）運輸安全委員会
　（大事項）公共交通等安全対策に必要な経費</t>
  </si>
  <si>
    <t>運輸安全マネジメント制度の充実・強化</t>
    <rPh sb="0" eb="2">
      <t>ウンユ</t>
    </rPh>
    <rPh sb="2" eb="4">
      <t>アンゼン</t>
    </rPh>
    <rPh sb="10" eb="12">
      <t>セイド</t>
    </rPh>
    <rPh sb="13" eb="15">
      <t>ジュウジツ</t>
    </rPh>
    <rPh sb="16" eb="18">
      <t>キョウカ</t>
    </rPh>
    <phoneticPr fontId="34"/>
  </si>
  <si>
    <t>公共交通における事故発生時の被害者支援のための体制整備</t>
    <rPh sb="0" eb="2">
      <t>コウキョウ</t>
    </rPh>
    <rPh sb="2" eb="4">
      <t>コウツウ</t>
    </rPh>
    <rPh sb="8" eb="10">
      <t>ジコ</t>
    </rPh>
    <rPh sb="10" eb="13">
      <t>ハッセイジ</t>
    </rPh>
    <rPh sb="14" eb="17">
      <t>ヒガイシャ</t>
    </rPh>
    <rPh sb="17" eb="19">
      <t>シエン</t>
    </rPh>
    <rPh sb="23" eb="25">
      <t>タイセイ</t>
    </rPh>
    <rPh sb="25" eb="27">
      <t>セイビ</t>
    </rPh>
    <phoneticPr fontId="29"/>
  </si>
  <si>
    <t>平成24年度</t>
    <rPh sb="0" eb="2">
      <t>ヘイセイ</t>
    </rPh>
    <rPh sb="4" eb="6">
      <t>ネンド</t>
    </rPh>
    <phoneticPr fontId="30"/>
  </si>
  <si>
    <t>交通安全対策推進経費</t>
    <phoneticPr fontId="16"/>
  </si>
  <si>
    <t>鉄道防災事業</t>
    <rPh sb="0" eb="2">
      <t>テツドウ</t>
    </rPh>
    <rPh sb="2" eb="4">
      <t>ボウサイ</t>
    </rPh>
    <rPh sb="4" eb="6">
      <t>ジギョウ</t>
    </rPh>
    <phoneticPr fontId="16"/>
  </si>
  <si>
    <t>昭和53年度</t>
    <rPh sb="0" eb="2">
      <t>ショウワ</t>
    </rPh>
    <rPh sb="4" eb="6">
      <t>ネンド</t>
    </rPh>
    <phoneticPr fontId="30"/>
  </si>
  <si>
    <t>平成14年度</t>
    <rPh sb="0" eb="2">
      <t>ヘイセイ</t>
    </rPh>
    <rPh sb="4" eb="6">
      <t>ネンド</t>
    </rPh>
    <phoneticPr fontId="30"/>
  </si>
  <si>
    <t>平成14年度</t>
  </si>
  <si>
    <t>自動車保安対策</t>
  </si>
  <si>
    <t>昭和41年度</t>
  </si>
  <si>
    <t>貨物自動車運送秩序改善等対策</t>
  </si>
  <si>
    <t>昭和52年度</t>
  </si>
  <si>
    <t>旅客自動車分野におけるテロ対策の強化</t>
  </si>
  <si>
    <t>海上輸送の安全性向上のための総合対策</t>
    <rPh sb="0" eb="2">
      <t>カイジョウ</t>
    </rPh>
    <rPh sb="2" eb="4">
      <t>ユソウ</t>
    </rPh>
    <rPh sb="5" eb="8">
      <t>アンゼンセイ</t>
    </rPh>
    <rPh sb="8" eb="10">
      <t>コウジョウ</t>
    </rPh>
    <rPh sb="14" eb="16">
      <t>ソウゴウ</t>
    </rPh>
    <rPh sb="16" eb="18">
      <t>タイサク</t>
    </rPh>
    <phoneticPr fontId="37"/>
  </si>
  <si>
    <t>令和11年度</t>
    <rPh sb="0" eb="2">
      <t>レイワ</t>
    </rPh>
    <rPh sb="4" eb="6">
      <t>ネンド</t>
    </rPh>
    <phoneticPr fontId="29"/>
  </si>
  <si>
    <t>資格制度及び監査等による航行安全確保に必要な経費</t>
    <rPh sb="0" eb="2">
      <t>シカク</t>
    </rPh>
    <rPh sb="2" eb="4">
      <t>セイド</t>
    </rPh>
    <rPh sb="4" eb="5">
      <t>オヨ</t>
    </rPh>
    <rPh sb="6" eb="8">
      <t>カンサ</t>
    </rPh>
    <rPh sb="8" eb="9">
      <t>トウ</t>
    </rPh>
    <rPh sb="12" eb="14">
      <t>コウコウ</t>
    </rPh>
    <rPh sb="14" eb="15">
      <t>アン</t>
    </rPh>
    <rPh sb="15" eb="16">
      <t>ゼン</t>
    </rPh>
    <rPh sb="16" eb="18">
      <t>カクホ</t>
    </rPh>
    <rPh sb="19" eb="21">
      <t>ヒツヨウ</t>
    </rPh>
    <rPh sb="22" eb="24">
      <t>ケイヒ</t>
    </rPh>
    <phoneticPr fontId="37"/>
  </si>
  <si>
    <t>小型船舶利用適正化に向けた総合対策</t>
    <rPh sb="0" eb="2">
      <t>コガタ</t>
    </rPh>
    <rPh sb="2" eb="4">
      <t>センパク</t>
    </rPh>
    <rPh sb="4" eb="6">
      <t>リヨウ</t>
    </rPh>
    <rPh sb="6" eb="9">
      <t>テキセイカ</t>
    </rPh>
    <rPh sb="10" eb="11">
      <t>ム</t>
    </rPh>
    <rPh sb="13" eb="15">
      <t>ソウゴウ</t>
    </rPh>
    <rPh sb="15" eb="17">
      <t>タイサク</t>
    </rPh>
    <phoneticPr fontId="37"/>
  </si>
  <si>
    <t>平成15年度</t>
    <rPh sb="0" eb="2">
      <t>ヘイセイ</t>
    </rPh>
    <rPh sb="4" eb="6">
      <t>ネンド</t>
    </rPh>
    <phoneticPr fontId="36"/>
  </si>
  <si>
    <t>船舶の安全確保、海洋汚染の防止等に必要な経費</t>
    <rPh sb="0" eb="2">
      <t>センパク</t>
    </rPh>
    <rPh sb="3" eb="5">
      <t>アンゼン</t>
    </rPh>
    <rPh sb="5" eb="7">
      <t>カクホ</t>
    </rPh>
    <rPh sb="8" eb="10">
      <t>カイヨウ</t>
    </rPh>
    <rPh sb="10" eb="12">
      <t>オセン</t>
    </rPh>
    <rPh sb="13" eb="16">
      <t>ボウシトウ</t>
    </rPh>
    <rPh sb="17" eb="19">
      <t>ヒツヨウ</t>
    </rPh>
    <rPh sb="20" eb="22">
      <t>ケイヒ</t>
    </rPh>
    <phoneticPr fontId="37"/>
  </si>
  <si>
    <t>ポートステートコントロールの実施に必要な経費</t>
    <rPh sb="14" eb="16">
      <t>ジッシ</t>
    </rPh>
    <rPh sb="17" eb="19">
      <t>ヒツヨウ</t>
    </rPh>
    <rPh sb="20" eb="22">
      <t>ケイヒ</t>
    </rPh>
    <phoneticPr fontId="37"/>
  </si>
  <si>
    <t>国際海事機関（ＩＭＯ）分担金</t>
    <rPh sb="0" eb="2">
      <t>コクサイ</t>
    </rPh>
    <rPh sb="2" eb="4">
      <t>カイジ</t>
    </rPh>
    <rPh sb="4" eb="6">
      <t>キカン</t>
    </rPh>
    <rPh sb="11" eb="14">
      <t>ブンタンキン</t>
    </rPh>
    <phoneticPr fontId="37"/>
  </si>
  <si>
    <t>昭和32年度</t>
    <rPh sb="0" eb="2">
      <t>ショウワ</t>
    </rPh>
    <rPh sb="4" eb="6">
      <t>ネンド</t>
    </rPh>
    <phoneticPr fontId="36"/>
  </si>
  <si>
    <t>北大西洋流氷監視分担金</t>
    <rPh sb="0" eb="1">
      <t>キタ</t>
    </rPh>
    <rPh sb="1" eb="4">
      <t>タイセイヨウ</t>
    </rPh>
    <rPh sb="4" eb="6">
      <t>リュウヒョウ</t>
    </rPh>
    <rPh sb="6" eb="8">
      <t>カンシ</t>
    </rPh>
    <rPh sb="8" eb="11">
      <t>ブンタンキン</t>
    </rPh>
    <phoneticPr fontId="37"/>
  </si>
  <si>
    <t>空港等維持運営（空港）</t>
    <rPh sb="0" eb="3">
      <t>クウコウトウ</t>
    </rPh>
    <rPh sb="3" eb="5">
      <t>イジ</t>
    </rPh>
    <rPh sb="5" eb="7">
      <t>ウンエイ</t>
    </rPh>
    <rPh sb="8" eb="10">
      <t>クウコウ</t>
    </rPh>
    <phoneticPr fontId="34"/>
  </si>
  <si>
    <t>ハイジャック・テロ対策</t>
    <rPh sb="9" eb="11">
      <t>タイサク</t>
    </rPh>
    <phoneticPr fontId="34"/>
  </si>
  <si>
    <t>空港等維持運営（航空気象）</t>
    <rPh sb="0" eb="3">
      <t>クウコウトウ</t>
    </rPh>
    <rPh sb="3" eb="5">
      <t>イジ</t>
    </rPh>
    <rPh sb="5" eb="7">
      <t>ウンエイ</t>
    </rPh>
    <rPh sb="8" eb="10">
      <t>コウクウ</t>
    </rPh>
    <rPh sb="10" eb="12">
      <t>キショウ</t>
    </rPh>
    <phoneticPr fontId="34"/>
  </si>
  <si>
    <t>昭和53年度</t>
    <rPh sb="0" eb="2">
      <t>ショウワ</t>
    </rPh>
    <rPh sb="4" eb="6">
      <t>ネンド</t>
    </rPh>
    <phoneticPr fontId="29"/>
  </si>
  <si>
    <t>航空輸送安全対策</t>
    <rPh sb="0" eb="2">
      <t>コウクウ</t>
    </rPh>
    <rPh sb="2" eb="4">
      <t>ユソウ</t>
    </rPh>
    <rPh sb="4" eb="6">
      <t>アンゼン</t>
    </rPh>
    <rPh sb="6" eb="8">
      <t>タイサク</t>
    </rPh>
    <phoneticPr fontId="34"/>
  </si>
  <si>
    <t>航空従事者の技能証明試験</t>
    <rPh sb="0" eb="2">
      <t>コウクウ</t>
    </rPh>
    <rPh sb="2" eb="5">
      <t>ジュウジシャ</t>
    </rPh>
    <rPh sb="6" eb="8">
      <t>ギノウ</t>
    </rPh>
    <rPh sb="8" eb="10">
      <t>ショウメイ</t>
    </rPh>
    <rPh sb="10" eb="12">
      <t>シケン</t>
    </rPh>
    <phoneticPr fontId="34"/>
  </si>
  <si>
    <t>航空機・次世代航空モビリティに対する確実な安全性審査・実用化の促進</t>
    <rPh sb="0" eb="3">
      <t>コウクウキ</t>
    </rPh>
    <rPh sb="4" eb="7">
      <t>ジセダイ</t>
    </rPh>
    <rPh sb="7" eb="9">
      <t>コウクウ</t>
    </rPh>
    <rPh sb="15" eb="16">
      <t>タイ</t>
    </rPh>
    <rPh sb="18" eb="20">
      <t>カクジツ</t>
    </rPh>
    <rPh sb="21" eb="23">
      <t>アンゼン</t>
    </rPh>
    <rPh sb="23" eb="24">
      <t>セイ</t>
    </rPh>
    <rPh sb="24" eb="26">
      <t>シンサ</t>
    </rPh>
    <rPh sb="27" eb="29">
      <t>ジツヨウ</t>
    </rPh>
    <rPh sb="29" eb="30">
      <t>カ</t>
    </rPh>
    <rPh sb="31" eb="33">
      <t>ソクシン</t>
    </rPh>
    <phoneticPr fontId="29"/>
  </si>
  <si>
    <t>国際民間航空機関分担金・拠出金</t>
  </si>
  <si>
    <t>昭和28年度</t>
    <rPh sb="0" eb="2">
      <t>ショウワ</t>
    </rPh>
    <rPh sb="4" eb="6">
      <t>ネンド</t>
    </rPh>
    <phoneticPr fontId="29"/>
  </si>
  <si>
    <t>平成13年度</t>
    <rPh sb="0" eb="2">
      <t>ヘイセイ</t>
    </rPh>
    <rPh sb="4" eb="6">
      <t>ネンド</t>
    </rPh>
    <phoneticPr fontId="29"/>
  </si>
  <si>
    <t>操縦士、整備士・製造技術者の養成・確保対策</t>
  </si>
  <si>
    <t>公共交通等安全対策に必要な経費</t>
    <rPh sb="0" eb="2">
      <t>コウキョウ</t>
    </rPh>
    <rPh sb="2" eb="4">
      <t>コウツウ</t>
    </rPh>
    <rPh sb="4" eb="5">
      <t>トウ</t>
    </rPh>
    <rPh sb="5" eb="7">
      <t>アンゼン</t>
    </rPh>
    <rPh sb="7" eb="9">
      <t>タイサク</t>
    </rPh>
    <rPh sb="10" eb="12">
      <t>ヒツヨウ</t>
    </rPh>
    <rPh sb="13" eb="15">
      <t>ケイヒ</t>
    </rPh>
    <phoneticPr fontId="31"/>
  </si>
  <si>
    <t>（項）道路交通安全対策事業費
　（大事項）道路交通安全対策事業に必要な経費</t>
    <phoneticPr fontId="16"/>
  </si>
  <si>
    <t>（項）道路交通安全対策事業費
　（大事項）道路更新防災対策事業及び維持管理に必要な経費</t>
  </si>
  <si>
    <t>道路局</t>
    <rPh sb="0" eb="2">
      <t>ドウロ</t>
    </rPh>
    <rPh sb="2" eb="3">
      <t>キョク</t>
    </rPh>
    <phoneticPr fontId="29"/>
  </si>
  <si>
    <t>一般会計</t>
    <rPh sb="0" eb="2">
      <t>イッパン</t>
    </rPh>
    <rPh sb="2" eb="4">
      <t>カイケイ</t>
    </rPh>
    <phoneticPr fontId="31"/>
  </si>
  <si>
    <t>（項）道路交通安全対策費
　（大事項）道路交通安全対策に必要な経費</t>
    <rPh sb="1" eb="2">
      <t>コウ</t>
    </rPh>
    <rPh sb="3" eb="5">
      <t>ドウロ</t>
    </rPh>
    <rPh sb="5" eb="7">
      <t>コウツウ</t>
    </rPh>
    <rPh sb="7" eb="9">
      <t>アンゼン</t>
    </rPh>
    <rPh sb="9" eb="12">
      <t>タイサクヒ</t>
    </rPh>
    <rPh sb="15" eb="16">
      <t>ダイ</t>
    </rPh>
    <rPh sb="16" eb="18">
      <t>ジコウ</t>
    </rPh>
    <rPh sb="19" eb="21">
      <t>ドウロ</t>
    </rPh>
    <rPh sb="21" eb="23">
      <t>コウツウ</t>
    </rPh>
    <rPh sb="23" eb="25">
      <t>アンゼン</t>
    </rPh>
    <rPh sb="25" eb="27">
      <t>タイサク</t>
    </rPh>
    <rPh sb="28" eb="30">
      <t>ヒツヨウ</t>
    </rPh>
    <rPh sb="31" eb="33">
      <t>ケイヒ</t>
    </rPh>
    <phoneticPr fontId="31"/>
  </si>
  <si>
    <t>（項）道路交通安全対策費
（大事項）道路交通安全対策に必要な経費</t>
    <rPh sb="1" eb="2">
      <t>コウ</t>
    </rPh>
    <rPh sb="3" eb="5">
      <t>ドウロ</t>
    </rPh>
    <rPh sb="5" eb="7">
      <t>コウツウ</t>
    </rPh>
    <rPh sb="7" eb="9">
      <t>アンゼン</t>
    </rPh>
    <rPh sb="9" eb="12">
      <t>タイサクヒ</t>
    </rPh>
    <rPh sb="14" eb="15">
      <t>ダイ</t>
    </rPh>
    <rPh sb="15" eb="17">
      <t>ジコウ</t>
    </rPh>
    <rPh sb="18" eb="20">
      <t>ドウロ</t>
    </rPh>
    <rPh sb="20" eb="22">
      <t>コウツウ</t>
    </rPh>
    <rPh sb="22" eb="24">
      <t>アンゼン</t>
    </rPh>
    <rPh sb="24" eb="26">
      <t>タイサク</t>
    </rPh>
    <rPh sb="27" eb="29">
      <t>ヒツヨウ</t>
    </rPh>
    <rPh sb="30" eb="32">
      <t>ケイヒ</t>
    </rPh>
    <phoneticPr fontId="29"/>
  </si>
  <si>
    <t>道路事業（直轄・交通安全対策）</t>
    <rPh sb="0" eb="2">
      <t>ドウロ</t>
    </rPh>
    <rPh sb="2" eb="4">
      <t>ジギョウ</t>
    </rPh>
    <rPh sb="5" eb="7">
      <t>チョッカツ</t>
    </rPh>
    <rPh sb="8" eb="10">
      <t>コウツウ</t>
    </rPh>
    <rPh sb="10" eb="12">
      <t>アンゼン</t>
    </rPh>
    <rPh sb="12" eb="14">
      <t>タイサク</t>
    </rPh>
    <phoneticPr fontId="29"/>
  </si>
  <si>
    <t>昭和41年度</t>
    <rPh sb="0" eb="2">
      <t>ショウワ</t>
    </rPh>
    <rPh sb="4" eb="6">
      <t>ネンド</t>
    </rPh>
    <phoneticPr fontId="30"/>
  </si>
  <si>
    <t>終了予定なし</t>
    <rPh sb="0" eb="2">
      <t>シュウリョウ</t>
    </rPh>
    <rPh sb="2" eb="4">
      <t>ヨテイ</t>
    </rPh>
    <phoneticPr fontId="30"/>
  </si>
  <si>
    <t>道路事業（直轄・維持等）</t>
    <rPh sb="0" eb="2">
      <t>ドウロ</t>
    </rPh>
    <rPh sb="2" eb="4">
      <t>ジギョウ</t>
    </rPh>
    <rPh sb="5" eb="7">
      <t>チョッカツ</t>
    </rPh>
    <rPh sb="10" eb="11">
      <t>トウ</t>
    </rPh>
    <phoneticPr fontId="29"/>
  </si>
  <si>
    <t>昭和33年度</t>
    <rPh sb="0" eb="2">
      <t>ショウワ</t>
    </rPh>
    <rPh sb="4" eb="6">
      <t>ネンド</t>
    </rPh>
    <phoneticPr fontId="30"/>
  </si>
  <si>
    <t>道路事業（直轄・修繕等）</t>
    <rPh sb="0" eb="2">
      <t>ドウロ</t>
    </rPh>
    <rPh sb="2" eb="4">
      <t>ジギョウ</t>
    </rPh>
    <rPh sb="5" eb="7">
      <t>チョッカツ</t>
    </rPh>
    <rPh sb="8" eb="10">
      <t>シュウゼン</t>
    </rPh>
    <rPh sb="10" eb="11">
      <t>トウ</t>
    </rPh>
    <phoneticPr fontId="29"/>
  </si>
  <si>
    <t>道路事業（補助等）</t>
    <rPh sb="0" eb="2">
      <t>ドウロ</t>
    </rPh>
    <rPh sb="2" eb="4">
      <t>ジギョウ</t>
    </rPh>
    <rPh sb="5" eb="7">
      <t>ホジョ</t>
    </rPh>
    <rPh sb="7" eb="8">
      <t>トウ</t>
    </rPh>
    <phoneticPr fontId="29"/>
  </si>
  <si>
    <t>昭和27年度</t>
    <rPh sb="0" eb="2">
      <t>ショウワ</t>
    </rPh>
    <rPh sb="4" eb="6">
      <t>ネンド</t>
    </rPh>
    <phoneticPr fontId="30"/>
  </si>
  <si>
    <t>有料道路事業等</t>
    <rPh sb="0" eb="2">
      <t>ユウリョウ</t>
    </rPh>
    <rPh sb="2" eb="4">
      <t>ドウロ</t>
    </rPh>
    <rPh sb="4" eb="6">
      <t>ジギョウ</t>
    </rPh>
    <rPh sb="6" eb="7">
      <t>トウ</t>
    </rPh>
    <phoneticPr fontId="29"/>
  </si>
  <si>
    <t>昭和43年度</t>
    <rPh sb="0" eb="2">
      <t>ショウワ</t>
    </rPh>
    <rPh sb="4" eb="6">
      <t>ネンド</t>
    </rPh>
    <phoneticPr fontId="30"/>
  </si>
  <si>
    <t>令和5年度</t>
    <rPh sb="0" eb="2">
      <t>レイワ</t>
    </rPh>
    <rPh sb="3" eb="5">
      <t>ネンド</t>
    </rPh>
    <phoneticPr fontId="29"/>
  </si>
  <si>
    <t>自動運転を支援する路車連携技術等に係る検討</t>
    <rPh sb="0" eb="2">
      <t>ジドウ</t>
    </rPh>
    <rPh sb="2" eb="4">
      <t>ウンテン</t>
    </rPh>
    <rPh sb="5" eb="7">
      <t>シエン</t>
    </rPh>
    <rPh sb="9" eb="10">
      <t>ロ</t>
    </rPh>
    <rPh sb="10" eb="11">
      <t>シャ</t>
    </rPh>
    <rPh sb="11" eb="13">
      <t>レンケイ</t>
    </rPh>
    <rPh sb="13" eb="15">
      <t>ギジュツ</t>
    </rPh>
    <rPh sb="15" eb="16">
      <t>トウ</t>
    </rPh>
    <rPh sb="17" eb="18">
      <t>カカ</t>
    </rPh>
    <rPh sb="19" eb="21">
      <t>ケントウ</t>
    </rPh>
    <phoneticPr fontId="29"/>
  </si>
  <si>
    <t>ICTによる特車通行確認のためのモニタリング制度の検討経費</t>
    <rPh sb="6" eb="8">
      <t>トクシャ</t>
    </rPh>
    <rPh sb="8" eb="10">
      <t>ツウコウ</t>
    </rPh>
    <rPh sb="10" eb="12">
      <t>カクニン</t>
    </rPh>
    <rPh sb="22" eb="24">
      <t>セイド</t>
    </rPh>
    <rPh sb="25" eb="27">
      <t>ケントウ</t>
    </rPh>
    <rPh sb="27" eb="29">
      <t>ケイヒ</t>
    </rPh>
    <phoneticPr fontId="29"/>
  </si>
  <si>
    <t>道路の維持管理・補修・更新費の実態把握に係る経費</t>
    <rPh sb="0" eb="2">
      <t>ドウロ</t>
    </rPh>
    <rPh sb="3" eb="5">
      <t>イジ</t>
    </rPh>
    <rPh sb="5" eb="7">
      <t>カンリ</t>
    </rPh>
    <rPh sb="8" eb="10">
      <t>ホシュウ</t>
    </rPh>
    <rPh sb="11" eb="13">
      <t>コウシン</t>
    </rPh>
    <rPh sb="13" eb="14">
      <t>ヒ</t>
    </rPh>
    <rPh sb="15" eb="17">
      <t>ジッタイ</t>
    </rPh>
    <rPh sb="17" eb="19">
      <t>ハアク</t>
    </rPh>
    <rPh sb="20" eb="21">
      <t>カカ</t>
    </rPh>
    <rPh sb="22" eb="24">
      <t>ケイヒ</t>
    </rPh>
    <phoneticPr fontId="29"/>
  </si>
  <si>
    <t>ICT･ビッグデータ等を組み合わせた交通安全対策分析手法の検討</t>
    <rPh sb="10" eb="11">
      <t>トウ</t>
    </rPh>
    <rPh sb="12" eb="13">
      <t>ク</t>
    </rPh>
    <rPh sb="14" eb="15">
      <t>ア</t>
    </rPh>
    <rPh sb="18" eb="20">
      <t>コウツウ</t>
    </rPh>
    <rPh sb="20" eb="22">
      <t>アンゼン</t>
    </rPh>
    <rPh sb="22" eb="24">
      <t>タイサク</t>
    </rPh>
    <rPh sb="24" eb="26">
      <t>ブンセキ</t>
    </rPh>
    <rPh sb="26" eb="28">
      <t>シュホウ</t>
    </rPh>
    <rPh sb="29" eb="31">
      <t>ケントウ</t>
    </rPh>
    <phoneticPr fontId="29"/>
  </si>
  <si>
    <t>新技術の導入促進等に係る経費</t>
    <phoneticPr fontId="16"/>
  </si>
  <si>
    <t>沿道リスクの把握・分析・対応手法の検討</t>
    <phoneticPr fontId="16"/>
  </si>
  <si>
    <t>民間データ等を活用した効率的な除雪作業に向けた検討</t>
    <phoneticPr fontId="16"/>
  </si>
  <si>
    <t>ひき逃げ事故等による被害者に対する保障金の支払</t>
    <phoneticPr fontId="16"/>
  </si>
  <si>
    <t>昭和30年度</t>
    <rPh sb="0" eb="2">
      <t>ショウワ</t>
    </rPh>
    <rPh sb="4" eb="6">
      <t>ネンド</t>
    </rPh>
    <phoneticPr fontId="30"/>
  </si>
  <si>
    <t>被害者相談等自賠責制度の適正・円滑な執行</t>
  </si>
  <si>
    <t>昭和42年度</t>
    <rPh sb="0" eb="2">
      <t>ショウワ</t>
    </rPh>
    <rPh sb="4" eb="6">
      <t>ネンド</t>
    </rPh>
    <phoneticPr fontId="30"/>
  </si>
  <si>
    <t>昭和55年度</t>
    <rPh sb="0" eb="2">
      <t>ショウワ</t>
    </rPh>
    <rPh sb="4" eb="6">
      <t>ネンド</t>
    </rPh>
    <phoneticPr fontId="30"/>
  </si>
  <si>
    <t>自動車運送事業の安全総合対策事業（事故防止対策支援推進事業）</t>
    <phoneticPr fontId="16"/>
  </si>
  <si>
    <t>独立行政法人自動車事故対策機構施設整備費</t>
  </si>
  <si>
    <t>事業用自動車の重大事故に関する事故調査等機能の強化</t>
    <rPh sb="0" eb="3">
      <t>ジギョウヨウ</t>
    </rPh>
    <rPh sb="3" eb="6">
      <t>ジドウシャ</t>
    </rPh>
    <rPh sb="7" eb="9">
      <t>ジュウダイ</t>
    </rPh>
    <rPh sb="9" eb="11">
      <t>ジコ</t>
    </rPh>
    <rPh sb="12" eb="13">
      <t>カン</t>
    </rPh>
    <rPh sb="15" eb="17">
      <t>ジコ</t>
    </rPh>
    <rPh sb="17" eb="19">
      <t>チョウサ</t>
    </rPh>
    <rPh sb="19" eb="20">
      <t>トウ</t>
    </rPh>
    <rPh sb="20" eb="22">
      <t>キノウ</t>
    </rPh>
    <rPh sb="23" eb="25">
      <t>キョウカ</t>
    </rPh>
    <phoneticPr fontId="29"/>
  </si>
  <si>
    <t>令和元年度</t>
    <rPh sb="0" eb="2">
      <t>レイワ</t>
    </rPh>
    <rPh sb="2" eb="4">
      <t>ガンネン</t>
    </rPh>
    <rPh sb="4" eb="5">
      <t>ド</t>
    </rPh>
    <phoneticPr fontId="29"/>
  </si>
  <si>
    <t>自動車安全特別会計自動車事故対策勘定</t>
    <rPh sb="0" eb="3">
      <t>ジドウシャ</t>
    </rPh>
    <rPh sb="3" eb="5">
      <t>アンゼン</t>
    </rPh>
    <rPh sb="5" eb="7">
      <t>トクベツ</t>
    </rPh>
    <rPh sb="7" eb="9">
      <t>カイケイ</t>
    </rPh>
    <rPh sb="9" eb="12">
      <t>ジドウシャ</t>
    </rPh>
    <rPh sb="12" eb="14">
      <t>ジコ</t>
    </rPh>
    <rPh sb="14" eb="16">
      <t>タイサク</t>
    </rPh>
    <rPh sb="16" eb="18">
      <t>カンジョウ</t>
    </rPh>
    <phoneticPr fontId="30"/>
  </si>
  <si>
    <t>（項）独立行政法人自動車事故対策機構運営費
　（大事項）独立行政法人自動車事故対策機構運営費交付金に必要な経費</t>
    <rPh sb="18" eb="21">
      <t>ウンエイヒ</t>
    </rPh>
    <rPh sb="24" eb="25">
      <t>ダイ</t>
    </rPh>
    <rPh sb="43" eb="46">
      <t>ウンエイヒ</t>
    </rPh>
    <rPh sb="46" eb="49">
      <t>コウフキン</t>
    </rPh>
    <phoneticPr fontId="30"/>
  </si>
  <si>
    <t>（項）独立行政法人自動車事故対策機構施設整備費
　（大事項）独立行政法人自動車事故対策機構施設整備に必要な経費</t>
    <rPh sb="18" eb="20">
      <t>シセツ</t>
    </rPh>
    <rPh sb="20" eb="23">
      <t>セイビヒ</t>
    </rPh>
    <rPh sb="26" eb="27">
      <t>ダイ</t>
    </rPh>
    <phoneticPr fontId="30"/>
  </si>
  <si>
    <t>自動車安全特別会計自動車事故対策勘定</t>
  </si>
  <si>
    <t>車両の安全対策</t>
    <phoneticPr fontId="16"/>
  </si>
  <si>
    <t>昭和39年度</t>
    <rPh sb="0" eb="2">
      <t>ショウワ</t>
    </rPh>
    <rPh sb="4" eb="6">
      <t>ネンド</t>
    </rPh>
    <phoneticPr fontId="30"/>
  </si>
  <si>
    <t>独立行政法人自動車技術総合機構運営費交付金</t>
    <rPh sb="0" eb="2">
      <t>ドクリツ</t>
    </rPh>
    <rPh sb="2" eb="4">
      <t>ギョウセイ</t>
    </rPh>
    <rPh sb="4" eb="6">
      <t>ホウジン</t>
    </rPh>
    <rPh sb="9" eb="11">
      <t>ギジュツ</t>
    </rPh>
    <rPh sb="11" eb="13">
      <t>ソウゴウ</t>
    </rPh>
    <rPh sb="13" eb="15">
      <t>キコウ</t>
    </rPh>
    <phoneticPr fontId="29"/>
  </si>
  <si>
    <t>独立行政法人自動車技術総合機構施設整備費</t>
    <rPh sb="0" eb="2">
      <t>ドクリツ</t>
    </rPh>
    <rPh sb="2" eb="4">
      <t>ギョウセイ</t>
    </rPh>
    <rPh sb="4" eb="6">
      <t>ホウジン</t>
    </rPh>
    <rPh sb="9" eb="11">
      <t>ギジュツ</t>
    </rPh>
    <rPh sb="11" eb="13">
      <t>ソウゴウ</t>
    </rPh>
    <rPh sb="13" eb="15">
      <t>キコウ</t>
    </rPh>
    <phoneticPr fontId="29"/>
  </si>
  <si>
    <t>（項）業務取扱費
　（大事項）車両の安全対策に必要な経費</t>
    <rPh sb="11" eb="12">
      <t>ダイ</t>
    </rPh>
    <phoneticPr fontId="30"/>
  </si>
  <si>
    <t>自動車安全特別会計自動車検査登録勘定</t>
  </si>
  <si>
    <t>海難審判所</t>
    <rPh sb="0" eb="2">
      <t>カイナン</t>
    </rPh>
    <rPh sb="2" eb="4">
      <t>シンパン</t>
    </rPh>
    <rPh sb="4" eb="5">
      <t>ショ</t>
    </rPh>
    <phoneticPr fontId="29"/>
  </si>
  <si>
    <t>（項）海難審判費
　（大事項）海難審判に必要な経費</t>
    <rPh sb="1" eb="2">
      <t>コウ</t>
    </rPh>
    <rPh sb="3" eb="5">
      <t>カイナン</t>
    </rPh>
    <rPh sb="5" eb="7">
      <t>シンパン</t>
    </rPh>
    <rPh sb="7" eb="8">
      <t>ヒ</t>
    </rPh>
    <rPh sb="11" eb="13">
      <t>ダイジ</t>
    </rPh>
    <rPh sb="13" eb="14">
      <t>コウ</t>
    </rPh>
    <rPh sb="15" eb="19">
      <t>カイナンシンパン</t>
    </rPh>
    <rPh sb="20" eb="22">
      <t>ヒツヨウ</t>
    </rPh>
    <rPh sb="23" eb="25">
      <t>ケイヒ</t>
    </rPh>
    <phoneticPr fontId="29"/>
  </si>
  <si>
    <t>海上保安庁</t>
    <rPh sb="0" eb="2">
      <t>カイジョウ</t>
    </rPh>
    <rPh sb="2" eb="5">
      <t>ホアンチョウ</t>
    </rPh>
    <phoneticPr fontId="29"/>
  </si>
  <si>
    <t>(項）船舶交通安全基盤整備事業費
（大事項）船舶交通安全基盤整備事業に必要な経費</t>
    <rPh sb="1" eb="2">
      <t>コウ</t>
    </rPh>
    <rPh sb="3" eb="5">
      <t>センパク</t>
    </rPh>
    <rPh sb="5" eb="7">
      <t>コウツウ</t>
    </rPh>
    <rPh sb="7" eb="9">
      <t>アンゼン</t>
    </rPh>
    <rPh sb="9" eb="11">
      <t>キバン</t>
    </rPh>
    <rPh sb="11" eb="13">
      <t>セイビ</t>
    </rPh>
    <rPh sb="13" eb="15">
      <t>ジギョウ</t>
    </rPh>
    <rPh sb="15" eb="16">
      <t>ヒ</t>
    </rPh>
    <rPh sb="18" eb="19">
      <t>ダイ</t>
    </rPh>
    <rPh sb="19" eb="21">
      <t>ジコウ</t>
    </rPh>
    <rPh sb="22" eb="24">
      <t>センパク</t>
    </rPh>
    <rPh sb="24" eb="26">
      <t>コウツウ</t>
    </rPh>
    <rPh sb="26" eb="28">
      <t>アンゼン</t>
    </rPh>
    <rPh sb="28" eb="30">
      <t>キバン</t>
    </rPh>
    <rPh sb="30" eb="32">
      <t>セイビ</t>
    </rPh>
    <rPh sb="32" eb="34">
      <t>ジギョウ</t>
    </rPh>
    <rPh sb="35" eb="37">
      <t>ヒツヨウ</t>
    </rPh>
    <rPh sb="38" eb="40">
      <t>ケイヒ</t>
    </rPh>
    <phoneticPr fontId="29"/>
  </si>
  <si>
    <t>(項）船舶建造費
（大事項）船舶建造に必要な経費</t>
    <rPh sb="1" eb="2">
      <t>コウ</t>
    </rPh>
    <rPh sb="3" eb="5">
      <t>センパク</t>
    </rPh>
    <rPh sb="5" eb="8">
      <t>ケンゾウヒ</t>
    </rPh>
    <rPh sb="10" eb="12">
      <t>ダイジ</t>
    </rPh>
    <rPh sb="12" eb="13">
      <t>コウ</t>
    </rPh>
    <rPh sb="14" eb="16">
      <t>センパク</t>
    </rPh>
    <rPh sb="16" eb="18">
      <t>ケンゾウ</t>
    </rPh>
    <rPh sb="19" eb="21">
      <t>ヒツヨウ</t>
    </rPh>
    <rPh sb="22" eb="24">
      <t>ケイヒ</t>
    </rPh>
    <phoneticPr fontId="29"/>
  </si>
  <si>
    <t>（項）船舶交通安全及海上治安対策費
（大事項）船舶交通安全及び治安対策に必要な経費</t>
    <rPh sb="1" eb="2">
      <t>コウ</t>
    </rPh>
    <rPh sb="3" eb="5">
      <t>センパク</t>
    </rPh>
    <rPh sb="5" eb="7">
      <t>コウツウ</t>
    </rPh>
    <rPh sb="7" eb="9">
      <t>アンゼン</t>
    </rPh>
    <rPh sb="9" eb="10">
      <t>オヨ</t>
    </rPh>
    <rPh sb="10" eb="12">
      <t>カイジョウ</t>
    </rPh>
    <rPh sb="12" eb="14">
      <t>チアン</t>
    </rPh>
    <rPh sb="14" eb="17">
      <t>タイサクヒ</t>
    </rPh>
    <rPh sb="19" eb="20">
      <t>ダイ</t>
    </rPh>
    <rPh sb="20" eb="22">
      <t>ジコウ</t>
    </rPh>
    <rPh sb="23" eb="25">
      <t>センパク</t>
    </rPh>
    <rPh sb="25" eb="27">
      <t>コウツウ</t>
    </rPh>
    <rPh sb="27" eb="29">
      <t>アンゼン</t>
    </rPh>
    <rPh sb="29" eb="30">
      <t>オヨ</t>
    </rPh>
    <rPh sb="31" eb="33">
      <t>チアン</t>
    </rPh>
    <rPh sb="33" eb="35">
      <t>タイサク</t>
    </rPh>
    <rPh sb="36" eb="38">
      <t>ヒツヨウ</t>
    </rPh>
    <rPh sb="39" eb="41">
      <t>ケイヒ</t>
    </rPh>
    <phoneticPr fontId="29"/>
  </si>
  <si>
    <t>（項）海上保安官署施設費
（大事項）海上保安官署施設整備に必要な経費</t>
    <rPh sb="1" eb="2">
      <t>コウ</t>
    </rPh>
    <rPh sb="3" eb="5">
      <t>カイジョウ</t>
    </rPh>
    <rPh sb="5" eb="7">
      <t>ホアン</t>
    </rPh>
    <rPh sb="7" eb="9">
      <t>カンショ</t>
    </rPh>
    <rPh sb="9" eb="12">
      <t>シセツヒ</t>
    </rPh>
    <rPh sb="14" eb="15">
      <t>ダイ</t>
    </rPh>
    <rPh sb="15" eb="17">
      <t>ジコウ</t>
    </rPh>
    <rPh sb="18" eb="20">
      <t>カイジョウ</t>
    </rPh>
    <rPh sb="20" eb="22">
      <t>ホアン</t>
    </rPh>
    <rPh sb="22" eb="24">
      <t>カンショ</t>
    </rPh>
    <rPh sb="24" eb="26">
      <t>シセツ</t>
    </rPh>
    <rPh sb="26" eb="28">
      <t>セイビ</t>
    </rPh>
    <rPh sb="29" eb="31">
      <t>ヒツヨウ</t>
    </rPh>
    <rPh sb="32" eb="34">
      <t>ケイヒ</t>
    </rPh>
    <phoneticPr fontId="29"/>
  </si>
  <si>
    <t>(項）船舶交通安全基盤整備事業費
（大事項）船舶交通安全基盤整備事業に必要な経費</t>
    <rPh sb="1" eb="2">
      <t>コウ</t>
    </rPh>
    <rPh sb="3" eb="5">
      <t>センパク</t>
    </rPh>
    <rPh sb="5" eb="7">
      <t>コウツウ</t>
    </rPh>
    <rPh sb="7" eb="9">
      <t>アンゼン</t>
    </rPh>
    <rPh sb="9" eb="11">
      <t>キバン</t>
    </rPh>
    <rPh sb="11" eb="13">
      <t>セイビ</t>
    </rPh>
    <rPh sb="13" eb="16">
      <t>ジギョウヒ</t>
    </rPh>
    <rPh sb="18" eb="19">
      <t>ダイ</t>
    </rPh>
    <rPh sb="19" eb="21">
      <t>ジコウ</t>
    </rPh>
    <rPh sb="22" eb="24">
      <t>センパク</t>
    </rPh>
    <rPh sb="24" eb="26">
      <t>コウツウ</t>
    </rPh>
    <rPh sb="26" eb="28">
      <t>アンゼン</t>
    </rPh>
    <rPh sb="28" eb="30">
      <t>キバン</t>
    </rPh>
    <rPh sb="30" eb="32">
      <t>セイビ</t>
    </rPh>
    <rPh sb="32" eb="34">
      <t>ジギョウ</t>
    </rPh>
    <rPh sb="35" eb="37">
      <t>ヒツヨウ</t>
    </rPh>
    <rPh sb="38" eb="40">
      <t>ケイヒ</t>
    </rPh>
    <phoneticPr fontId="29"/>
  </si>
  <si>
    <t>海難審判に必要な経費</t>
    <rPh sb="0" eb="2">
      <t>カイナン</t>
    </rPh>
    <rPh sb="2" eb="4">
      <t>シンパン</t>
    </rPh>
    <rPh sb="5" eb="7">
      <t>ヒツヨウ</t>
    </rPh>
    <rPh sb="8" eb="10">
      <t>ケイヒ</t>
    </rPh>
    <phoneticPr fontId="29"/>
  </si>
  <si>
    <t>航路標識整備事業費</t>
    <rPh sb="0" eb="2">
      <t>コウロ</t>
    </rPh>
    <rPh sb="2" eb="4">
      <t>ヒョウシキ</t>
    </rPh>
    <rPh sb="4" eb="6">
      <t>セイビ</t>
    </rPh>
    <rPh sb="6" eb="9">
      <t>ジギョウヒ</t>
    </rPh>
    <phoneticPr fontId="29"/>
  </si>
  <si>
    <t>昭和23年度</t>
    <rPh sb="0" eb="2">
      <t>ショウワ</t>
    </rPh>
    <rPh sb="4" eb="6">
      <t>ネンド</t>
    </rPh>
    <phoneticPr fontId="29"/>
  </si>
  <si>
    <t>巡視船艇の整備に関する経費</t>
    <rPh sb="0" eb="2">
      <t>ジュンシ</t>
    </rPh>
    <rPh sb="2" eb="4">
      <t>センテイ</t>
    </rPh>
    <rPh sb="5" eb="7">
      <t>セイビ</t>
    </rPh>
    <rPh sb="8" eb="9">
      <t>カン</t>
    </rPh>
    <rPh sb="11" eb="13">
      <t>ケイヒ</t>
    </rPh>
    <phoneticPr fontId="29"/>
  </si>
  <si>
    <t>航空機の整備に関する経費</t>
    <rPh sb="1" eb="2">
      <t>ジュンコウ</t>
    </rPh>
    <rPh sb="4" eb="6">
      <t>セイビ</t>
    </rPh>
    <rPh sb="7" eb="8">
      <t>カン</t>
    </rPh>
    <rPh sb="10" eb="12">
      <t>ケイヒ</t>
    </rPh>
    <phoneticPr fontId="29"/>
  </si>
  <si>
    <t>環境・防災体制の整備に関する経費</t>
    <rPh sb="0" eb="2">
      <t>カンキョウ</t>
    </rPh>
    <rPh sb="3" eb="5">
      <t>ボウサイ</t>
    </rPh>
    <rPh sb="5" eb="7">
      <t>タイセイ</t>
    </rPh>
    <rPh sb="8" eb="10">
      <t>セイビ</t>
    </rPh>
    <rPh sb="11" eb="12">
      <t>カン</t>
    </rPh>
    <rPh sb="14" eb="16">
      <t>ケイヒ</t>
    </rPh>
    <phoneticPr fontId="29"/>
  </si>
  <si>
    <t>海上保安官署施設整備に関する経費</t>
    <rPh sb="0" eb="2">
      <t>カイジョウ</t>
    </rPh>
    <rPh sb="2" eb="4">
      <t>ホアン</t>
    </rPh>
    <rPh sb="4" eb="5">
      <t>カン</t>
    </rPh>
    <rPh sb="5" eb="6">
      <t>ショ</t>
    </rPh>
    <rPh sb="6" eb="8">
      <t>シセツ</t>
    </rPh>
    <rPh sb="8" eb="10">
      <t>セイビ</t>
    </rPh>
    <rPh sb="11" eb="12">
      <t>カン</t>
    </rPh>
    <rPh sb="14" eb="16">
      <t>ケイヒ</t>
    </rPh>
    <phoneticPr fontId="29"/>
  </si>
  <si>
    <t>海上交通安全に関する経費</t>
    <rPh sb="0" eb="2">
      <t>カイジョウ</t>
    </rPh>
    <rPh sb="2" eb="4">
      <t>コウツウ</t>
    </rPh>
    <rPh sb="4" eb="6">
      <t>アンゼン</t>
    </rPh>
    <rPh sb="7" eb="8">
      <t>カン</t>
    </rPh>
    <rPh sb="10" eb="12">
      <t>ケイヒ</t>
    </rPh>
    <phoneticPr fontId="29"/>
  </si>
  <si>
    <t>海洋情報に関する経費</t>
    <rPh sb="0" eb="2">
      <t>カイヨウ</t>
    </rPh>
    <rPh sb="2" eb="4">
      <t>ジョウホウ</t>
    </rPh>
    <rPh sb="5" eb="6">
      <t>カン</t>
    </rPh>
    <rPh sb="8" eb="10">
      <t>ケイヒ</t>
    </rPh>
    <phoneticPr fontId="29"/>
  </si>
  <si>
    <t>海洋調査に関する経費</t>
    <rPh sb="0" eb="2">
      <t>カイヨウ</t>
    </rPh>
    <rPh sb="2" eb="4">
      <t>チョウサ</t>
    </rPh>
    <rPh sb="5" eb="6">
      <t>カン</t>
    </rPh>
    <rPh sb="8" eb="10">
      <t>ケイヒ</t>
    </rPh>
    <phoneticPr fontId="29"/>
  </si>
  <si>
    <t>船舶交通安全の基盤整備に関する経費</t>
    <rPh sb="0" eb="2">
      <t>センパク</t>
    </rPh>
    <rPh sb="2" eb="4">
      <t>コウツウ</t>
    </rPh>
    <rPh sb="4" eb="6">
      <t>アンゼン</t>
    </rPh>
    <rPh sb="7" eb="9">
      <t>キバン</t>
    </rPh>
    <rPh sb="9" eb="11">
      <t>セイビ</t>
    </rPh>
    <rPh sb="12" eb="13">
      <t>カン</t>
    </rPh>
    <rPh sb="15" eb="17">
      <t>ケイヒ</t>
    </rPh>
    <phoneticPr fontId="29"/>
  </si>
  <si>
    <t>（項）総合的物流体系整備推進費
　（大事項）総合的物流体系整備の推進に必要な経費
（項）地方運輸行政推進費
　（大事項）総合的物流体系整備の推進に必要な経費</t>
  </si>
  <si>
    <t>（項）総合的物流体系整備推進費
　（大事項）総合的物流体系整備の推進に必要な経費</t>
  </si>
  <si>
    <t>（項）総合的物流体系整備推進費
　（大事項）総合的物流体系整備の推進に必要な経費
（項）地方運輸行政推進費
　（大事項）総合的物流体系整備の推進に必要な経費</t>
    <rPh sb="1" eb="2">
      <t>コウ</t>
    </rPh>
    <rPh sb="18" eb="21">
      <t>ダイジコウ</t>
    </rPh>
    <rPh sb="42" eb="43">
      <t>コウ</t>
    </rPh>
    <rPh sb="56" eb="59">
      <t>ダイジコウ</t>
    </rPh>
    <phoneticPr fontId="36"/>
  </si>
  <si>
    <t>（項）総合的物流体系整備推進費
　（大事項）総合的物流体系整備の推進に必要な経費</t>
    <rPh sb="1" eb="2">
      <t>コウ</t>
    </rPh>
    <rPh sb="18" eb="21">
      <t>ダイジコウ</t>
    </rPh>
    <phoneticPr fontId="36"/>
  </si>
  <si>
    <t>港湾局</t>
  </si>
  <si>
    <t>（項）総合的物流体系整備推進費（大事項）総合的物流体系整備の推進に必要な経費</t>
    <rPh sb="1" eb="2">
      <t>コウ</t>
    </rPh>
    <rPh sb="3" eb="6">
      <t>ソウゴウテキ</t>
    </rPh>
    <rPh sb="6" eb="8">
      <t>ブツリュウ</t>
    </rPh>
    <rPh sb="8" eb="10">
      <t>タイケイ</t>
    </rPh>
    <rPh sb="10" eb="12">
      <t>セイビ</t>
    </rPh>
    <rPh sb="12" eb="15">
      <t>スイシンヒ</t>
    </rPh>
    <rPh sb="16" eb="18">
      <t>ダイジ</t>
    </rPh>
    <rPh sb="18" eb="19">
      <t>コウ</t>
    </rPh>
    <rPh sb="20" eb="23">
      <t>ソウゴウテキ</t>
    </rPh>
    <rPh sb="23" eb="25">
      <t>ブツリュウ</t>
    </rPh>
    <rPh sb="25" eb="27">
      <t>タイケイ</t>
    </rPh>
    <rPh sb="27" eb="29">
      <t>セイビ</t>
    </rPh>
    <rPh sb="30" eb="32">
      <t>スイシン</t>
    </rPh>
    <rPh sb="33" eb="35">
      <t>ヒツヨウ</t>
    </rPh>
    <rPh sb="36" eb="38">
      <t>ケイヒ</t>
    </rPh>
    <phoneticPr fontId="29"/>
  </si>
  <si>
    <t>（項）港湾整備事業（大事項）港湾事業に必要な経費
（項）エネルギー・鉄鋼港湾施設工事費（大事項）エネルギー・鉄鋼港湾施設工事に必要な経費</t>
    <rPh sb="1" eb="2">
      <t>コウ</t>
    </rPh>
    <rPh sb="3" eb="5">
      <t>コウワン</t>
    </rPh>
    <rPh sb="5" eb="7">
      <t>セイビ</t>
    </rPh>
    <rPh sb="7" eb="9">
      <t>ジギョウ</t>
    </rPh>
    <rPh sb="10" eb="12">
      <t>ダイジ</t>
    </rPh>
    <rPh sb="12" eb="13">
      <t>コウ</t>
    </rPh>
    <rPh sb="14" eb="16">
      <t>コウワン</t>
    </rPh>
    <rPh sb="16" eb="18">
      <t>ジギョウ</t>
    </rPh>
    <rPh sb="19" eb="21">
      <t>ヒツヨウ</t>
    </rPh>
    <rPh sb="22" eb="24">
      <t>ケイヒ</t>
    </rPh>
    <rPh sb="26" eb="27">
      <t>コウ</t>
    </rPh>
    <rPh sb="34" eb="36">
      <t>テッコウ</t>
    </rPh>
    <rPh sb="36" eb="38">
      <t>コウワン</t>
    </rPh>
    <rPh sb="38" eb="40">
      <t>シセツ</t>
    </rPh>
    <rPh sb="40" eb="42">
      <t>コウジ</t>
    </rPh>
    <rPh sb="42" eb="43">
      <t>ヒ</t>
    </rPh>
    <rPh sb="44" eb="46">
      <t>ダイジ</t>
    </rPh>
    <rPh sb="46" eb="47">
      <t>コウ</t>
    </rPh>
    <rPh sb="54" eb="56">
      <t>テッコウ</t>
    </rPh>
    <rPh sb="56" eb="58">
      <t>コウワン</t>
    </rPh>
    <rPh sb="58" eb="60">
      <t>シセツ</t>
    </rPh>
    <rPh sb="60" eb="62">
      <t>コウジ</t>
    </rPh>
    <rPh sb="63" eb="65">
      <t>ヒツヨウ</t>
    </rPh>
    <rPh sb="66" eb="68">
      <t>ケイヒ</t>
    </rPh>
    <phoneticPr fontId="29"/>
  </si>
  <si>
    <t>（項）総合的物流体系整備推進費（大事項）総合的物流体系整備の推進に必要な経費
（項）地方整備局共通費（大事項）地方整備局一般行政に必要な経費</t>
    <rPh sb="1" eb="2">
      <t>コウ</t>
    </rPh>
    <rPh sb="3" eb="6">
      <t>ソウゴウテキ</t>
    </rPh>
    <rPh sb="6" eb="8">
      <t>ブツリュウ</t>
    </rPh>
    <rPh sb="8" eb="10">
      <t>タイケイ</t>
    </rPh>
    <rPh sb="10" eb="12">
      <t>セイビ</t>
    </rPh>
    <rPh sb="12" eb="15">
      <t>スイシンヒ</t>
    </rPh>
    <rPh sb="16" eb="18">
      <t>ダイジ</t>
    </rPh>
    <rPh sb="18" eb="19">
      <t>コウ</t>
    </rPh>
    <rPh sb="20" eb="23">
      <t>ソウゴウテキ</t>
    </rPh>
    <rPh sb="23" eb="25">
      <t>ブツリュウ</t>
    </rPh>
    <rPh sb="25" eb="27">
      <t>タイケイ</t>
    </rPh>
    <rPh sb="27" eb="29">
      <t>セイビ</t>
    </rPh>
    <rPh sb="30" eb="32">
      <t>スイシン</t>
    </rPh>
    <rPh sb="33" eb="35">
      <t>ヒツヨウ</t>
    </rPh>
    <rPh sb="36" eb="38">
      <t>ケイヒ</t>
    </rPh>
    <rPh sb="40" eb="41">
      <t>コウ</t>
    </rPh>
    <rPh sb="42" eb="44">
      <t>チホウ</t>
    </rPh>
    <rPh sb="44" eb="47">
      <t>セイビキョク</t>
    </rPh>
    <rPh sb="47" eb="50">
      <t>キョウツウヒ</t>
    </rPh>
    <rPh sb="51" eb="53">
      <t>ダイジ</t>
    </rPh>
    <rPh sb="53" eb="54">
      <t>コウ</t>
    </rPh>
    <rPh sb="55" eb="57">
      <t>チホウ</t>
    </rPh>
    <rPh sb="57" eb="60">
      <t>セイビキョク</t>
    </rPh>
    <rPh sb="60" eb="62">
      <t>イッパン</t>
    </rPh>
    <rPh sb="62" eb="64">
      <t>ギョウセイ</t>
    </rPh>
    <rPh sb="65" eb="67">
      <t>ヒツヨウ</t>
    </rPh>
    <rPh sb="68" eb="70">
      <t>ケイヒ</t>
    </rPh>
    <phoneticPr fontId="29"/>
  </si>
  <si>
    <t>（項）総合的物流体系整備推進費
（大事項）総合的物流体系整備の推進に必要な経費</t>
    <phoneticPr fontId="16"/>
  </si>
  <si>
    <t>平成23年度</t>
    <rPh sb="0" eb="2">
      <t>ヘイセイ</t>
    </rPh>
    <phoneticPr fontId="30"/>
  </si>
  <si>
    <t>アジアを中心とした質の高い物流システムの構築・国際標準化の推進</t>
  </si>
  <si>
    <t>海上運送対策に必要な経費</t>
    <rPh sb="0" eb="2">
      <t>カイジョウ</t>
    </rPh>
    <rPh sb="2" eb="4">
      <t>ウンソウ</t>
    </rPh>
    <rPh sb="4" eb="6">
      <t>タイサク</t>
    </rPh>
    <rPh sb="7" eb="9">
      <t>ヒツヨウ</t>
    </rPh>
    <rPh sb="10" eb="12">
      <t>ケイヒ</t>
    </rPh>
    <phoneticPr fontId="37"/>
  </si>
  <si>
    <t>マラッカ・シンガポール海峡等航行安全対策</t>
    <rPh sb="13" eb="14">
      <t>トウ</t>
    </rPh>
    <phoneticPr fontId="29"/>
  </si>
  <si>
    <t>内航海運の効率化に必要な経費</t>
    <rPh sb="0" eb="2">
      <t>ナイコウ</t>
    </rPh>
    <rPh sb="2" eb="4">
      <t>カイウン</t>
    </rPh>
    <rPh sb="5" eb="8">
      <t>コウリツカ</t>
    </rPh>
    <rPh sb="9" eb="11">
      <t>ヒツヨウ</t>
    </rPh>
    <rPh sb="12" eb="14">
      <t>ケイヒ</t>
    </rPh>
    <phoneticPr fontId="29"/>
  </si>
  <si>
    <t>平成29年度</t>
    <rPh sb="0" eb="2">
      <t>ヘイセイ</t>
    </rPh>
    <rPh sb="4" eb="6">
      <t>ネンド</t>
    </rPh>
    <phoneticPr fontId="36"/>
  </si>
  <si>
    <t>国際クルーズ旅客受入機能高度化事業</t>
    <rPh sb="0" eb="2">
      <t>コクサイ</t>
    </rPh>
    <rPh sb="6" eb="8">
      <t>リョカク</t>
    </rPh>
    <rPh sb="8" eb="10">
      <t>ウケイ</t>
    </rPh>
    <rPh sb="10" eb="12">
      <t>キノウ</t>
    </rPh>
    <rPh sb="12" eb="15">
      <t>コウドカ</t>
    </rPh>
    <rPh sb="15" eb="17">
      <t>ジギョウ</t>
    </rPh>
    <phoneticPr fontId="29"/>
  </si>
  <si>
    <t>平成29年度</t>
    <rPh sb="0" eb="2">
      <t>ヘイセイ</t>
    </rPh>
    <rPh sb="4" eb="6">
      <t>ネンド</t>
    </rPh>
    <phoneticPr fontId="29"/>
  </si>
  <si>
    <t>港湾整備事業</t>
    <rPh sb="0" eb="2">
      <t>コウワン</t>
    </rPh>
    <rPh sb="2" eb="4">
      <t>セイビ</t>
    </rPh>
    <rPh sb="4" eb="6">
      <t>ジギョウ</t>
    </rPh>
    <phoneticPr fontId="34"/>
  </si>
  <si>
    <t>改正SOLAS条約等を踏まえた総合的な港湾保安対策</t>
  </si>
  <si>
    <t>平成17年度</t>
    <rPh sb="0" eb="2">
      <t>ヘイセイ</t>
    </rPh>
    <rPh sb="4" eb="6">
      <t>ネンド</t>
    </rPh>
    <phoneticPr fontId="29"/>
  </si>
  <si>
    <t>港湾広域防災拠点支援施設の維持管理に必要な経費</t>
  </si>
  <si>
    <t>基幹的広域防災拠点における広域輸送訓練に必要な経費</t>
  </si>
  <si>
    <t>国際戦略港湾競争力強化対策事業</t>
  </si>
  <si>
    <t>ＡＩターミナル高度化実証事業</t>
    <rPh sb="7" eb="10">
      <t>コウドカ</t>
    </rPh>
    <rPh sb="10" eb="12">
      <t>ジッショウ</t>
    </rPh>
    <rPh sb="12" eb="14">
      <t>ジギョウ</t>
    </rPh>
    <phoneticPr fontId="29"/>
  </si>
  <si>
    <t>港湾における衛星測位を活用したトラック自動運転技術の安全性検証に必要な経費</t>
    <phoneticPr fontId="16"/>
  </si>
  <si>
    <t>令和3年度</t>
    <phoneticPr fontId="16"/>
  </si>
  <si>
    <t>令和4年度</t>
    <phoneticPr fontId="16"/>
  </si>
  <si>
    <t>観光庁</t>
    <rPh sb="0" eb="2">
      <t>カンコウ</t>
    </rPh>
    <rPh sb="2" eb="3">
      <t>チョウ</t>
    </rPh>
    <phoneticPr fontId="29"/>
  </si>
  <si>
    <t>（項）観光振興費
　（大事項）観光振興に必要な経費</t>
  </si>
  <si>
    <t>（項）地方運輸行政推進費
　（大事項）観光振興に必要な経費</t>
  </si>
  <si>
    <t>（項）観光振興費
　（大事項）観光振興に必要な経費</t>
    <phoneticPr fontId="16"/>
  </si>
  <si>
    <t>（項）独立行政法人国際観光振興機構運営費
　（大事項）独立行政法人国際観光振興機構運営費交付金に必要な経費</t>
  </si>
  <si>
    <t>（項）地方運輸行政推進費
　（大事項）観光振興に必要な経費
（項）観光振興費
　（大事項）観光振興に必要な経費</t>
  </si>
  <si>
    <t>観光庁</t>
    <rPh sb="0" eb="3">
      <t>カンコウチョウ</t>
    </rPh>
    <phoneticPr fontId="29"/>
  </si>
  <si>
    <t>（項）国際観光旅客税財源観光振興費
　（大事項）国際観光旅客税財源観光振興に必要な経費</t>
  </si>
  <si>
    <t>（項）国際観光旅客税財源独立行政法人国際観光振興機構運営費
　（大事項）国際観光旅客税財源独立行政法人国際観光振興機構運営費交付金に必要な経費</t>
  </si>
  <si>
    <t>（項）国際観光旅客税財源観光振興費
　（大事項）国際観光旅客税財源出入国管理業務に必要な経費</t>
    <rPh sb="33" eb="36">
      <t>シュツニュウコク</t>
    </rPh>
    <rPh sb="36" eb="38">
      <t>カンリ</t>
    </rPh>
    <rPh sb="38" eb="40">
      <t>ギョウム</t>
    </rPh>
    <phoneticPr fontId="29"/>
  </si>
  <si>
    <t>（項）国際観光旅客税財源観光振興費
　（大事項）国際観光旅客税財源輸出入貨物の通関及び関税等の徴収並びに監視取締りに必要な経費</t>
    <rPh sb="33" eb="36">
      <t>ユシュツニュウ</t>
    </rPh>
    <rPh sb="36" eb="38">
      <t>カモツ</t>
    </rPh>
    <rPh sb="39" eb="41">
      <t>ツウカン</t>
    </rPh>
    <rPh sb="41" eb="42">
      <t>オヨ</t>
    </rPh>
    <rPh sb="43" eb="45">
      <t>カンゼイ</t>
    </rPh>
    <rPh sb="45" eb="46">
      <t>トウ</t>
    </rPh>
    <rPh sb="47" eb="49">
      <t>チョウシュウ</t>
    </rPh>
    <rPh sb="49" eb="50">
      <t>ナラ</t>
    </rPh>
    <rPh sb="52" eb="54">
      <t>カンシ</t>
    </rPh>
    <rPh sb="54" eb="56">
      <t>トリシマ</t>
    </rPh>
    <phoneticPr fontId="29"/>
  </si>
  <si>
    <t>（項）国際観光旅客税財源観光振興費
　（大事項）国際観光旅客税財源文化資源の活用に必要な経費</t>
    <rPh sb="33" eb="35">
      <t>ブンカ</t>
    </rPh>
    <rPh sb="35" eb="37">
      <t>シゲン</t>
    </rPh>
    <rPh sb="38" eb="40">
      <t>カツヨウ</t>
    </rPh>
    <phoneticPr fontId="29"/>
  </si>
  <si>
    <t>（項）国際観光旅客税財源観光振興費
　（大事項）国際観光旅客税財源国立公園等資源の整備に必要な経費</t>
    <rPh sb="33" eb="35">
      <t>コクリツ</t>
    </rPh>
    <rPh sb="35" eb="37">
      <t>コウエン</t>
    </rPh>
    <rPh sb="37" eb="38">
      <t>トウ</t>
    </rPh>
    <rPh sb="38" eb="40">
      <t>シゲン</t>
    </rPh>
    <rPh sb="41" eb="43">
      <t>セイビ</t>
    </rPh>
    <phoneticPr fontId="29"/>
  </si>
  <si>
    <t>（項）観光振興費
　（大事項）観光振興に必要な経費</t>
    <rPh sb="1" eb="2">
      <t>コウ</t>
    </rPh>
    <rPh sb="3" eb="5">
      <t>カンコウ</t>
    </rPh>
    <rPh sb="5" eb="8">
      <t>シンコウヒ</t>
    </rPh>
    <rPh sb="11" eb="13">
      <t>ダイジ</t>
    </rPh>
    <rPh sb="13" eb="14">
      <t>コウ</t>
    </rPh>
    <rPh sb="15" eb="17">
      <t>カンコウ</t>
    </rPh>
    <rPh sb="17" eb="19">
      <t>シンコウ</t>
    </rPh>
    <rPh sb="20" eb="22">
      <t>ヒツヨウ</t>
    </rPh>
    <rPh sb="23" eb="25">
      <t>ケイヒ</t>
    </rPh>
    <phoneticPr fontId="29"/>
  </si>
  <si>
    <t>（項）観光振興費
　（大事項）観光振興に必要な経費</t>
    <rPh sb="1" eb="2">
      <t>コウ</t>
    </rPh>
    <rPh sb="3" eb="5">
      <t>カンコウ</t>
    </rPh>
    <rPh sb="5" eb="8">
      <t>シンコウヒ</t>
    </rPh>
    <rPh sb="11" eb="12">
      <t>ダイ</t>
    </rPh>
    <rPh sb="12" eb="14">
      <t>ジコウ</t>
    </rPh>
    <rPh sb="15" eb="17">
      <t>カンコウ</t>
    </rPh>
    <rPh sb="17" eb="19">
      <t>シンコウ</t>
    </rPh>
    <rPh sb="20" eb="22">
      <t>ヒツヨウ</t>
    </rPh>
    <rPh sb="23" eb="25">
      <t>ケイヒ</t>
    </rPh>
    <phoneticPr fontId="29"/>
  </si>
  <si>
    <t>（項）国際観光旅客税財源観光振興費
　（大事項）国際観光旅客税財源観光振興に必要な経費</t>
    <rPh sb="33" eb="35">
      <t>カンコウ</t>
    </rPh>
    <rPh sb="35" eb="37">
      <t>シンコウ</t>
    </rPh>
    <rPh sb="38" eb="40">
      <t>ヒツヨウ</t>
    </rPh>
    <phoneticPr fontId="29"/>
  </si>
  <si>
    <t>昭和53年度</t>
    <rPh sb="0" eb="2">
      <t>ショウワ</t>
    </rPh>
    <rPh sb="4" eb="5">
      <t>ネン</t>
    </rPh>
    <rPh sb="5" eb="6">
      <t>ド</t>
    </rPh>
    <phoneticPr fontId="30"/>
  </si>
  <si>
    <t>ＡＳＥＡＮ貿易投資観光促進センター等拠出金</t>
    <rPh sb="5" eb="7">
      <t>ボウエキ</t>
    </rPh>
    <rPh sb="7" eb="9">
      <t>トウシ</t>
    </rPh>
    <rPh sb="9" eb="11">
      <t>カンコウ</t>
    </rPh>
    <rPh sb="11" eb="13">
      <t>ソクシン</t>
    </rPh>
    <rPh sb="17" eb="18">
      <t>トウ</t>
    </rPh>
    <rPh sb="18" eb="21">
      <t>キョシュツキン</t>
    </rPh>
    <phoneticPr fontId="29"/>
  </si>
  <si>
    <t>昭和56年度</t>
    <rPh sb="0" eb="2">
      <t>ショウワ</t>
    </rPh>
    <rPh sb="4" eb="5">
      <t>ネン</t>
    </rPh>
    <rPh sb="5" eb="6">
      <t>ド</t>
    </rPh>
    <phoneticPr fontId="30"/>
  </si>
  <si>
    <t>観光連絡調整経費</t>
    <rPh sb="0" eb="2">
      <t>カンコウ</t>
    </rPh>
    <rPh sb="2" eb="4">
      <t>レンラク</t>
    </rPh>
    <rPh sb="4" eb="6">
      <t>チョウセイ</t>
    </rPh>
    <rPh sb="6" eb="8">
      <t>ケイヒ</t>
    </rPh>
    <phoneticPr fontId="29"/>
  </si>
  <si>
    <t>観光統計整備事業</t>
    <rPh sb="0" eb="2">
      <t>カンコウ</t>
    </rPh>
    <rPh sb="2" eb="4">
      <t>トウケイ</t>
    </rPh>
    <rPh sb="4" eb="6">
      <t>セイビ</t>
    </rPh>
    <rPh sb="6" eb="8">
      <t>ジギョウ</t>
    </rPh>
    <phoneticPr fontId="29"/>
  </si>
  <si>
    <t>観光地域動向調査事業</t>
    <rPh sb="0" eb="2">
      <t>カンコウ</t>
    </rPh>
    <rPh sb="2" eb="4">
      <t>チイキ</t>
    </rPh>
    <rPh sb="4" eb="6">
      <t>ドウコウ</t>
    </rPh>
    <rPh sb="6" eb="8">
      <t>チョウサ</t>
    </rPh>
    <rPh sb="8" eb="10">
      <t>ジギョウ</t>
    </rPh>
    <phoneticPr fontId="29"/>
  </si>
  <si>
    <t>国際会議等（MICE）の誘致・開催の促進</t>
    <rPh sb="0" eb="2">
      <t>コクサイ</t>
    </rPh>
    <rPh sb="2" eb="4">
      <t>カイギ</t>
    </rPh>
    <rPh sb="4" eb="5">
      <t>トウ</t>
    </rPh>
    <rPh sb="12" eb="14">
      <t>ユウチ</t>
    </rPh>
    <rPh sb="15" eb="17">
      <t>カイサイ</t>
    </rPh>
    <rPh sb="18" eb="20">
      <t>ソクシン</t>
    </rPh>
    <phoneticPr fontId="29"/>
  </si>
  <si>
    <t>通訳ガイド制度の充実・強化</t>
    <rPh sb="0" eb="2">
      <t>ツウヤク</t>
    </rPh>
    <rPh sb="5" eb="7">
      <t>セイド</t>
    </rPh>
    <rPh sb="8" eb="10">
      <t>ジュウジツ</t>
    </rPh>
    <rPh sb="11" eb="13">
      <t>キョウカ</t>
    </rPh>
    <phoneticPr fontId="29"/>
  </si>
  <si>
    <t>独立行政法人　国際観光振興機構運営費交付金（一般勘定）</t>
    <rPh sb="0" eb="6">
      <t>ドクリツギョウセイホウジン</t>
    </rPh>
    <rPh sb="7" eb="9">
      <t>コクサイ</t>
    </rPh>
    <rPh sb="9" eb="11">
      <t>カンコウ</t>
    </rPh>
    <rPh sb="11" eb="13">
      <t>シンコウ</t>
    </rPh>
    <rPh sb="13" eb="15">
      <t>キコウ</t>
    </rPh>
    <rPh sb="15" eb="18">
      <t>ウンエイヒ</t>
    </rPh>
    <rPh sb="18" eb="21">
      <t>コウフキン</t>
    </rPh>
    <rPh sb="22" eb="24">
      <t>イッパン</t>
    </rPh>
    <rPh sb="24" eb="26">
      <t>カンジョウ</t>
    </rPh>
    <phoneticPr fontId="29"/>
  </si>
  <si>
    <t>ユニバーサルツーリズム促進事業</t>
    <rPh sb="11" eb="13">
      <t>ソクシン</t>
    </rPh>
    <rPh sb="13" eb="15">
      <t>ジギョウ</t>
    </rPh>
    <phoneticPr fontId="29"/>
  </si>
  <si>
    <t>健全な民泊サービスの普及</t>
    <rPh sb="0" eb="2">
      <t>ケンゼン</t>
    </rPh>
    <rPh sb="3" eb="5">
      <t>ミンパク</t>
    </rPh>
    <rPh sb="10" eb="12">
      <t>フキュウ</t>
    </rPh>
    <phoneticPr fontId="29"/>
  </si>
  <si>
    <t>地域の医療・観光資源を活用した外国人受入れ推進のための調査・展開事業（国際観光旅客税財源）</t>
    <rPh sb="27" eb="29">
      <t>チョウサ</t>
    </rPh>
    <rPh sb="35" eb="37">
      <t>コクサイ</t>
    </rPh>
    <rPh sb="37" eb="39">
      <t>カンコウ</t>
    </rPh>
    <rPh sb="39" eb="41">
      <t>リョカク</t>
    </rPh>
    <rPh sb="41" eb="42">
      <t>ゼイ</t>
    </rPh>
    <rPh sb="42" eb="44">
      <t>ザイゲン</t>
    </rPh>
    <phoneticPr fontId="29"/>
  </si>
  <si>
    <t>広域周遊観光促進のための観光地域支援事業</t>
    <rPh sb="0" eb="2">
      <t>コウイキ</t>
    </rPh>
    <rPh sb="2" eb="4">
      <t>シュウユウ</t>
    </rPh>
    <rPh sb="4" eb="6">
      <t>カンコウ</t>
    </rPh>
    <rPh sb="6" eb="8">
      <t>ソクシン</t>
    </rPh>
    <rPh sb="12" eb="14">
      <t>カンコウ</t>
    </rPh>
    <rPh sb="14" eb="16">
      <t>チイキ</t>
    </rPh>
    <rPh sb="16" eb="18">
      <t>シエン</t>
    </rPh>
    <rPh sb="18" eb="20">
      <t>ジギョウ</t>
    </rPh>
    <phoneticPr fontId="29"/>
  </si>
  <si>
    <t>地域観光資源の多言語解説整備支援事業（国際観光旅客税財源）</t>
    <rPh sb="0" eb="2">
      <t>チイキ</t>
    </rPh>
    <rPh sb="2" eb="4">
      <t>カンコウ</t>
    </rPh>
    <rPh sb="4" eb="6">
      <t>シゲン</t>
    </rPh>
    <rPh sb="7" eb="10">
      <t>タゲンゴ</t>
    </rPh>
    <rPh sb="10" eb="12">
      <t>カイセツ</t>
    </rPh>
    <rPh sb="12" eb="14">
      <t>セイビ</t>
    </rPh>
    <rPh sb="14" eb="16">
      <t>シエン</t>
    </rPh>
    <rPh sb="16" eb="18">
      <t>ジギョウ</t>
    </rPh>
    <rPh sb="19" eb="21">
      <t>コクサイ</t>
    </rPh>
    <rPh sb="21" eb="23">
      <t>カンコウ</t>
    </rPh>
    <rPh sb="23" eb="25">
      <t>リョカク</t>
    </rPh>
    <rPh sb="25" eb="26">
      <t>ゼイ</t>
    </rPh>
    <rPh sb="26" eb="28">
      <t>ザイゲン</t>
    </rPh>
    <phoneticPr fontId="29"/>
  </si>
  <si>
    <t>独立行政法人　国際観光振興機構運営費交付金（国際観光旅客税財源勘定）</t>
    <rPh sb="0" eb="2">
      <t>ドクリツ</t>
    </rPh>
    <rPh sb="2" eb="4">
      <t>ギョウセイ</t>
    </rPh>
    <rPh sb="4" eb="6">
      <t>ホウジン</t>
    </rPh>
    <rPh sb="7" eb="9">
      <t>コクサイ</t>
    </rPh>
    <rPh sb="9" eb="11">
      <t>カンコウ</t>
    </rPh>
    <rPh sb="11" eb="13">
      <t>シンコウ</t>
    </rPh>
    <rPh sb="13" eb="15">
      <t>キコウ</t>
    </rPh>
    <rPh sb="15" eb="18">
      <t>ウンエイヒ</t>
    </rPh>
    <rPh sb="18" eb="21">
      <t>コウフキン</t>
    </rPh>
    <rPh sb="22" eb="24">
      <t>コクサイ</t>
    </rPh>
    <rPh sb="24" eb="26">
      <t>カンコウ</t>
    </rPh>
    <rPh sb="26" eb="28">
      <t>リョカク</t>
    </rPh>
    <rPh sb="28" eb="29">
      <t>ゼイ</t>
    </rPh>
    <rPh sb="29" eb="31">
      <t>ザイゲン</t>
    </rPh>
    <rPh sb="31" eb="33">
      <t>カンジョウ</t>
    </rPh>
    <phoneticPr fontId="29"/>
  </si>
  <si>
    <t>旅行安全情報等に関する情報プラットフォームの整備（国際観光旅客税財源）</t>
    <rPh sb="0" eb="2">
      <t>リョコウ</t>
    </rPh>
    <rPh sb="2" eb="4">
      <t>アンゼン</t>
    </rPh>
    <rPh sb="4" eb="6">
      <t>ジョウホウ</t>
    </rPh>
    <rPh sb="6" eb="7">
      <t>トウ</t>
    </rPh>
    <rPh sb="8" eb="9">
      <t>カン</t>
    </rPh>
    <rPh sb="11" eb="13">
      <t>ジョウホウ</t>
    </rPh>
    <rPh sb="22" eb="24">
      <t>セイビ</t>
    </rPh>
    <rPh sb="25" eb="27">
      <t>コクサイ</t>
    </rPh>
    <rPh sb="27" eb="29">
      <t>カンコウ</t>
    </rPh>
    <rPh sb="29" eb="31">
      <t>リョカク</t>
    </rPh>
    <rPh sb="31" eb="32">
      <t>ゼイ</t>
    </rPh>
    <rPh sb="32" eb="34">
      <t>ザイゲン</t>
    </rPh>
    <phoneticPr fontId="29"/>
  </si>
  <si>
    <t>円滑な出入国の環境整備（国際観光旅客税財源）</t>
    <rPh sb="0" eb="2">
      <t>エンカツ</t>
    </rPh>
    <rPh sb="3" eb="6">
      <t>シュツニュウコク</t>
    </rPh>
    <rPh sb="7" eb="9">
      <t>カンキョウ</t>
    </rPh>
    <rPh sb="9" eb="11">
      <t>セイビ</t>
    </rPh>
    <rPh sb="12" eb="14">
      <t>コクサイ</t>
    </rPh>
    <rPh sb="14" eb="16">
      <t>カンコウ</t>
    </rPh>
    <rPh sb="16" eb="18">
      <t>リョカク</t>
    </rPh>
    <rPh sb="18" eb="19">
      <t>ゼイ</t>
    </rPh>
    <rPh sb="19" eb="21">
      <t>ザイゲン</t>
    </rPh>
    <phoneticPr fontId="29"/>
  </si>
  <si>
    <t>円滑な通関等の環境整備（国際観光旅客税財源）</t>
    <rPh sb="0" eb="2">
      <t>エンカツ</t>
    </rPh>
    <rPh sb="3" eb="5">
      <t>ツウカン</t>
    </rPh>
    <rPh sb="5" eb="6">
      <t>トウ</t>
    </rPh>
    <rPh sb="7" eb="9">
      <t>カンキョウ</t>
    </rPh>
    <rPh sb="9" eb="11">
      <t>セイビ</t>
    </rPh>
    <rPh sb="12" eb="14">
      <t>コクサイ</t>
    </rPh>
    <rPh sb="14" eb="16">
      <t>カンコウ</t>
    </rPh>
    <rPh sb="16" eb="18">
      <t>リョカク</t>
    </rPh>
    <rPh sb="18" eb="19">
      <t>ゼイ</t>
    </rPh>
    <rPh sb="19" eb="21">
      <t>ザイゲン</t>
    </rPh>
    <phoneticPr fontId="29"/>
  </si>
  <si>
    <t>空港におけるFAST TRAVEL推進支援事業（国際観光旅客税財源）</t>
    <rPh sb="17" eb="19">
      <t>スイシン</t>
    </rPh>
    <rPh sb="19" eb="21">
      <t>シエン</t>
    </rPh>
    <rPh sb="21" eb="23">
      <t>ジギョウ</t>
    </rPh>
    <phoneticPr fontId="29"/>
  </si>
  <si>
    <t>公共交通利用環境の革新等（国際観光旅客税財源）</t>
    <rPh sb="0" eb="2">
      <t>コウキョウ</t>
    </rPh>
    <rPh sb="2" eb="4">
      <t>コウツウ</t>
    </rPh>
    <rPh sb="4" eb="6">
      <t>リヨウ</t>
    </rPh>
    <rPh sb="6" eb="8">
      <t>カンキョウ</t>
    </rPh>
    <rPh sb="9" eb="11">
      <t>カクシン</t>
    </rPh>
    <rPh sb="11" eb="12">
      <t>トウ</t>
    </rPh>
    <phoneticPr fontId="29"/>
  </si>
  <si>
    <t>ICT等を活用した観光地のインバウンド受入環境整備の高度化（国際観光旅客税財源）</t>
    <phoneticPr fontId="31"/>
  </si>
  <si>
    <t>地域の観光資源を活用したプロモーション事業（国際観光旅客税財源）</t>
    <rPh sb="0" eb="2">
      <t>チイキ</t>
    </rPh>
    <rPh sb="3" eb="5">
      <t>カンコウ</t>
    </rPh>
    <rPh sb="5" eb="7">
      <t>シゲン</t>
    </rPh>
    <rPh sb="8" eb="10">
      <t>カツヨウ</t>
    </rPh>
    <rPh sb="19" eb="21">
      <t>ジギョウ</t>
    </rPh>
    <phoneticPr fontId="29"/>
  </si>
  <si>
    <t>インバウンドの地方展開に向けたインフラの観光資源化事業（国際観光旅客税財源）</t>
  </si>
  <si>
    <t>Living History（生きた歴史体感プログラム）事業（国際観光旅客税財源）</t>
    <rPh sb="15" eb="16">
      <t>イ</t>
    </rPh>
    <rPh sb="18" eb="20">
      <t>レキシ</t>
    </rPh>
    <rPh sb="20" eb="22">
      <t>タイカン</t>
    </rPh>
    <rPh sb="28" eb="30">
      <t>ジギョウ</t>
    </rPh>
    <rPh sb="31" eb="33">
      <t>コクサイ</t>
    </rPh>
    <rPh sb="33" eb="35">
      <t>カンコウ</t>
    </rPh>
    <rPh sb="35" eb="37">
      <t>リョカク</t>
    </rPh>
    <rPh sb="37" eb="38">
      <t>ゼイ</t>
    </rPh>
    <rPh sb="38" eb="40">
      <t>ザイゲン</t>
    </rPh>
    <phoneticPr fontId="29"/>
  </si>
  <si>
    <t>日本が誇る先端技術を活用した日本文化の魅力発信（国際観光旅客税財源）</t>
    <rPh sb="0" eb="2">
      <t>ニホン</t>
    </rPh>
    <rPh sb="3" eb="4">
      <t>ホコ</t>
    </rPh>
    <rPh sb="5" eb="7">
      <t>センタン</t>
    </rPh>
    <rPh sb="7" eb="9">
      <t>ギジュツ</t>
    </rPh>
    <rPh sb="10" eb="12">
      <t>カツヨウ</t>
    </rPh>
    <rPh sb="14" eb="16">
      <t>ニホン</t>
    </rPh>
    <rPh sb="16" eb="18">
      <t>ブンカ</t>
    </rPh>
    <rPh sb="19" eb="21">
      <t>ミリョク</t>
    </rPh>
    <rPh sb="21" eb="23">
      <t>ハッシン</t>
    </rPh>
    <rPh sb="24" eb="26">
      <t>コクサイ</t>
    </rPh>
    <rPh sb="26" eb="28">
      <t>カンコウ</t>
    </rPh>
    <rPh sb="28" eb="30">
      <t>リョカク</t>
    </rPh>
    <rPh sb="30" eb="31">
      <t>ゼイ</t>
    </rPh>
    <rPh sb="31" eb="33">
      <t>ザイゲン</t>
    </rPh>
    <phoneticPr fontId="29"/>
  </si>
  <si>
    <t>国立公園利用拠点滞在環境等上質化事業（国際観光旅客税財源）</t>
    <rPh sb="0" eb="4">
      <t>コクリツコウエン</t>
    </rPh>
    <rPh sb="4" eb="6">
      <t>リヨウ</t>
    </rPh>
    <rPh sb="6" eb="8">
      <t>キョテン</t>
    </rPh>
    <rPh sb="8" eb="10">
      <t>タイザイ</t>
    </rPh>
    <rPh sb="10" eb="12">
      <t>カンキョウ</t>
    </rPh>
    <rPh sb="12" eb="13">
      <t>トウ</t>
    </rPh>
    <rPh sb="13" eb="16">
      <t>ジョウシツカ</t>
    </rPh>
    <rPh sb="16" eb="18">
      <t>ジギョウ</t>
    </rPh>
    <phoneticPr fontId="29"/>
  </si>
  <si>
    <t>国立公園等多言語解説等整備事業（国際観光旅客税財源）</t>
    <rPh sb="0" eb="4">
      <t>コクリツコウエン</t>
    </rPh>
    <rPh sb="4" eb="5">
      <t>トウ</t>
    </rPh>
    <rPh sb="5" eb="8">
      <t>タゲンゴ</t>
    </rPh>
    <rPh sb="8" eb="10">
      <t>カイセツ</t>
    </rPh>
    <rPh sb="10" eb="11">
      <t>トウ</t>
    </rPh>
    <rPh sb="11" eb="13">
      <t>セイビ</t>
    </rPh>
    <rPh sb="13" eb="15">
      <t>ジギョウ</t>
    </rPh>
    <phoneticPr fontId="29"/>
  </si>
  <si>
    <t>終了予定なし</t>
    <rPh sb="0" eb="4">
      <t>シュウリョウヨテイ</t>
    </rPh>
    <phoneticPr fontId="29"/>
  </si>
  <si>
    <t>国立公園利用促進事業（国際観光旅客税財源）</t>
    <rPh sb="0" eb="2">
      <t>コクリツ</t>
    </rPh>
    <phoneticPr fontId="29"/>
  </si>
  <si>
    <t>国立公園利活用促進円滑化事業（国際観光旅客税財源）</t>
    <rPh sb="0" eb="4">
      <t>コクリツコウエン</t>
    </rPh>
    <rPh sb="4" eb="7">
      <t>リカツヨウ</t>
    </rPh>
    <rPh sb="7" eb="9">
      <t>ソクシン</t>
    </rPh>
    <rPh sb="9" eb="12">
      <t>エンカツカ</t>
    </rPh>
    <rPh sb="12" eb="14">
      <t>ジギョウ</t>
    </rPh>
    <phoneticPr fontId="29"/>
  </si>
  <si>
    <t>日中韓観光大臣会合</t>
    <rPh sb="0" eb="3">
      <t>ニッチュウカン</t>
    </rPh>
    <rPh sb="3" eb="5">
      <t>カンコウ</t>
    </rPh>
    <rPh sb="5" eb="7">
      <t>ダイジン</t>
    </rPh>
    <rPh sb="7" eb="9">
      <t>カイゴウ</t>
    </rPh>
    <phoneticPr fontId="29"/>
  </si>
  <si>
    <t>国際競争力の高いスノーリゾート形成促進事業（国際観光旅客税財源）</t>
    <rPh sb="0" eb="2">
      <t>コクサイ</t>
    </rPh>
    <rPh sb="2" eb="5">
      <t>キョウソウリョク</t>
    </rPh>
    <rPh sb="6" eb="7">
      <t>タカ</t>
    </rPh>
    <rPh sb="15" eb="17">
      <t>ケイセイ</t>
    </rPh>
    <rPh sb="17" eb="19">
      <t>ソクシン</t>
    </rPh>
    <rPh sb="19" eb="21">
      <t>ジギョウ</t>
    </rPh>
    <phoneticPr fontId="29"/>
  </si>
  <si>
    <t>城泊・寺泊による歴史的資源の活用（国際観光旅客税財源）</t>
    <rPh sb="0" eb="2">
      <t>シロハク</t>
    </rPh>
    <rPh sb="3" eb="4">
      <t>テラ</t>
    </rPh>
    <rPh sb="4" eb="5">
      <t>ハク</t>
    </rPh>
    <rPh sb="8" eb="11">
      <t>レキシテキ</t>
    </rPh>
    <rPh sb="11" eb="13">
      <t>シゲン</t>
    </rPh>
    <rPh sb="14" eb="16">
      <t>カツヨウ</t>
    </rPh>
    <phoneticPr fontId="29"/>
  </si>
  <si>
    <t>クルーズを安心して楽しめる環境づくりを通じた地域活性化事業（国際観光旅客税財源）</t>
    <rPh sb="5" eb="7">
      <t>アンシン</t>
    </rPh>
    <rPh sb="9" eb="10">
      <t>タノ</t>
    </rPh>
    <rPh sb="13" eb="15">
      <t>カンキョウ</t>
    </rPh>
    <rPh sb="19" eb="20">
      <t>ツウ</t>
    </rPh>
    <rPh sb="22" eb="24">
      <t>チイキ</t>
    </rPh>
    <rPh sb="24" eb="27">
      <t>カッセイカ</t>
    </rPh>
    <rPh sb="27" eb="29">
      <t>ジギョウ</t>
    </rPh>
    <phoneticPr fontId="29"/>
  </si>
  <si>
    <t>新宿御苑訪日外国人観光促進事業（国際観光旅客税財源）</t>
    <rPh sb="0" eb="4">
      <t>シンジュクギョエン</t>
    </rPh>
    <rPh sb="4" eb="6">
      <t>ホウニチ</t>
    </rPh>
    <rPh sb="6" eb="9">
      <t>ガイコクジン</t>
    </rPh>
    <rPh sb="9" eb="11">
      <t>カンコウ</t>
    </rPh>
    <rPh sb="11" eb="13">
      <t>ソクシン</t>
    </rPh>
    <rPh sb="13" eb="15">
      <t>ジギョウ</t>
    </rPh>
    <phoneticPr fontId="29"/>
  </si>
  <si>
    <t>既存観光拠点の再生・高付加価値化推進事業</t>
    <phoneticPr fontId="16"/>
  </si>
  <si>
    <t>GoToトラベル事業</t>
    <phoneticPr fontId="16"/>
  </si>
  <si>
    <t>地域観光事業支援</t>
    <phoneticPr fontId="16"/>
  </si>
  <si>
    <t>新たなインバウンド層の来訪・滞在の促進に向けた環境整備事業（国際観光旅客税財源）</t>
    <phoneticPr fontId="16"/>
  </si>
  <si>
    <t>新たなインバウンド層の誘致のためのコンテンツ強化・地域資源磨き上げ（国際観光旅客税財源）</t>
    <phoneticPr fontId="16"/>
  </si>
  <si>
    <t>京都御苑魅力向上資源アーカイブ事業（国際観光旅客税財源）</t>
    <rPh sb="4" eb="6">
      <t>ミリョク</t>
    </rPh>
    <rPh sb="6" eb="8">
      <t>コウジョウ</t>
    </rPh>
    <phoneticPr fontId="16"/>
  </si>
  <si>
    <t>国立公園等の自然を活用した滞在型観光コンテンツ創出事業（国際観光旅客税財源）</t>
    <phoneticPr fontId="16"/>
  </si>
  <si>
    <t>新宿御苑における訪日外国人に向けたワーケーション対応等事業（国際観光旅客税財源）</t>
    <phoneticPr fontId="16"/>
  </si>
  <si>
    <t>地域独自の観光資源を活用した地域の稼げる看板商品の創出事業</t>
    <phoneticPr fontId="16"/>
  </si>
  <si>
    <t>都市局</t>
  </si>
  <si>
    <t>（項）景観形成推進費
　（大事項）景観に優れた国土・観光地づくりの推進に必要な経費</t>
    <rPh sb="1" eb="2">
      <t>コウ</t>
    </rPh>
    <rPh sb="13" eb="14">
      <t>ダイ</t>
    </rPh>
    <rPh sb="14" eb="16">
      <t>ジコウ</t>
    </rPh>
    <phoneticPr fontId="29"/>
  </si>
  <si>
    <t>令和6年度</t>
    <rPh sb="0" eb="2">
      <t>レイワ</t>
    </rPh>
    <rPh sb="3" eb="4">
      <t>ネン</t>
    </rPh>
    <phoneticPr fontId="29"/>
  </si>
  <si>
    <t>整備新幹線整備事業</t>
  </si>
  <si>
    <t>平成4年度</t>
    <rPh sb="0" eb="2">
      <t>ヘイセイ</t>
    </rPh>
    <rPh sb="3" eb="5">
      <t>ネンド</t>
    </rPh>
    <phoneticPr fontId="30"/>
  </si>
  <si>
    <t>整備新幹線建設推進高度化等事業</t>
  </si>
  <si>
    <t>平成9年度</t>
    <rPh sb="0" eb="2">
      <t>ヘイセイ</t>
    </rPh>
    <rPh sb="3" eb="5">
      <t>ネンド</t>
    </rPh>
    <phoneticPr fontId="30"/>
  </si>
  <si>
    <t>新線調査費等</t>
  </si>
  <si>
    <t>平成3年度</t>
    <rPh sb="0" eb="2">
      <t>ヘイセイ</t>
    </rPh>
    <rPh sb="3" eb="5">
      <t>ネンド</t>
    </rPh>
    <phoneticPr fontId="30"/>
  </si>
  <si>
    <t>（項）整備新幹線整備事業費
　（大事項）整備新幹線整備事業に必要な経費</t>
  </si>
  <si>
    <t>（項）整備新幹線建設推進高度化等事業費
　（大事項）整備新幹線建設推進高度化等事業に必要な経費</t>
  </si>
  <si>
    <t>（項）鉄道網整備推進費
　（大事項）鉄道網の充実・活性化の推進に必要な経費</t>
  </si>
  <si>
    <t>自動車安全特別会計空港整備勘定</t>
    <rPh sb="0" eb="3">
      <t>ジドウシャ</t>
    </rPh>
    <rPh sb="3" eb="5">
      <t>アンゼン</t>
    </rPh>
    <rPh sb="5" eb="7">
      <t>トクベツ</t>
    </rPh>
    <rPh sb="7" eb="9">
      <t>カイケイ</t>
    </rPh>
    <rPh sb="9" eb="11">
      <t>クウコウ</t>
    </rPh>
    <rPh sb="11" eb="13">
      <t>セイビ</t>
    </rPh>
    <rPh sb="13" eb="15">
      <t>カンジョウ</t>
    </rPh>
    <phoneticPr fontId="30"/>
  </si>
  <si>
    <t xml:space="preserve">（項）空港整備事業費
　（大事項）空港整備事業に必要な経費
</t>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phoneticPr fontId="30"/>
  </si>
  <si>
    <t>（項）空港整備事業費
　（大事項）空港整備事業に必要な経費</t>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phoneticPr fontId="30"/>
  </si>
  <si>
    <t xml:space="preserve">（項）空港整備事業費
　（大事項）空港整備事業に必要な経費
（項）北海道空港整備事業費
　（大事項）空港整備事業に必要な経費
（項）離島空港整備事業費
　（大事項）空港整備事業に必要な経費
　（大事項）奄美群島空港整備事業に必要な経費
（項）沖縄空港整備事業費
　（大事項）空港整備事業に必要な経費
</t>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rPh sb="31" eb="32">
      <t>コウ</t>
    </rPh>
    <rPh sb="33" eb="36">
      <t>ホッカイドウ</t>
    </rPh>
    <rPh sb="36" eb="38">
      <t>クウコウ</t>
    </rPh>
    <rPh sb="38" eb="40">
      <t>セイビ</t>
    </rPh>
    <rPh sb="40" eb="43">
      <t>ジギョウヒ</t>
    </rPh>
    <rPh sb="46" eb="47">
      <t>ダイ</t>
    </rPh>
    <rPh sb="47" eb="49">
      <t>ジコウ</t>
    </rPh>
    <rPh sb="50" eb="52">
      <t>クウコウ</t>
    </rPh>
    <rPh sb="52" eb="54">
      <t>セイビ</t>
    </rPh>
    <rPh sb="54" eb="56">
      <t>ジギョウ</t>
    </rPh>
    <rPh sb="57" eb="59">
      <t>ヒツヨウ</t>
    </rPh>
    <rPh sb="60" eb="62">
      <t>ケイヒ</t>
    </rPh>
    <rPh sb="64" eb="65">
      <t>コウ</t>
    </rPh>
    <rPh sb="66" eb="68">
      <t>リトウ</t>
    </rPh>
    <rPh sb="68" eb="70">
      <t>クウコウ</t>
    </rPh>
    <rPh sb="70" eb="72">
      <t>セイビ</t>
    </rPh>
    <rPh sb="72" eb="75">
      <t>ジギョウヒ</t>
    </rPh>
    <rPh sb="78" eb="79">
      <t>ダイ</t>
    </rPh>
    <rPh sb="79" eb="81">
      <t>ジコウ</t>
    </rPh>
    <rPh sb="82" eb="84">
      <t>クウコウ</t>
    </rPh>
    <rPh sb="84" eb="86">
      <t>セイビ</t>
    </rPh>
    <rPh sb="86" eb="88">
      <t>ジギョウ</t>
    </rPh>
    <rPh sb="89" eb="91">
      <t>ヒツヨウ</t>
    </rPh>
    <rPh sb="92" eb="94">
      <t>ケイヒ</t>
    </rPh>
    <rPh sb="97" eb="98">
      <t>ダイ</t>
    </rPh>
    <rPh sb="98" eb="100">
      <t>ジコウ</t>
    </rPh>
    <rPh sb="101" eb="103">
      <t>アマミ</t>
    </rPh>
    <rPh sb="103" eb="105">
      <t>グントウ</t>
    </rPh>
    <rPh sb="105" eb="107">
      <t>クウコウ</t>
    </rPh>
    <rPh sb="107" eb="109">
      <t>セイビ</t>
    </rPh>
    <rPh sb="109" eb="111">
      <t>ジギョウ</t>
    </rPh>
    <rPh sb="112" eb="114">
      <t>ヒツヨウ</t>
    </rPh>
    <rPh sb="115" eb="117">
      <t>ケイヒ</t>
    </rPh>
    <rPh sb="119" eb="120">
      <t>コウ</t>
    </rPh>
    <rPh sb="121" eb="123">
      <t>オキナワ</t>
    </rPh>
    <rPh sb="123" eb="125">
      <t>クウコウ</t>
    </rPh>
    <rPh sb="125" eb="127">
      <t>セイビ</t>
    </rPh>
    <rPh sb="127" eb="130">
      <t>ジギョウヒ</t>
    </rPh>
    <rPh sb="133" eb="134">
      <t>ダイ</t>
    </rPh>
    <rPh sb="134" eb="136">
      <t>ジコウ</t>
    </rPh>
    <rPh sb="137" eb="139">
      <t>クウコウ</t>
    </rPh>
    <rPh sb="139" eb="141">
      <t>セイビ</t>
    </rPh>
    <rPh sb="141" eb="143">
      <t>ジギョウ</t>
    </rPh>
    <rPh sb="144" eb="146">
      <t>ヒツヨウ</t>
    </rPh>
    <rPh sb="147" eb="149">
      <t>ケイヒ</t>
    </rPh>
    <phoneticPr fontId="30"/>
  </si>
  <si>
    <t>（項）航空路整備事業費
　（大事項）航空路整備事業に必要な経費</t>
    <rPh sb="1" eb="2">
      <t>コウ</t>
    </rPh>
    <rPh sb="3" eb="6">
      <t>コウクウロ</t>
    </rPh>
    <rPh sb="6" eb="8">
      <t>セイビ</t>
    </rPh>
    <rPh sb="8" eb="11">
      <t>ジギョウヒ</t>
    </rPh>
    <rPh sb="14" eb="15">
      <t>ダイ</t>
    </rPh>
    <rPh sb="16" eb="17">
      <t>コウ</t>
    </rPh>
    <rPh sb="18" eb="21">
      <t>コウクウロ</t>
    </rPh>
    <rPh sb="21" eb="23">
      <t>セイビ</t>
    </rPh>
    <rPh sb="23" eb="25">
      <t>ジギョウ</t>
    </rPh>
    <rPh sb="26" eb="28">
      <t>ヒツヨウ</t>
    </rPh>
    <rPh sb="29" eb="31">
      <t>ケイヒ</t>
    </rPh>
    <phoneticPr fontId="30"/>
  </si>
  <si>
    <t>関西国際空港整備事業</t>
    <rPh sb="0" eb="2">
      <t>カンサイ</t>
    </rPh>
    <rPh sb="2" eb="4">
      <t>コクサイ</t>
    </rPh>
    <rPh sb="4" eb="6">
      <t>クウコウ</t>
    </rPh>
    <rPh sb="6" eb="8">
      <t>セイビ</t>
    </rPh>
    <rPh sb="8" eb="10">
      <t>ジギョウ</t>
    </rPh>
    <phoneticPr fontId="34"/>
  </si>
  <si>
    <t>大阪国際空港：
昭和33年度
関西国際空港：
昭和59年度</t>
    <rPh sb="0" eb="2">
      <t>オオサカ</t>
    </rPh>
    <rPh sb="2" eb="4">
      <t>コクサイ</t>
    </rPh>
    <rPh sb="4" eb="6">
      <t>クウコウ</t>
    </rPh>
    <rPh sb="8" eb="10">
      <t>ショウワ</t>
    </rPh>
    <rPh sb="12" eb="13">
      <t>ネン</t>
    </rPh>
    <rPh sb="13" eb="14">
      <t>ド</t>
    </rPh>
    <rPh sb="15" eb="17">
      <t>カンサイ</t>
    </rPh>
    <rPh sb="17" eb="19">
      <t>コクサイ</t>
    </rPh>
    <rPh sb="19" eb="21">
      <t>クウコウ</t>
    </rPh>
    <rPh sb="23" eb="25">
      <t>ショウワ</t>
    </rPh>
    <rPh sb="27" eb="28">
      <t>ネン</t>
    </rPh>
    <rPh sb="28" eb="29">
      <t>ド</t>
    </rPh>
    <phoneticPr fontId="30"/>
  </si>
  <si>
    <t>中部国際空港整備事業</t>
    <rPh sb="0" eb="2">
      <t>チュウブ</t>
    </rPh>
    <rPh sb="2" eb="4">
      <t>コクサイ</t>
    </rPh>
    <rPh sb="4" eb="6">
      <t>クウコウ</t>
    </rPh>
    <rPh sb="6" eb="8">
      <t>セイビ</t>
    </rPh>
    <rPh sb="8" eb="10">
      <t>ジギョウ</t>
    </rPh>
    <phoneticPr fontId="34"/>
  </si>
  <si>
    <t>平成10年度</t>
    <rPh sb="0" eb="2">
      <t>ヘイセイ</t>
    </rPh>
    <rPh sb="4" eb="6">
      <t>ネンド</t>
    </rPh>
    <phoneticPr fontId="30"/>
  </si>
  <si>
    <t>空港周辺環境対策事業</t>
    <rPh sb="0" eb="2">
      <t>クウコウ</t>
    </rPh>
    <rPh sb="2" eb="4">
      <t>シュウヘン</t>
    </rPh>
    <rPh sb="4" eb="6">
      <t>カンキョウ</t>
    </rPh>
    <rPh sb="6" eb="8">
      <t>タイサク</t>
    </rPh>
    <rPh sb="8" eb="10">
      <t>ジギョウ</t>
    </rPh>
    <phoneticPr fontId="34"/>
  </si>
  <si>
    <t>昭和31年度</t>
    <rPh sb="0" eb="2">
      <t>ショウワ</t>
    </rPh>
    <rPh sb="4" eb="6">
      <t>ネンド</t>
    </rPh>
    <phoneticPr fontId="30"/>
  </si>
  <si>
    <t>一般空港等整備事業（補助）</t>
    <rPh sb="0" eb="2">
      <t>イッパン</t>
    </rPh>
    <rPh sb="2" eb="4">
      <t>クウコウ</t>
    </rPh>
    <rPh sb="4" eb="5">
      <t>トウ</t>
    </rPh>
    <rPh sb="5" eb="7">
      <t>セイビ</t>
    </rPh>
    <rPh sb="7" eb="9">
      <t>ジギョウ</t>
    </rPh>
    <rPh sb="10" eb="12">
      <t>ホジョ</t>
    </rPh>
    <phoneticPr fontId="34"/>
  </si>
  <si>
    <t>航空路整備事業（航空保安施設整備）</t>
    <rPh sb="0" eb="3">
      <t>コウクウロ</t>
    </rPh>
    <rPh sb="3" eb="5">
      <t>セイビ</t>
    </rPh>
    <rPh sb="5" eb="7">
      <t>ジギョウ</t>
    </rPh>
    <rPh sb="8" eb="10">
      <t>コウクウ</t>
    </rPh>
    <rPh sb="10" eb="12">
      <t>ホアン</t>
    </rPh>
    <rPh sb="12" eb="14">
      <t>シセツ</t>
    </rPh>
    <rPh sb="14" eb="16">
      <t>セイビ</t>
    </rPh>
    <phoneticPr fontId="29"/>
  </si>
  <si>
    <t>国管理空港の経営改革の推進</t>
    <rPh sb="0" eb="1">
      <t>クニ</t>
    </rPh>
    <rPh sb="1" eb="3">
      <t>カンリ</t>
    </rPh>
    <rPh sb="3" eb="5">
      <t>クウコウ</t>
    </rPh>
    <rPh sb="6" eb="8">
      <t>ケイエイ</t>
    </rPh>
    <rPh sb="8" eb="10">
      <t>カイカク</t>
    </rPh>
    <rPh sb="11" eb="13">
      <t>スイシン</t>
    </rPh>
    <phoneticPr fontId="29"/>
  </si>
  <si>
    <t>国土政策局</t>
    <rPh sb="0" eb="2">
      <t>コクド</t>
    </rPh>
    <rPh sb="2" eb="4">
      <t>セイサク</t>
    </rPh>
    <rPh sb="4" eb="5">
      <t>キョク</t>
    </rPh>
    <phoneticPr fontId="29"/>
  </si>
  <si>
    <t>（項）都市・地域づくり推進費
　（大事項）都市・地域づくりの推進に必要な経費</t>
  </si>
  <si>
    <t>（項）都市再生・地域再生整備事業費
　（大事項）都市再生・地域再生整備事業に必要な経費</t>
  </si>
  <si>
    <t>（項）都市再生・地域再生整備事業費
　（大事項）都市再生・地域再生整備事業に必要な経費</t>
    <rPh sb="1" eb="2">
      <t>コウ</t>
    </rPh>
    <phoneticPr fontId="29"/>
  </si>
  <si>
    <t>（項）都市・地域づくり推進費
　（大事項）都市・地域づくりの推進に必要な経費</t>
    <rPh sb="1" eb="2">
      <t>コウ</t>
    </rPh>
    <rPh sb="3" eb="5">
      <t>トシ</t>
    </rPh>
    <rPh sb="6" eb="8">
      <t>チイキ</t>
    </rPh>
    <rPh sb="11" eb="14">
      <t>スイシンヒ</t>
    </rPh>
    <rPh sb="17" eb="18">
      <t>ダイ</t>
    </rPh>
    <rPh sb="18" eb="20">
      <t>ジコウ</t>
    </rPh>
    <rPh sb="21" eb="23">
      <t>トシ</t>
    </rPh>
    <rPh sb="24" eb="26">
      <t>チイキ</t>
    </rPh>
    <rPh sb="30" eb="32">
      <t>スイシン</t>
    </rPh>
    <rPh sb="33" eb="35">
      <t>ヒツヨウ</t>
    </rPh>
    <rPh sb="36" eb="38">
      <t>ケイヒ</t>
    </rPh>
    <phoneticPr fontId="29"/>
  </si>
  <si>
    <t>（項）都市・地域づくり推進費
　（大事項）都市・地域づくりの推進に必要な経費</t>
    <rPh sb="1" eb="2">
      <t>コウ</t>
    </rPh>
    <rPh sb="3" eb="5">
      <t>トシ</t>
    </rPh>
    <rPh sb="6" eb="8">
      <t>チイキ</t>
    </rPh>
    <rPh sb="11" eb="14">
      <t>スイシンヒ</t>
    </rPh>
    <rPh sb="17" eb="19">
      <t>ダイジ</t>
    </rPh>
    <rPh sb="19" eb="20">
      <t>コウ</t>
    </rPh>
    <rPh sb="21" eb="23">
      <t>トシ</t>
    </rPh>
    <rPh sb="24" eb="26">
      <t>チイキ</t>
    </rPh>
    <rPh sb="30" eb="32">
      <t>スイシン</t>
    </rPh>
    <rPh sb="33" eb="35">
      <t>ヒツヨウ</t>
    </rPh>
    <rPh sb="36" eb="38">
      <t>ケイヒ</t>
    </rPh>
    <phoneticPr fontId="29"/>
  </si>
  <si>
    <t>（項）都市再生・地域再生整備事業費
　（大事項）都市再生・地域再生整備事業に必要な経費</t>
    <rPh sb="1" eb="2">
      <t>コウ</t>
    </rPh>
    <rPh sb="3" eb="5">
      <t>トシ</t>
    </rPh>
    <rPh sb="5" eb="7">
      <t>サイセイ</t>
    </rPh>
    <rPh sb="8" eb="10">
      <t>チイキ</t>
    </rPh>
    <rPh sb="10" eb="12">
      <t>サイセイ</t>
    </rPh>
    <rPh sb="12" eb="14">
      <t>セイビ</t>
    </rPh>
    <rPh sb="14" eb="16">
      <t>ジギョウ</t>
    </rPh>
    <rPh sb="16" eb="17">
      <t>ヒ</t>
    </rPh>
    <rPh sb="20" eb="21">
      <t>ダイ</t>
    </rPh>
    <rPh sb="21" eb="23">
      <t>ジコウ</t>
    </rPh>
    <phoneticPr fontId="29"/>
  </si>
  <si>
    <t>（項）都市再生・地域再生整備事業費
（大事項）都市再生・地域再生整備事業に必要な経費</t>
    <phoneticPr fontId="29"/>
  </si>
  <si>
    <t>鉄道局</t>
    <rPh sb="0" eb="2">
      <t>テツドウ</t>
    </rPh>
    <rPh sb="2" eb="3">
      <t>キョク</t>
    </rPh>
    <phoneticPr fontId="29"/>
  </si>
  <si>
    <t>（項）鉄道網整備事業費
　（大事項）鉄道網を充実・活性化させるための鉄道整備事業に必要な経費</t>
    <rPh sb="1" eb="2">
      <t>コウ</t>
    </rPh>
    <rPh sb="3" eb="6">
      <t>テツドウモウ</t>
    </rPh>
    <rPh sb="6" eb="8">
      <t>セイビ</t>
    </rPh>
    <rPh sb="8" eb="11">
      <t>ジギョウヒ</t>
    </rPh>
    <rPh sb="14" eb="15">
      <t>ダイ</t>
    </rPh>
    <rPh sb="15" eb="17">
      <t>ジコウ</t>
    </rPh>
    <rPh sb="18" eb="21">
      <t>テツドウモウ</t>
    </rPh>
    <rPh sb="22" eb="24">
      <t>ジュウジツ</t>
    </rPh>
    <rPh sb="25" eb="28">
      <t>カッセイカ</t>
    </rPh>
    <rPh sb="34" eb="36">
      <t>テツドウ</t>
    </rPh>
    <rPh sb="36" eb="38">
      <t>セイビ</t>
    </rPh>
    <rPh sb="38" eb="40">
      <t>ジギョウ</t>
    </rPh>
    <rPh sb="41" eb="43">
      <t>ヒツヨウ</t>
    </rPh>
    <rPh sb="44" eb="46">
      <t>ケイヒ</t>
    </rPh>
    <phoneticPr fontId="30"/>
  </si>
  <si>
    <t>（項）鉄道網整備事業費
　（大事項）鉄道網を充実・活性化させるための鉄道整備事業に必要な経費</t>
  </si>
  <si>
    <t>（項）独立行政法人鉄道建設・運輸施設整備支援機構運営費
　（大事項）独立行政法人鉄道建設・運輸施設整備支援機構運営費交付金に必要な経費</t>
  </si>
  <si>
    <t>都市鉄道利便増進事業</t>
    <rPh sb="0" eb="2">
      <t>トシ</t>
    </rPh>
    <rPh sb="2" eb="4">
      <t>テツドウ</t>
    </rPh>
    <rPh sb="4" eb="6">
      <t>リベン</t>
    </rPh>
    <rPh sb="6" eb="8">
      <t>ゾウシン</t>
    </rPh>
    <rPh sb="8" eb="10">
      <t>ジギョウ</t>
    </rPh>
    <phoneticPr fontId="44"/>
  </si>
  <si>
    <t>平成17年度</t>
    <rPh sb="0" eb="2">
      <t>ヘイセイ</t>
    </rPh>
    <rPh sb="4" eb="6">
      <t>ネンド</t>
    </rPh>
    <phoneticPr fontId="30"/>
  </si>
  <si>
    <t>都市鉄道整備事業</t>
    <rPh sb="0" eb="2">
      <t>トシ</t>
    </rPh>
    <rPh sb="2" eb="4">
      <t>テツドウ</t>
    </rPh>
    <rPh sb="4" eb="6">
      <t>セイビ</t>
    </rPh>
    <rPh sb="6" eb="8">
      <t>ジギョウ</t>
    </rPh>
    <phoneticPr fontId="44"/>
  </si>
  <si>
    <t>昭和37年度</t>
    <rPh sb="0" eb="2">
      <t>ショウワ</t>
    </rPh>
    <rPh sb="4" eb="6">
      <t>ネンド</t>
    </rPh>
    <phoneticPr fontId="30"/>
  </si>
  <si>
    <t>鉄道駅総合改善事業</t>
  </si>
  <si>
    <t>平成11年度</t>
    <rPh sb="0" eb="2">
      <t>ヘイセイ</t>
    </rPh>
    <rPh sb="4" eb="6">
      <t>ネンド</t>
    </rPh>
    <phoneticPr fontId="30"/>
  </si>
  <si>
    <t>譲渡線建設費等利子補給</t>
  </si>
  <si>
    <t>昭和47年度</t>
    <rPh sb="0" eb="2">
      <t>ショウワ</t>
    </rPh>
    <rPh sb="4" eb="6">
      <t>ネンド</t>
    </rPh>
    <phoneticPr fontId="30"/>
  </si>
  <si>
    <t>令和19年度</t>
    <rPh sb="0" eb="2">
      <t>レイワ</t>
    </rPh>
    <rPh sb="4" eb="6">
      <t>ネンド</t>
    </rPh>
    <phoneticPr fontId="29"/>
  </si>
  <si>
    <t>独立行政法人　鉄道建設・運輸施設整備支援機構運営費交付金</t>
    <rPh sb="0" eb="6">
      <t>ドクリツギョウセイホウジン</t>
    </rPh>
    <phoneticPr fontId="16"/>
  </si>
  <si>
    <t>半島地域振興等に必要な経費</t>
    <rPh sb="0" eb="2">
      <t>ハントウ</t>
    </rPh>
    <rPh sb="2" eb="4">
      <t>チイキ</t>
    </rPh>
    <rPh sb="4" eb="7">
      <t>シンコウトウ</t>
    </rPh>
    <rPh sb="8" eb="10">
      <t>ヒツヨウ</t>
    </rPh>
    <rPh sb="11" eb="13">
      <t>ケイヒ</t>
    </rPh>
    <phoneticPr fontId="29"/>
  </si>
  <si>
    <t>令和6年度</t>
    <rPh sb="0" eb="2">
      <t>レイワ</t>
    </rPh>
    <rPh sb="3" eb="5">
      <t>ネンド</t>
    </rPh>
    <phoneticPr fontId="29"/>
  </si>
  <si>
    <t>「小さな拠点」を核とした「ふるさと集落生活圏」形成推進事業</t>
    <rPh sb="1" eb="2">
      <t>チイ</t>
    </rPh>
    <rPh sb="4" eb="6">
      <t>キョテン</t>
    </rPh>
    <rPh sb="8" eb="9">
      <t>カク</t>
    </rPh>
    <rPh sb="17" eb="19">
      <t>シュウラク</t>
    </rPh>
    <rPh sb="19" eb="22">
      <t>セイカツケン</t>
    </rPh>
    <rPh sb="23" eb="25">
      <t>ケイセイ</t>
    </rPh>
    <rPh sb="25" eb="27">
      <t>スイシン</t>
    </rPh>
    <rPh sb="27" eb="29">
      <t>ジギョウ</t>
    </rPh>
    <phoneticPr fontId="29"/>
  </si>
  <si>
    <t>きめ細やかな豪雪地帯対策の推進に要する経費</t>
    <rPh sb="2" eb="3">
      <t>コマ</t>
    </rPh>
    <rPh sb="6" eb="8">
      <t>ゴウセツ</t>
    </rPh>
    <rPh sb="8" eb="10">
      <t>チタイ</t>
    </rPh>
    <rPh sb="10" eb="12">
      <t>タイサク</t>
    </rPh>
    <rPh sb="13" eb="15">
      <t>スイシン</t>
    </rPh>
    <rPh sb="16" eb="17">
      <t>ヨウ</t>
    </rPh>
    <rPh sb="19" eb="21">
      <t>ケイヒ</t>
    </rPh>
    <phoneticPr fontId="29"/>
  </si>
  <si>
    <t>新しい生活様式に沿った二地域居住の推進調査</t>
  </si>
  <si>
    <t>令和3年度</t>
    <rPh sb="0" eb="2">
      <t>レイワ</t>
    </rPh>
    <rPh sb="3" eb="5">
      <t>ネンド</t>
    </rPh>
    <phoneticPr fontId="30"/>
  </si>
  <si>
    <t>令和5年度</t>
    <rPh sb="0" eb="2">
      <t>レイワ</t>
    </rPh>
    <rPh sb="3" eb="5">
      <t>ネンド</t>
    </rPh>
    <phoneticPr fontId="30"/>
  </si>
  <si>
    <t>グリーンインフラ活用型都市構築支援事業</t>
    <rPh sb="8" eb="10">
      <t>カツヨウ</t>
    </rPh>
    <rPh sb="10" eb="11">
      <t>ガタ</t>
    </rPh>
    <rPh sb="11" eb="13">
      <t>トシ</t>
    </rPh>
    <rPh sb="13" eb="15">
      <t>コウチク</t>
    </rPh>
    <rPh sb="15" eb="17">
      <t>シエン</t>
    </rPh>
    <rPh sb="17" eb="19">
      <t>ジギョウ</t>
    </rPh>
    <phoneticPr fontId="29"/>
  </si>
  <si>
    <t>令和元年度</t>
    <rPh sb="0" eb="2">
      <t>レイワ</t>
    </rPh>
    <rPh sb="2" eb="3">
      <t>ガン</t>
    </rPh>
    <rPh sb="3" eb="5">
      <t>ネンド</t>
    </rPh>
    <phoneticPr fontId="29"/>
  </si>
  <si>
    <t>市街地再開発事業</t>
    <rPh sb="0" eb="3">
      <t>シガイチ</t>
    </rPh>
    <rPh sb="3" eb="6">
      <t>サイカイハツ</t>
    </rPh>
    <rPh sb="6" eb="8">
      <t>ジギョウ</t>
    </rPh>
    <phoneticPr fontId="40"/>
  </si>
  <si>
    <t>昭和62年度</t>
    <rPh sb="0" eb="2">
      <t>ショウワ</t>
    </rPh>
    <rPh sb="4" eb="5">
      <t>ネン</t>
    </rPh>
    <rPh sb="5" eb="6">
      <t>ド</t>
    </rPh>
    <phoneticPr fontId="29"/>
  </si>
  <si>
    <t>都市再生総合整備事業</t>
    <rPh sb="0" eb="2">
      <t>トシ</t>
    </rPh>
    <rPh sb="2" eb="4">
      <t>サイセイ</t>
    </rPh>
    <rPh sb="4" eb="6">
      <t>ソウゴウ</t>
    </rPh>
    <rPh sb="6" eb="8">
      <t>セイビ</t>
    </rPh>
    <rPh sb="8" eb="10">
      <t>ジギョウ</t>
    </rPh>
    <phoneticPr fontId="40"/>
  </si>
  <si>
    <t>まち再生総合支援事業</t>
    <rPh sb="2" eb="4">
      <t>サイセイ</t>
    </rPh>
    <rPh sb="4" eb="6">
      <t>ソウゴウ</t>
    </rPh>
    <rPh sb="6" eb="8">
      <t>シエン</t>
    </rPh>
    <rPh sb="8" eb="10">
      <t>ジギョウ</t>
    </rPh>
    <phoneticPr fontId="40"/>
  </si>
  <si>
    <t>国際競争拠点都市整備事業等</t>
    <rPh sb="0" eb="2">
      <t>コクサイ</t>
    </rPh>
    <rPh sb="2" eb="4">
      <t>キョウソウ</t>
    </rPh>
    <rPh sb="4" eb="6">
      <t>キョテン</t>
    </rPh>
    <rPh sb="6" eb="8">
      <t>トシ</t>
    </rPh>
    <rPh sb="8" eb="10">
      <t>セイビ</t>
    </rPh>
    <rPh sb="10" eb="12">
      <t>ジギョウ</t>
    </rPh>
    <rPh sb="12" eb="13">
      <t>ナド</t>
    </rPh>
    <phoneticPr fontId="40"/>
  </si>
  <si>
    <t>昭和62年度</t>
    <rPh sb="0" eb="2">
      <t>ショウワ</t>
    </rPh>
    <rPh sb="4" eb="6">
      <t>ネンド</t>
    </rPh>
    <phoneticPr fontId="29"/>
  </si>
  <si>
    <t>都市開発資金貸付事業</t>
    <rPh sb="0" eb="2">
      <t>トシ</t>
    </rPh>
    <rPh sb="2" eb="4">
      <t>カイハツ</t>
    </rPh>
    <rPh sb="4" eb="6">
      <t>シキン</t>
    </rPh>
    <rPh sb="6" eb="8">
      <t>カシツケ</t>
    </rPh>
    <rPh sb="8" eb="10">
      <t>ジギョウ</t>
    </rPh>
    <phoneticPr fontId="40"/>
  </si>
  <si>
    <t>昭和41年度</t>
    <rPh sb="0" eb="2">
      <t>ショウワ</t>
    </rPh>
    <rPh sb="4" eb="6">
      <t>ネンド</t>
    </rPh>
    <phoneticPr fontId="29"/>
  </si>
  <si>
    <t>地域活性化推進経費</t>
  </si>
  <si>
    <t>平成16年度</t>
    <rPh sb="0" eb="2">
      <t>ヘイセイ</t>
    </rPh>
    <rPh sb="4" eb="6">
      <t>ネンド</t>
    </rPh>
    <phoneticPr fontId="29"/>
  </si>
  <si>
    <t>国際機関等拠出金</t>
    <rPh sb="0" eb="2">
      <t>コクサイ</t>
    </rPh>
    <rPh sb="2" eb="4">
      <t>キカン</t>
    </rPh>
    <rPh sb="4" eb="5">
      <t>トウ</t>
    </rPh>
    <rPh sb="5" eb="8">
      <t>キョシュツキン</t>
    </rPh>
    <phoneticPr fontId="39"/>
  </si>
  <si>
    <t>平成9年度</t>
    <rPh sb="0" eb="2">
      <t>ヘイセイ</t>
    </rPh>
    <rPh sb="3" eb="5">
      <t>ネンド</t>
    </rPh>
    <phoneticPr fontId="29"/>
  </si>
  <si>
    <t>防災のための集団移転促進事業に必要な経費</t>
    <rPh sb="0" eb="2">
      <t>ボウサイ</t>
    </rPh>
    <rPh sb="6" eb="8">
      <t>シュウダン</t>
    </rPh>
    <rPh sb="8" eb="10">
      <t>イテン</t>
    </rPh>
    <rPh sb="10" eb="12">
      <t>ソクシン</t>
    </rPh>
    <rPh sb="12" eb="14">
      <t>ジギョウ</t>
    </rPh>
    <rPh sb="15" eb="17">
      <t>ヒツヨウ</t>
    </rPh>
    <rPh sb="18" eb="20">
      <t>ケイヒ</t>
    </rPh>
    <phoneticPr fontId="39"/>
  </si>
  <si>
    <t>都市分野の国際展開、国際貢献推進経費</t>
    <rPh sb="0" eb="2">
      <t>トシ</t>
    </rPh>
    <rPh sb="2" eb="4">
      <t>ブンヤ</t>
    </rPh>
    <rPh sb="5" eb="7">
      <t>コクサイ</t>
    </rPh>
    <rPh sb="7" eb="9">
      <t>テンカイ</t>
    </rPh>
    <rPh sb="10" eb="12">
      <t>コクサイ</t>
    </rPh>
    <rPh sb="12" eb="14">
      <t>コウケン</t>
    </rPh>
    <rPh sb="14" eb="16">
      <t>スイシン</t>
    </rPh>
    <rPh sb="16" eb="18">
      <t>ケイヒ</t>
    </rPh>
    <phoneticPr fontId="39"/>
  </si>
  <si>
    <t>集約型都市構造化推進調査経費</t>
    <rPh sb="0" eb="3">
      <t>シュウヤクガタ</t>
    </rPh>
    <rPh sb="3" eb="5">
      <t>トシ</t>
    </rPh>
    <rPh sb="5" eb="8">
      <t>コウゾウカ</t>
    </rPh>
    <rPh sb="8" eb="10">
      <t>スイシン</t>
    </rPh>
    <rPh sb="10" eb="12">
      <t>チョウサ</t>
    </rPh>
    <rPh sb="12" eb="14">
      <t>ケイヒ</t>
    </rPh>
    <phoneticPr fontId="29"/>
  </si>
  <si>
    <t>集約都市形成支援事業</t>
    <rPh sb="0" eb="2">
      <t>シュウヤク</t>
    </rPh>
    <rPh sb="2" eb="4">
      <t>トシ</t>
    </rPh>
    <rPh sb="4" eb="6">
      <t>ケイセイ</t>
    </rPh>
    <rPh sb="6" eb="8">
      <t>シエン</t>
    </rPh>
    <rPh sb="8" eb="10">
      <t>ジギョウ</t>
    </rPh>
    <phoneticPr fontId="29"/>
  </si>
  <si>
    <t>都市構造再編集中支援事業</t>
    <rPh sb="0" eb="2">
      <t>トシ</t>
    </rPh>
    <rPh sb="2" eb="4">
      <t>コウゾウ</t>
    </rPh>
    <rPh sb="4" eb="6">
      <t>サイヘン</t>
    </rPh>
    <rPh sb="6" eb="8">
      <t>シュウチュウ</t>
    </rPh>
    <rPh sb="8" eb="10">
      <t>シエン</t>
    </rPh>
    <rPh sb="10" eb="12">
      <t>ジギョウ</t>
    </rPh>
    <phoneticPr fontId="29"/>
  </si>
  <si>
    <t>まちなか公共空間等活用支援事業</t>
    <rPh sb="4" eb="6">
      <t>コウキョウ</t>
    </rPh>
    <rPh sb="6" eb="8">
      <t>クウカン</t>
    </rPh>
    <rPh sb="8" eb="9">
      <t>トウ</t>
    </rPh>
    <rPh sb="9" eb="11">
      <t>カツヨウ</t>
    </rPh>
    <rPh sb="11" eb="13">
      <t>シエン</t>
    </rPh>
    <rPh sb="13" eb="15">
      <t>ジギョウ</t>
    </rPh>
    <phoneticPr fontId="29"/>
  </si>
  <si>
    <t>官民連携まちなか再生推進事業</t>
    <rPh sb="0" eb="2">
      <t>カンミン</t>
    </rPh>
    <rPh sb="2" eb="4">
      <t>レンケイ</t>
    </rPh>
    <rPh sb="8" eb="10">
      <t>サイセイ</t>
    </rPh>
    <rPh sb="10" eb="12">
      <t>スイシン</t>
    </rPh>
    <rPh sb="12" eb="14">
      <t>ジギョウ</t>
    </rPh>
    <phoneticPr fontId="29"/>
  </si>
  <si>
    <t>2027年国際園芸博覧会事業及び2027年国際園芸博覧会検討調査</t>
    <phoneticPr fontId="29"/>
  </si>
  <si>
    <t>令和10年度</t>
    <rPh sb="0" eb="2">
      <t>レイワ</t>
    </rPh>
    <rPh sb="4" eb="6">
      <t>ネンド</t>
    </rPh>
    <phoneticPr fontId="29"/>
  </si>
  <si>
    <t>新たな自動車旅客運送業務の取り組みにおける体制の強化</t>
  </si>
  <si>
    <t>地域公共交通確保維持改善事業</t>
    <rPh sb="0" eb="2">
      <t>チイキ</t>
    </rPh>
    <rPh sb="2" eb="4">
      <t>コウキョウ</t>
    </rPh>
    <rPh sb="4" eb="6">
      <t>コウツウ</t>
    </rPh>
    <rPh sb="6" eb="8">
      <t>カクホ</t>
    </rPh>
    <rPh sb="8" eb="10">
      <t>イジ</t>
    </rPh>
    <rPh sb="10" eb="12">
      <t>カイゼン</t>
    </rPh>
    <rPh sb="12" eb="14">
      <t>ジギョウ</t>
    </rPh>
    <phoneticPr fontId="31"/>
  </si>
  <si>
    <t>平成23年度</t>
    <rPh sb="0" eb="2">
      <t>ヘイセイ</t>
    </rPh>
    <rPh sb="4" eb="6">
      <t>ネンド</t>
    </rPh>
    <phoneticPr fontId="36"/>
  </si>
  <si>
    <t>交通政策基本計画の実現による交通政策の総合的な推進</t>
    <phoneticPr fontId="16"/>
  </si>
  <si>
    <t>新モビリティサービス推進事業</t>
  </si>
  <si>
    <t>地域公共交通維持・活性化推進事業</t>
  </si>
  <si>
    <t>地方空港受入環境整備事業</t>
  </si>
  <si>
    <t>地方航空路線の維持・活性化の推進</t>
    <rPh sb="0" eb="2">
      <t>チホウ</t>
    </rPh>
    <rPh sb="2" eb="4">
      <t>コウクウ</t>
    </rPh>
    <rPh sb="4" eb="6">
      <t>ロセン</t>
    </rPh>
    <rPh sb="7" eb="9">
      <t>イジ</t>
    </rPh>
    <rPh sb="10" eb="13">
      <t>カッセイカ</t>
    </rPh>
    <rPh sb="14" eb="16">
      <t>スイシン</t>
    </rPh>
    <phoneticPr fontId="29"/>
  </si>
  <si>
    <t>令和元年度</t>
    <rPh sb="0" eb="2">
      <t>レイワ</t>
    </rPh>
    <rPh sb="2" eb="3">
      <t>モト</t>
    </rPh>
    <rPh sb="3" eb="5">
      <t>ネンド</t>
    </rPh>
    <phoneticPr fontId="29"/>
  </si>
  <si>
    <t>都市・地域交通戦略推進事業</t>
    <rPh sb="0" eb="2">
      <t>トシ</t>
    </rPh>
    <rPh sb="3" eb="5">
      <t>チイキ</t>
    </rPh>
    <rPh sb="5" eb="7">
      <t>コウツウ</t>
    </rPh>
    <rPh sb="7" eb="9">
      <t>センリャク</t>
    </rPh>
    <rPh sb="9" eb="11">
      <t>スイシン</t>
    </rPh>
    <rPh sb="11" eb="13">
      <t>ジギョウ</t>
    </rPh>
    <phoneticPr fontId="29"/>
  </si>
  <si>
    <t>高速道路料金割引</t>
    <rPh sb="0" eb="2">
      <t>コウソク</t>
    </rPh>
    <rPh sb="2" eb="4">
      <t>ドウロ</t>
    </rPh>
    <rPh sb="4" eb="6">
      <t>リョウキン</t>
    </rPh>
    <rPh sb="6" eb="8">
      <t>ワリビキ</t>
    </rPh>
    <phoneticPr fontId="29"/>
  </si>
  <si>
    <t>今後の道路利用のあり方に係る検討経費</t>
  </si>
  <si>
    <t>民間施設との連携による高速道路の快適な利用環境実現に向けた取組に関する調査検討経費</t>
    <rPh sb="0" eb="2">
      <t>ミンカン</t>
    </rPh>
    <rPh sb="2" eb="4">
      <t>シセツ</t>
    </rPh>
    <rPh sb="6" eb="8">
      <t>レンケイ</t>
    </rPh>
    <rPh sb="11" eb="13">
      <t>コウソク</t>
    </rPh>
    <rPh sb="13" eb="15">
      <t>ドウロ</t>
    </rPh>
    <rPh sb="16" eb="18">
      <t>カイテキ</t>
    </rPh>
    <rPh sb="19" eb="21">
      <t>リヨウ</t>
    </rPh>
    <rPh sb="21" eb="23">
      <t>カンキョウ</t>
    </rPh>
    <rPh sb="23" eb="25">
      <t>ジツゲン</t>
    </rPh>
    <rPh sb="26" eb="27">
      <t>ム</t>
    </rPh>
    <rPh sb="29" eb="31">
      <t>トリクミ</t>
    </rPh>
    <rPh sb="32" eb="33">
      <t>カン</t>
    </rPh>
    <rPh sb="35" eb="37">
      <t>チョウサ</t>
    </rPh>
    <rPh sb="37" eb="39">
      <t>ケントウ</t>
    </rPh>
    <rPh sb="39" eb="41">
      <t>ケイヒ</t>
    </rPh>
    <phoneticPr fontId="29"/>
  </si>
  <si>
    <t>オープンデータ・イノベーションの取組の推進に必要な経費</t>
    <phoneticPr fontId="16"/>
  </si>
  <si>
    <t>官民連携による民間資金を最大限活用した成長戦略の推進</t>
    <rPh sb="0" eb="2">
      <t>カンミン</t>
    </rPh>
    <rPh sb="2" eb="4">
      <t>レンケイ</t>
    </rPh>
    <rPh sb="7" eb="9">
      <t>ミンカン</t>
    </rPh>
    <rPh sb="9" eb="11">
      <t>シキン</t>
    </rPh>
    <rPh sb="12" eb="15">
      <t>サイダイゲン</t>
    </rPh>
    <rPh sb="15" eb="17">
      <t>カツヨウ</t>
    </rPh>
    <rPh sb="19" eb="21">
      <t>セイチョウ</t>
    </rPh>
    <rPh sb="21" eb="23">
      <t>センリャク</t>
    </rPh>
    <rPh sb="24" eb="26">
      <t>スイシン</t>
    </rPh>
    <phoneticPr fontId="29"/>
  </si>
  <si>
    <t>インフラを観光資源として多面的に活用する地域活性化検討経費</t>
    <rPh sb="27" eb="29">
      <t>ケイヒ</t>
    </rPh>
    <phoneticPr fontId="29"/>
  </si>
  <si>
    <t>今後の老朽化対策に関する調査経費</t>
    <rPh sb="0" eb="2">
      <t>コンゴ</t>
    </rPh>
    <rPh sb="3" eb="6">
      <t>ロウキュウカ</t>
    </rPh>
    <rPh sb="6" eb="8">
      <t>タイサク</t>
    </rPh>
    <rPh sb="9" eb="10">
      <t>カン</t>
    </rPh>
    <rPh sb="12" eb="14">
      <t>チョウサ</t>
    </rPh>
    <rPh sb="14" eb="16">
      <t>ケイヒ</t>
    </rPh>
    <phoneticPr fontId="29"/>
  </si>
  <si>
    <t>国土交通政策推進経費</t>
    <rPh sb="0" eb="2">
      <t>コクド</t>
    </rPh>
    <rPh sb="2" eb="4">
      <t>コウツウ</t>
    </rPh>
    <rPh sb="4" eb="6">
      <t>セイサク</t>
    </rPh>
    <rPh sb="6" eb="8">
      <t>スイシン</t>
    </rPh>
    <rPh sb="9" eb="10">
      <t>ヒ</t>
    </rPh>
    <phoneticPr fontId="29"/>
  </si>
  <si>
    <t>地域における強靱化の取組の効果の見える化</t>
    <rPh sb="0" eb="2">
      <t>チイキ</t>
    </rPh>
    <rPh sb="6" eb="8">
      <t>キョウジン</t>
    </rPh>
    <rPh sb="8" eb="9">
      <t>カ</t>
    </rPh>
    <rPh sb="10" eb="12">
      <t>トリクミ</t>
    </rPh>
    <rPh sb="13" eb="15">
      <t>コウカ</t>
    </rPh>
    <rPh sb="16" eb="17">
      <t>ミ</t>
    </rPh>
    <rPh sb="19" eb="20">
      <t>カ</t>
    </rPh>
    <phoneticPr fontId="16"/>
  </si>
  <si>
    <t>社会資本整備のあり方に関する調査経費</t>
    <rPh sb="0" eb="6">
      <t>シャカイシホンセイビ</t>
    </rPh>
    <rPh sb="9" eb="10">
      <t>カタ</t>
    </rPh>
    <rPh sb="11" eb="12">
      <t>カン</t>
    </rPh>
    <rPh sb="14" eb="18">
      <t>チョウサケイヒ</t>
    </rPh>
    <phoneticPr fontId="16"/>
  </si>
  <si>
    <t>用地取得の円滑・迅速化と用地補償の適正化に関する検討経費</t>
    <rPh sb="0" eb="2">
      <t>ヨウチ</t>
    </rPh>
    <rPh sb="2" eb="4">
      <t>シュトク</t>
    </rPh>
    <rPh sb="5" eb="7">
      <t>エンカツ</t>
    </rPh>
    <rPh sb="8" eb="11">
      <t>ジンソクカ</t>
    </rPh>
    <rPh sb="12" eb="14">
      <t>ヨウチ</t>
    </rPh>
    <rPh sb="14" eb="16">
      <t>ホショウ</t>
    </rPh>
    <rPh sb="17" eb="20">
      <t>テキセイカ</t>
    </rPh>
    <rPh sb="21" eb="22">
      <t>カン</t>
    </rPh>
    <rPh sb="24" eb="26">
      <t>ケントウ</t>
    </rPh>
    <rPh sb="26" eb="28">
      <t>ケイヒ</t>
    </rPh>
    <phoneticPr fontId="34"/>
  </si>
  <si>
    <t>土地白書作成等経費</t>
  </si>
  <si>
    <t>平成元年度</t>
    <rPh sb="0" eb="2">
      <t>ヘイセイ</t>
    </rPh>
    <rPh sb="3" eb="5">
      <t>ネンド</t>
    </rPh>
    <phoneticPr fontId="29"/>
  </si>
  <si>
    <t>土地取引の円滑化に関する経費</t>
  </si>
  <si>
    <t>都道府県地価調査等経費</t>
  </si>
  <si>
    <t>昭和45年度</t>
    <rPh sb="0" eb="2">
      <t>ショウワ</t>
    </rPh>
    <rPh sb="4" eb="6">
      <t>ネンド</t>
    </rPh>
    <phoneticPr fontId="29"/>
  </si>
  <si>
    <t>取引価格等土地情報の整備・提供推進経費</t>
    <rPh sb="0" eb="2">
      <t>トリヒキ</t>
    </rPh>
    <rPh sb="2" eb="4">
      <t>カカク</t>
    </rPh>
    <rPh sb="4" eb="5">
      <t>トウ</t>
    </rPh>
    <phoneticPr fontId="34"/>
  </si>
  <si>
    <t>不動産価格等に係る動向指標の構築経費</t>
    <phoneticPr fontId="29"/>
  </si>
  <si>
    <t>土地市場の変化を踏まえた土地政策実現のための経費</t>
  </si>
  <si>
    <t>平成5年度</t>
    <rPh sb="0" eb="2">
      <t>ヘイセイ</t>
    </rPh>
    <rPh sb="3" eb="5">
      <t>ネンド</t>
    </rPh>
    <phoneticPr fontId="29"/>
  </si>
  <si>
    <t>地価公示</t>
  </si>
  <si>
    <t>主要都市における高度利用地の地価分析調査</t>
  </si>
  <si>
    <t>鑑定評価の適正性の確保のためのモニタリング経費</t>
  </si>
  <si>
    <t>不動産市場整備・活性化の推進</t>
    <rPh sb="0" eb="3">
      <t>フドウサン</t>
    </rPh>
    <rPh sb="3" eb="5">
      <t>シジョウ</t>
    </rPh>
    <rPh sb="5" eb="7">
      <t>セイビ</t>
    </rPh>
    <rPh sb="8" eb="11">
      <t>カッセイカ</t>
    </rPh>
    <rPh sb="12" eb="14">
      <t>スイシン</t>
    </rPh>
    <phoneticPr fontId="29"/>
  </si>
  <si>
    <t>不動産証券化の推進に関する経費</t>
    <rPh sb="0" eb="3">
      <t>フドウサン</t>
    </rPh>
    <rPh sb="3" eb="6">
      <t>ショウケンカ</t>
    </rPh>
    <rPh sb="7" eb="9">
      <t>スイシン</t>
    </rPh>
    <rPh sb="10" eb="11">
      <t>カン</t>
    </rPh>
    <rPh sb="13" eb="15">
      <t>ケイヒ</t>
    </rPh>
    <phoneticPr fontId="29"/>
  </si>
  <si>
    <t>不動産市場国際化への対応</t>
    <rPh sb="0" eb="3">
      <t>フドウサン</t>
    </rPh>
    <rPh sb="3" eb="5">
      <t>シジョウ</t>
    </rPh>
    <rPh sb="5" eb="7">
      <t>コクサイ</t>
    </rPh>
    <rPh sb="7" eb="8">
      <t>カ</t>
    </rPh>
    <rPh sb="10" eb="12">
      <t>タイオウ</t>
    </rPh>
    <phoneticPr fontId="29"/>
  </si>
  <si>
    <t>不動産の管理・流通のための環境整備の推進</t>
    <rPh sb="0" eb="3">
      <t>フドウサン</t>
    </rPh>
    <rPh sb="4" eb="6">
      <t>カンリ</t>
    </rPh>
    <rPh sb="7" eb="9">
      <t>リュウツウ</t>
    </rPh>
    <rPh sb="13" eb="15">
      <t>カンキョウ</t>
    </rPh>
    <rPh sb="15" eb="17">
      <t>セイビ</t>
    </rPh>
    <rPh sb="18" eb="20">
      <t>スイシン</t>
    </rPh>
    <phoneticPr fontId="29"/>
  </si>
  <si>
    <t>空き家・空き地等の新たな流通・利活用スキームの構築のための調査・検討経費</t>
  </si>
  <si>
    <t>金融技術の進展等を踏まえた不動産投資市場の環境整備</t>
  </si>
  <si>
    <t>ESG投資等の動向を踏まえた不動産投資市場の環境整備</t>
  </si>
  <si>
    <t>建設業許可処理システム等の整備の推進</t>
    <rPh sb="0" eb="3">
      <t>ケンセツギョウ</t>
    </rPh>
    <rPh sb="3" eb="5">
      <t>キョカ</t>
    </rPh>
    <rPh sb="5" eb="7">
      <t>ショリ</t>
    </rPh>
    <rPh sb="11" eb="12">
      <t>トウ</t>
    </rPh>
    <rPh sb="13" eb="15">
      <t>セイビ</t>
    </rPh>
    <rPh sb="16" eb="18">
      <t>スイシン</t>
    </rPh>
    <phoneticPr fontId="29"/>
  </si>
  <si>
    <t>建設業における法令遵守の徹底</t>
    <rPh sb="0" eb="3">
      <t>ケンセツギョウ</t>
    </rPh>
    <rPh sb="7" eb="9">
      <t>ホウレイ</t>
    </rPh>
    <rPh sb="9" eb="11">
      <t>ジュンシュ</t>
    </rPh>
    <rPh sb="12" eb="14">
      <t>テッテイ</t>
    </rPh>
    <phoneticPr fontId="29"/>
  </si>
  <si>
    <t>昭和54年度</t>
    <rPh sb="0" eb="2">
      <t>ショウワ</t>
    </rPh>
    <rPh sb="4" eb="6">
      <t>ネンド</t>
    </rPh>
    <phoneticPr fontId="29"/>
  </si>
  <si>
    <t>我が国建設業等の海外展開の推進</t>
    <rPh sb="0" eb="1">
      <t>ワ</t>
    </rPh>
    <rPh sb="2" eb="3">
      <t>クニ</t>
    </rPh>
    <rPh sb="3" eb="5">
      <t>ケンセツ</t>
    </rPh>
    <rPh sb="5" eb="6">
      <t>ギョウ</t>
    </rPh>
    <rPh sb="6" eb="7">
      <t>トウ</t>
    </rPh>
    <rPh sb="8" eb="10">
      <t>カイガイ</t>
    </rPh>
    <rPh sb="10" eb="12">
      <t>テンカイ</t>
    </rPh>
    <rPh sb="13" eb="15">
      <t>スイシン</t>
    </rPh>
    <phoneticPr fontId="29"/>
  </si>
  <si>
    <t>地方の入札契約改善推進事業</t>
  </si>
  <si>
    <t>建設分野における外国人受入れの円滑化及び適正化</t>
    <rPh sb="0" eb="2">
      <t>ケンセツ</t>
    </rPh>
    <rPh sb="2" eb="4">
      <t>ブンヤ</t>
    </rPh>
    <rPh sb="8" eb="10">
      <t>ガイコク</t>
    </rPh>
    <rPh sb="10" eb="11">
      <t>ジン</t>
    </rPh>
    <rPh sb="11" eb="13">
      <t>ウケイ</t>
    </rPh>
    <phoneticPr fontId="29"/>
  </si>
  <si>
    <t>建設職人の安全・健康の確保の推進</t>
    <rPh sb="0" eb="2">
      <t>ケンセツ</t>
    </rPh>
    <rPh sb="2" eb="4">
      <t>ショクニン</t>
    </rPh>
    <rPh sb="5" eb="7">
      <t>アンゼン</t>
    </rPh>
    <rPh sb="8" eb="10">
      <t>ケンコウ</t>
    </rPh>
    <rPh sb="11" eb="13">
      <t>カクホ</t>
    </rPh>
    <rPh sb="14" eb="16">
      <t>スイシン</t>
    </rPh>
    <phoneticPr fontId="29"/>
  </si>
  <si>
    <t>民間発注工事等における働き方改革の推進</t>
    <rPh sb="0" eb="2">
      <t>ミンカン</t>
    </rPh>
    <rPh sb="2" eb="4">
      <t>ハッチュウ</t>
    </rPh>
    <rPh sb="4" eb="6">
      <t>コウジ</t>
    </rPh>
    <rPh sb="6" eb="7">
      <t>トウ</t>
    </rPh>
    <rPh sb="11" eb="12">
      <t>ハタラ</t>
    </rPh>
    <rPh sb="13" eb="14">
      <t>カタ</t>
    </rPh>
    <rPh sb="14" eb="16">
      <t>カイカク</t>
    </rPh>
    <rPh sb="17" eb="19">
      <t>スイシン</t>
    </rPh>
    <phoneticPr fontId="29"/>
  </si>
  <si>
    <t>建設技術者の働き方改革の推進に関する調査・検討</t>
    <rPh sb="0" eb="2">
      <t>ケンセツ</t>
    </rPh>
    <rPh sb="2" eb="4">
      <t>ギジュツ</t>
    </rPh>
    <rPh sb="4" eb="5">
      <t>シャ</t>
    </rPh>
    <rPh sb="6" eb="7">
      <t>ハタラ</t>
    </rPh>
    <rPh sb="8" eb="9">
      <t>カタ</t>
    </rPh>
    <rPh sb="9" eb="11">
      <t>カイカク</t>
    </rPh>
    <rPh sb="12" eb="14">
      <t>スイシン</t>
    </rPh>
    <rPh sb="15" eb="16">
      <t>カン</t>
    </rPh>
    <rPh sb="18" eb="20">
      <t>チョウサ</t>
    </rPh>
    <rPh sb="21" eb="23">
      <t>ケントウ</t>
    </rPh>
    <phoneticPr fontId="29"/>
  </si>
  <si>
    <t>地域建設産業の生産性向上及び持続性の確保</t>
    <phoneticPr fontId="29"/>
  </si>
  <si>
    <t>道路分野の海外展開支援に係る経費</t>
  </si>
  <si>
    <t>国土交通統計</t>
    <rPh sb="0" eb="2">
      <t>コクド</t>
    </rPh>
    <rPh sb="2" eb="4">
      <t>コウツウ</t>
    </rPh>
    <rPh sb="4" eb="6">
      <t>トウケイ</t>
    </rPh>
    <phoneticPr fontId="34"/>
  </si>
  <si>
    <t>昭和23年度</t>
    <rPh sb="0" eb="2">
      <t>ショウワ</t>
    </rPh>
    <rPh sb="4" eb="6">
      <t>ネンド</t>
    </rPh>
    <phoneticPr fontId="30"/>
  </si>
  <si>
    <t>大都市交通センサス実施経費</t>
    <rPh sb="0" eb="3">
      <t>ダイトシ</t>
    </rPh>
    <rPh sb="3" eb="5">
      <t>コウツウ</t>
    </rPh>
    <rPh sb="9" eb="11">
      <t>ジッシ</t>
    </rPh>
    <rPh sb="11" eb="13">
      <t>ケイヒ</t>
    </rPh>
    <phoneticPr fontId="29"/>
  </si>
  <si>
    <t>昭和35年度</t>
    <rPh sb="0" eb="2">
      <t>ショウワ</t>
    </rPh>
    <rPh sb="4" eb="6">
      <t>ネンド</t>
    </rPh>
    <phoneticPr fontId="30"/>
  </si>
  <si>
    <t>全国貨物純流動調査実施経費</t>
  </si>
  <si>
    <t>昭和45年度</t>
    <rPh sb="0" eb="2">
      <t>ショウワ</t>
    </rPh>
    <rPh sb="4" eb="6">
      <t>ネンド</t>
    </rPh>
    <phoneticPr fontId="30"/>
  </si>
  <si>
    <t>土地分類及び水に係る基本調査に関する経費</t>
    <rPh sb="0" eb="2">
      <t>トチ</t>
    </rPh>
    <rPh sb="2" eb="4">
      <t>ブンルイ</t>
    </rPh>
    <rPh sb="4" eb="5">
      <t>オヨ</t>
    </rPh>
    <rPh sb="6" eb="7">
      <t>ミズ</t>
    </rPh>
    <rPh sb="8" eb="9">
      <t>カカ</t>
    </rPh>
    <rPh sb="10" eb="12">
      <t>キホン</t>
    </rPh>
    <rPh sb="12" eb="14">
      <t>チョウサ</t>
    </rPh>
    <rPh sb="15" eb="16">
      <t>カン</t>
    </rPh>
    <rPh sb="18" eb="20">
      <t>ケイヒ</t>
    </rPh>
    <phoneticPr fontId="29"/>
  </si>
  <si>
    <t>昭和26年度</t>
    <rPh sb="0" eb="2">
      <t>ショウワ</t>
    </rPh>
    <rPh sb="4" eb="6">
      <t>ネンド</t>
    </rPh>
    <phoneticPr fontId="30"/>
  </si>
  <si>
    <t>地籍調査</t>
    <rPh sb="0" eb="2">
      <t>チセキ</t>
    </rPh>
    <rPh sb="2" eb="4">
      <t>チョウサ</t>
    </rPh>
    <phoneticPr fontId="34"/>
  </si>
  <si>
    <t>地籍基本調査</t>
    <rPh sb="0" eb="2">
      <t>チセキ</t>
    </rPh>
    <rPh sb="2" eb="4">
      <t>キホン</t>
    </rPh>
    <rPh sb="4" eb="6">
      <t>チョウサ</t>
    </rPh>
    <phoneticPr fontId="29"/>
  </si>
  <si>
    <t>地籍整備推進</t>
    <rPh sb="0" eb="2">
      <t>チセキ</t>
    </rPh>
    <rPh sb="2" eb="4">
      <t>セイビ</t>
    </rPh>
    <rPh sb="4" eb="6">
      <t>スイシン</t>
    </rPh>
    <phoneticPr fontId="29"/>
  </si>
  <si>
    <t>基準点測量</t>
  </si>
  <si>
    <t>トラック運送業におけるパートナーシップ環境整備事業</t>
  </si>
  <si>
    <t>平成21年度</t>
  </si>
  <si>
    <t>トラック産業将来ビジョン策定等調査</t>
  </si>
  <si>
    <t>平成22年度</t>
  </si>
  <si>
    <t>自動車運送・整備事業の経営基盤強化</t>
    <rPh sb="6" eb="8">
      <t>セイビ</t>
    </rPh>
    <rPh sb="11" eb="13">
      <t>ケイエイ</t>
    </rPh>
    <rPh sb="13" eb="15">
      <t>キバン</t>
    </rPh>
    <rPh sb="15" eb="17">
      <t>キョウカ</t>
    </rPh>
    <phoneticPr fontId="29"/>
  </si>
  <si>
    <t>船員雇用促進対策事業費</t>
  </si>
  <si>
    <t>昭和53年度</t>
    <rPh sb="0" eb="2">
      <t>ショウワ</t>
    </rPh>
    <rPh sb="4" eb="6">
      <t>ネンド</t>
    </rPh>
    <phoneticPr fontId="36"/>
  </si>
  <si>
    <t>船員の確保・育成等総合対策の推進に必要な経費</t>
    <rPh sb="0" eb="2">
      <t>センイン</t>
    </rPh>
    <rPh sb="3" eb="5">
      <t>カクホ</t>
    </rPh>
    <rPh sb="6" eb="8">
      <t>イクセイ</t>
    </rPh>
    <rPh sb="8" eb="9">
      <t>トウ</t>
    </rPh>
    <rPh sb="9" eb="11">
      <t>ソウゴウ</t>
    </rPh>
    <rPh sb="11" eb="13">
      <t>タイサク</t>
    </rPh>
    <rPh sb="14" eb="16">
      <t>スイシン</t>
    </rPh>
    <rPh sb="17" eb="19">
      <t>ヒツヨウ</t>
    </rPh>
    <rPh sb="20" eb="22">
      <t>ケイヒ</t>
    </rPh>
    <phoneticPr fontId="37"/>
  </si>
  <si>
    <t>船舶産業の競争力強化に必要な経費</t>
    <rPh sb="0" eb="2">
      <t>センパク</t>
    </rPh>
    <rPh sb="2" eb="4">
      <t>サンギョウ</t>
    </rPh>
    <rPh sb="5" eb="8">
      <t>キョウソウリョク</t>
    </rPh>
    <rPh sb="8" eb="10">
      <t>キョウカ</t>
    </rPh>
    <rPh sb="11" eb="13">
      <t>ヒツヨウ</t>
    </rPh>
    <rPh sb="14" eb="16">
      <t>ケイヒ</t>
    </rPh>
    <phoneticPr fontId="37"/>
  </si>
  <si>
    <t>令和7年度</t>
    <rPh sb="0" eb="2">
      <t>レイワ</t>
    </rPh>
    <rPh sb="3" eb="5">
      <t>ネンド</t>
    </rPh>
    <phoneticPr fontId="36"/>
  </si>
  <si>
    <t>経済協力開発機構造船部会分担金</t>
    <rPh sb="0" eb="2">
      <t>ケイザイ</t>
    </rPh>
    <rPh sb="2" eb="4">
      <t>キョウリョク</t>
    </rPh>
    <rPh sb="4" eb="6">
      <t>カイハツ</t>
    </rPh>
    <rPh sb="6" eb="8">
      <t>キコウ</t>
    </rPh>
    <rPh sb="8" eb="11">
      <t>ゾウセンブ</t>
    </rPh>
    <rPh sb="11" eb="12">
      <t>カイ</t>
    </rPh>
    <rPh sb="12" eb="15">
      <t>ブンタンキン</t>
    </rPh>
    <phoneticPr fontId="37"/>
  </si>
  <si>
    <t>シップリサイクルに関する総合対策</t>
    <rPh sb="9" eb="10">
      <t>カン</t>
    </rPh>
    <rPh sb="12" eb="14">
      <t>ソウゴウ</t>
    </rPh>
    <rPh sb="14" eb="16">
      <t>タイサク</t>
    </rPh>
    <phoneticPr fontId="37"/>
  </si>
  <si>
    <t>平成19年度</t>
    <rPh sb="0" eb="2">
      <t>ヘイセイ</t>
    </rPh>
    <rPh sb="4" eb="6">
      <t>ネンド</t>
    </rPh>
    <phoneticPr fontId="36"/>
  </si>
  <si>
    <t>独立行政法人　海技教育機構運営費交付金</t>
    <rPh sb="0" eb="6">
      <t>ドクリツギョウセイホウジン</t>
    </rPh>
    <rPh sb="7" eb="9">
      <t>カイギ</t>
    </rPh>
    <rPh sb="9" eb="11">
      <t>キョウイク</t>
    </rPh>
    <rPh sb="11" eb="13">
      <t>キコウ</t>
    </rPh>
    <rPh sb="13" eb="16">
      <t>ウンエイヒ</t>
    </rPh>
    <rPh sb="16" eb="19">
      <t>コウフキン</t>
    </rPh>
    <phoneticPr fontId="37"/>
  </si>
  <si>
    <t>造船業における人材の確保、育成</t>
    <rPh sb="0" eb="3">
      <t>ゾウセンギョウ</t>
    </rPh>
    <rPh sb="7" eb="9">
      <t>ジンザイ</t>
    </rPh>
    <rPh sb="10" eb="12">
      <t>カクホ</t>
    </rPh>
    <rPh sb="13" eb="15">
      <t>イクセイ</t>
    </rPh>
    <phoneticPr fontId="29"/>
  </si>
  <si>
    <t>平成27年度</t>
    <rPh sb="0" eb="2">
      <t>ヘイセイ</t>
    </rPh>
    <rPh sb="4" eb="6">
      <t>ネンド</t>
    </rPh>
    <phoneticPr fontId="36"/>
  </si>
  <si>
    <t>独立行政法人　海技教育機構施設整備費補助金</t>
    <rPh sb="0" eb="6">
      <t>ドクリツギョウセイホウジン</t>
    </rPh>
    <rPh sb="7" eb="9">
      <t>カイギ</t>
    </rPh>
    <rPh sb="9" eb="11">
      <t>キョウイク</t>
    </rPh>
    <rPh sb="11" eb="13">
      <t>キコウ</t>
    </rPh>
    <rPh sb="13" eb="15">
      <t>シセツ</t>
    </rPh>
    <rPh sb="15" eb="18">
      <t>セイビヒ</t>
    </rPh>
    <rPh sb="18" eb="21">
      <t>ホジョキン</t>
    </rPh>
    <phoneticPr fontId="29"/>
  </si>
  <si>
    <t>船舶の建造・運航における生産性向上（情報技術等の活用によるコスト競争力・品質・サービスの革新）</t>
    <rPh sb="0" eb="2">
      <t>センパク</t>
    </rPh>
    <rPh sb="3" eb="5">
      <t>ケンゾウ</t>
    </rPh>
    <rPh sb="6" eb="8">
      <t>ウンコウ</t>
    </rPh>
    <rPh sb="12" eb="15">
      <t>セイサンセイ</t>
    </rPh>
    <rPh sb="15" eb="17">
      <t>コウジョウ</t>
    </rPh>
    <rPh sb="18" eb="20">
      <t>ジョウホウ</t>
    </rPh>
    <rPh sb="20" eb="22">
      <t>ギジュツ</t>
    </rPh>
    <rPh sb="22" eb="23">
      <t>トウ</t>
    </rPh>
    <rPh sb="24" eb="26">
      <t>カツヨウ</t>
    </rPh>
    <rPh sb="32" eb="35">
      <t>キョウソウリョク</t>
    </rPh>
    <rPh sb="36" eb="38">
      <t>ヒンシツ</t>
    </rPh>
    <rPh sb="44" eb="46">
      <t>カクシン</t>
    </rPh>
    <phoneticPr fontId="29"/>
  </si>
  <si>
    <t>海洋開発市場の獲得に向けた海事生産性革命の前進に必要な経費</t>
    <rPh sb="0" eb="2">
      <t>カイヨウ</t>
    </rPh>
    <rPh sb="2" eb="4">
      <t>カイハツ</t>
    </rPh>
    <rPh sb="4" eb="6">
      <t>シジョウ</t>
    </rPh>
    <rPh sb="7" eb="9">
      <t>カクトク</t>
    </rPh>
    <rPh sb="10" eb="11">
      <t>ム</t>
    </rPh>
    <rPh sb="13" eb="15">
      <t>カイジ</t>
    </rPh>
    <rPh sb="15" eb="18">
      <t>セイサンセイ</t>
    </rPh>
    <rPh sb="18" eb="20">
      <t>カクメイ</t>
    </rPh>
    <rPh sb="21" eb="23">
      <t>ゼンシン</t>
    </rPh>
    <rPh sb="24" eb="26">
      <t>ヒツヨウ</t>
    </rPh>
    <rPh sb="27" eb="29">
      <t>ケイヒ</t>
    </rPh>
    <phoneticPr fontId="29"/>
  </si>
  <si>
    <t>平成30年度</t>
    <rPh sb="0" eb="2">
      <t>ヘイセイ</t>
    </rPh>
    <rPh sb="4" eb="5">
      <t>ネン</t>
    </rPh>
    <rPh sb="5" eb="6">
      <t>ド</t>
    </rPh>
    <phoneticPr fontId="29"/>
  </si>
  <si>
    <t>デジタル改革によるDX造船所の実現</t>
  </si>
  <si>
    <t>技術のトップランナーを中核とした海事産業の集約・連携強化</t>
    <phoneticPr fontId="16"/>
  </si>
  <si>
    <t>令和5年度</t>
    <rPh sb="0" eb="2">
      <t>レイワ</t>
    </rPh>
    <rPh sb="3" eb="5">
      <t>ネンド</t>
    </rPh>
    <phoneticPr fontId="16"/>
  </si>
  <si>
    <t>独立行政法人　海技教育機構船舶建造費補助金</t>
    <rPh sb="0" eb="6">
      <t>ドクリツギョウセイホウジン</t>
    </rPh>
    <phoneticPr fontId="16"/>
  </si>
  <si>
    <t>ガス燃料船の競争力強化</t>
    <rPh sb="2" eb="4">
      <t>ネンリョウ</t>
    </rPh>
    <rPh sb="4" eb="5">
      <t>セン</t>
    </rPh>
    <rPh sb="6" eb="9">
      <t>キョウソウリョク</t>
    </rPh>
    <rPh sb="9" eb="11">
      <t>キョウカ</t>
    </rPh>
    <phoneticPr fontId="16"/>
  </si>
  <si>
    <t>社会資本整備総合交付金</t>
    <rPh sb="0" eb="4">
      <t>シャカイシホン</t>
    </rPh>
    <rPh sb="4" eb="6">
      <t>セイビ</t>
    </rPh>
    <rPh sb="6" eb="8">
      <t>ソウゴウ</t>
    </rPh>
    <rPh sb="8" eb="11">
      <t>コウフキン</t>
    </rPh>
    <phoneticPr fontId="29"/>
  </si>
  <si>
    <t>防災・安全交付金</t>
    <rPh sb="0" eb="2">
      <t>ボウサイ</t>
    </rPh>
    <rPh sb="3" eb="5">
      <t>アンゼン</t>
    </rPh>
    <rPh sb="5" eb="8">
      <t>コウフキン</t>
    </rPh>
    <phoneticPr fontId="29"/>
  </si>
  <si>
    <t>総合交通体系整備推進費</t>
    <rPh sb="0" eb="2">
      <t>ソウゴウ</t>
    </rPh>
    <rPh sb="2" eb="4">
      <t>コウツウ</t>
    </rPh>
    <rPh sb="4" eb="6">
      <t>タイケイ</t>
    </rPh>
    <rPh sb="6" eb="8">
      <t>セイビ</t>
    </rPh>
    <rPh sb="8" eb="10">
      <t>スイシン</t>
    </rPh>
    <rPh sb="10" eb="11">
      <t>ヒ</t>
    </rPh>
    <phoneticPr fontId="34"/>
  </si>
  <si>
    <t>総合的な交通体系の効果的な整備の推進</t>
  </si>
  <si>
    <t>官民連携基盤整備推進調査費</t>
    <phoneticPr fontId="16"/>
  </si>
  <si>
    <t>国土数値情報の整備</t>
    <rPh sb="0" eb="2">
      <t>コクド</t>
    </rPh>
    <rPh sb="2" eb="4">
      <t>スウチ</t>
    </rPh>
    <rPh sb="4" eb="6">
      <t>ジョウホウ</t>
    </rPh>
    <rPh sb="7" eb="9">
      <t>セイビ</t>
    </rPh>
    <phoneticPr fontId="29"/>
  </si>
  <si>
    <t>平成13年度</t>
    <rPh sb="0" eb="2">
      <t>ヘイセイ</t>
    </rPh>
    <rPh sb="4" eb="6">
      <t>ネンド</t>
    </rPh>
    <phoneticPr fontId="30"/>
  </si>
  <si>
    <t>スーパー・メガリージョンの形成及び効果の広域的拡大の促進等</t>
    <phoneticPr fontId="16"/>
  </si>
  <si>
    <t>大都市戦略等推進経費</t>
    <rPh sb="0" eb="3">
      <t>ダイトシ</t>
    </rPh>
    <rPh sb="3" eb="5">
      <t>センリャク</t>
    </rPh>
    <rPh sb="5" eb="6">
      <t>ナド</t>
    </rPh>
    <rPh sb="6" eb="8">
      <t>スイシン</t>
    </rPh>
    <rPh sb="8" eb="10">
      <t>ケイヒ</t>
    </rPh>
    <phoneticPr fontId="29"/>
  </si>
  <si>
    <t>地理空間情報の流通・利用促進の検討</t>
  </si>
  <si>
    <t>昭和元年度以前</t>
    <rPh sb="0" eb="2">
      <t>ショウワ</t>
    </rPh>
    <rPh sb="2" eb="4">
      <t>ガンネン</t>
    </rPh>
    <rPh sb="4" eb="5">
      <t>ド</t>
    </rPh>
    <rPh sb="5" eb="7">
      <t>イゼン</t>
    </rPh>
    <phoneticPr fontId="29"/>
  </si>
  <si>
    <t>電子国土基本図整備経費</t>
    <rPh sb="0" eb="4">
      <t>デンシコクド</t>
    </rPh>
    <rPh sb="4" eb="7">
      <t>キホンズ</t>
    </rPh>
    <rPh sb="7" eb="9">
      <t>セイビ</t>
    </rPh>
    <rPh sb="9" eb="11">
      <t>ケイヒ</t>
    </rPh>
    <phoneticPr fontId="16"/>
  </si>
  <si>
    <t>地理空間情報ライブラリー推進経費</t>
    <rPh sb="0" eb="2">
      <t>チリ</t>
    </rPh>
    <rPh sb="2" eb="4">
      <t>クウカン</t>
    </rPh>
    <rPh sb="4" eb="6">
      <t>ジョウホウ</t>
    </rPh>
    <rPh sb="12" eb="14">
      <t>スイシン</t>
    </rPh>
    <rPh sb="14" eb="16">
      <t>ケイヒ</t>
    </rPh>
    <phoneticPr fontId="29"/>
  </si>
  <si>
    <t>離島振興に必要な経費</t>
    <rPh sb="0" eb="2">
      <t>リトウ</t>
    </rPh>
    <rPh sb="2" eb="4">
      <t>シンコウ</t>
    </rPh>
    <rPh sb="5" eb="7">
      <t>ヒツヨウ</t>
    </rPh>
    <rPh sb="8" eb="10">
      <t>ケイヒ</t>
    </rPh>
    <phoneticPr fontId="29"/>
  </si>
  <si>
    <t>離島振興事業</t>
    <rPh sb="0" eb="2">
      <t>リトウ</t>
    </rPh>
    <rPh sb="2" eb="4">
      <t>シンコウ</t>
    </rPh>
    <rPh sb="4" eb="6">
      <t>ジギョウ</t>
    </rPh>
    <phoneticPr fontId="29"/>
  </si>
  <si>
    <t>昭和28年度</t>
  </si>
  <si>
    <t>奄美群島振興開発事業</t>
    <rPh sb="0" eb="2">
      <t>アマミ</t>
    </rPh>
    <rPh sb="2" eb="4">
      <t>グントウ</t>
    </rPh>
    <rPh sb="4" eb="6">
      <t>シンコウ</t>
    </rPh>
    <rPh sb="6" eb="8">
      <t>カイハツ</t>
    </rPh>
    <rPh sb="8" eb="10">
      <t>ジギョウ</t>
    </rPh>
    <phoneticPr fontId="29"/>
  </si>
  <si>
    <t>昭和29年度</t>
  </si>
  <si>
    <t>奄美群島の振興開発に必要な経費</t>
    <rPh sb="0" eb="2">
      <t>アマミ</t>
    </rPh>
    <rPh sb="2" eb="4">
      <t>グントウ</t>
    </rPh>
    <rPh sb="5" eb="7">
      <t>シンコウ</t>
    </rPh>
    <rPh sb="7" eb="9">
      <t>カイハツ</t>
    </rPh>
    <rPh sb="10" eb="12">
      <t>ヒツヨウ</t>
    </rPh>
    <rPh sb="13" eb="15">
      <t>ケイヒ</t>
    </rPh>
    <phoneticPr fontId="29"/>
  </si>
  <si>
    <t>小笠原諸島振興開発事業</t>
    <rPh sb="0" eb="3">
      <t>オガサワラ</t>
    </rPh>
    <rPh sb="3" eb="5">
      <t>ショトウ</t>
    </rPh>
    <rPh sb="5" eb="7">
      <t>シンコウ</t>
    </rPh>
    <rPh sb="7" eb="9">
      <t>カイハツ</t>
    </rPh>
    <rPh sb="9" eb="11">
      <t>ジギョウ</t>
    </rPh>
    <phoneticPr fontId="29"/>
  </si>
  <si>
    <t>昭和44年度</t>
    <rPh sb="0" eb="2">
      <t>ショウワ</t>
    </rPh>
    <rPh sb="4" eb="6">
      <t>ネンド</t>
    </rPh>
    <phoneticPr fontId="30"/>
  </si>
  <si>
    <t>北海道特定特別総合開発事業推進費</t>
    <rPh sb="0" eb="3">
      <t>ホッカイドウ</t>
    </rPh>
    <rPh sb="3" eb="5">
      <t>トクテイ</t>
    </rPh>
    <rPh sb="5" eb="7">
      <t>トクベツ</t>
    </rPh>
    <rPh sb="7" eb="9">
      <t>ソウゴウ</t>
    </rPh>
    <rPh sb="9" eb="11">
      <t>カイハツ</t>
    </rPh>
    <rPh sb="11" eb="13">
      <t>ジギョウ</t>
    </rPh>
    <rPh sb="13" eb="16">
      <t>スイシンヒ</t>
    </rPh>
    <phoneticPr fontId="29"/>
  </si>
  <si>
    <t>北海道開発事業</t>
    <rPh sb="0" eb="3">
      <t>ホッカイドウ</t>
    </rPh>
    <rPh sb="3" eb="5">
      <t>カイハツ</t>
    </rPh>
    <rPh sb="5" eb="7">
      <t>ジギョウ</t>
    </rPh>
    <phoneticPr fontId="29"/>
  </si>
  <si>
    <t>北海道開発計画推進等経費</t>
    <rPh sb="0" eb="3">
      <t>ホッカイドウ</t>
    </rPh>
    <rPh sb="3" eb="5">
      <t>カイハツ</t>
    </rPh>
    <rPh sb="5" eb="7">
      <t>ケイカク</t>
    </rPh>
    <rPh sb="7" eb="9">
      <t>スイシン</t>
    </rPh>
    <rPh sb="9" eb="10">
      <t>ナド</t>
    </rPh>
    <rPh sb="10" eb="12">
      <t>ケイヒ</t>
    </rPh>
    <phoneticPr fontId="29"/>
  </si>
  <si>
    <t>昭和26年度</t>
  </si>
  <si>
    <t>北方領土隣接地域振興等経費
(北方領土隣接地域振興等事業推進費補助金）</t>
    <rPh sb="0" eb="2">
      <t>ホッポウ</t>
    </rPh>
    <rPh sb="2" eb="4">
      <t>リョウド</t>
    </rPh>
    <rPh sb="4" eb="6">
      <t>リンセツ</t>
    </rPh>
    <rPh sb="6" eb="8">
      <t>チイキ</t>
    </rPh>
    <rPh sb="8" eb="11">
      <t>シンコウナド</t>
    </rPh>
    <rPh sb="11" eb="13">
      <t>ケイヒ</t>
    </rPh>
    <rPh sb="15" eb="17">
      <t>ホッポウ</t>
    </rPh>
    <rPh sb="17" eb="19">
      <t>リョウド</t>
    </rPh>
    <rPh sb="19" eb="21">
      <t>リンセツ</t>
    </rPh>
    <rPh sb="21" eb="23">
      <t>チイキ</t>
    </rPh>
    <rPh sb="23" eb="26">
      <t>シンコウナド</t>
    </rPh>
    <rPh sb="26" eb="28">
      <t>ジギョウ</t>
    </rPh>
    <rPh sb="28" eb="30">
      <t>スイシン</t>
    </rPh>
    <rPh sb="30" eb="31">
      <t>ヒ</t>
    </rPh>
    <rPh sb="31" eb="34">
      <t>ホジョキン</t>
    </rPh>
    <phoneticPr fontId="29"/>
  </si>
  <si>
    <t>平成16年度</t>
  </si>
  <si>
    <t>アイヌの伝統等普及啓発等に必要な経費</t>
    <rPh sb="4" eb="7">
      <t>デントウナド</t>
    </rPh>
    <rPh sb="7" eb="9">
      <t>フキュウ</t>
    </rPh>
    <rPh sb="9" eb="12">
      <t>ケイハツトウ</t>
    </rPh>
    <rPh sb="13" eb="15">
      <t>ヒツヨウ</t>
    </rPh>
    <rPh sb="16" eb="18">
      <t>ケイヒ</t>
    </rPh>
    <phoneticPr fontId="29"/>
  </si>
  <si>
    <t>国立研究開発法人土木研究所（運営費交付金）</t>
    <rPh sb="0" eb="2">
      <t>コクリツ</t>
    </rPh>
    <rPh sb="2" eb="4">
      <t>ケンキュウ</t>
    </rPh>
    <rPh sb="4" eb="6">
      <t>カイハツ</t>
    </rPh>
    <rPh sb="6" eb="8">
      <t>ホウジン</t>
    </rPh>
    <rPh sb="8" eb="13">
      <t>ドボクケンキュウジョ</t>
    </rPh>
    <rPh sb="14" eb="17">
      <t>ウンエイヒ</t>
    </rPh>
    <rPh sb="17" eb="20">
      <t>コウフキン</t>
    </rPh>
    <phoneticPr fontId="29"/>
  </si>
  <si>
    <t>国立研究開発法人土木研究所（施設整備）</t>
    <rPh sb="0" eb="2">
      <t>コクリツ</t>
    </rPh>
    <rPh sb="2" eb="4">
      <t>ケンキュウ</t>
    </rPh>
    <rPh sb="4" eb="6">
      <t>カイハツ</t>
    </rPh>
    <rPh sb="6" eb="8">
      <t>ホウジン</t>
    </rPh>
    <rPh sb="8" eb="13">
      <t>ドボクケンキュウジョ</t>
    </rPh>
    <rPh sb="14" eb="16">
      <t>シセツ</t>
    </rPh>
    <rPh sb="16" eb="18">
      <t>セイビ</t>
    </rPh>
    <phoneticPr fontId="29"/>
  </si>
  <si>
    <t>国立研究開発法人建築研究所（運営費交付金）</t>
    <rPh sb="0" eb="2">
      <t>コクリツ</t>
    </rPh>
    <rPh sb="2" eb="4">
      <t>ケンキュウ</t>
    </rPh>
    <rPh sb="4" eb="6">
      <t>カイハツ</t>
    </rPh>
    <rPh sb="6" eb="8">
      <t>ホウジン</t>
    </rPh>
    <rPh sb="8" eb="10">
      <t>ケンチク</t>
    </rPh>
    <rPh sb="10" eb="13">
      <t>ケンキュウジョ</t>
    </rPh>
    <rPh sb="14" eb="17">
      <t>ウンエイヒ</t>
    </rPh>
    <rPh sb="17" eb="20">
      <t>コウフキン</t>
    </rPh>
    <phoneticPr fontId="29"/>
  </si>
  <si>
    <t>国立研究開発法人建築研究所（施設整備）</t>
    <rPh sb="0" eb="2">
      <t>コクリツ</t>
    </rPh>
    <rPh sb="2" eb="4">
      <t>ケンキュウ</t>
    </rPh>
    <rPh sb="4" eb="6">
      <t>カイハツ</t>
    </rPh>
    <rPh sb="6" eb="8">
      <t>ホウジン</t>
    </rPh>
    <rPh sb="8" eb="10">
      <t>ケンチク</t>
    </rPh>
    <rPh sb="10" eb="13">
      <t>ケンキュウジョ</t>
    </rPh>
    <rPh sb="14" eb="16">
      <t>シセツ</t>
    </rPh>
    <rPh sb="16" eb="18">
      <t>セイビ</t>
    </rPh>
    <phoneticPr fontId="29"/>
  </si>
  <si>
    <t>交通運輸技術開発推進制度</t>
    <rPh sb="0" eb="2">
      <t>コウツウ</t>
    </rPh>
    <rPh sb="2" eb="4">
      <t>ウンユ</t>
    </rPh>
    <rPh sb="4" eb="6">
      <t>ギジュツ</t>
    </rPh>
    <rPh sb="6" eb="8">
      <t>カイハツ</t>
    </rPh>
    <rPh sb="8" eb="10">
      <t>スイシン</t>
    </rPh>
    <rPh sb="10" eb="12">
      <t>セイド</t>
    </rPh>
    <phoneticPr fontId="29"/>
  </si>
  <si>
    <t>国立研究開発法人海上・港湾・航空技術研究所運営費交付金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1" eb="24">
      <t>ウンエイヒ</t>
    </rPh>
    <rPh sb="24" eb="27">
      <t>コウフキン</t>
    </rPh>
    <phoneticPr fontId="37"/>
  </si>
  <si>
    <t>国立研究開発法人海上・港湾・航空技術研究所施設整備費補助金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1" eb="23">
      <t>シセツ</t>
    </rPh>
    <rPh sb="23" eb="25">
      <t>セイビ</t>
    </rPh>
    <rPh sb="25" eb="26">
      <t>ヒ</t>
    </rPh>
    <rPh sb="26" eb="29">
      <t>ホジョキン</t>
    </rPh>
    <phoneticPr fontId="37"/>
  </si>
  <si>
    <t>耐候性等に優れたドローン等の標準化推進事業</t>
    <rPh sb="0" eb="1">
      <t>タ</t>
    </rPh>
    <rPh sb="3" eb="4">
      <t>トウ</t>
    </rPh>
    <rPh sb="5" eb="6">
      <t>スグ</t>
    </rPh>
    <rPh sb="12" eb="13">
      <t>トウ</t>
    </rPh>
    <rPh sb="14" eb="16">
      <t>ヒョウジュン</t>
    </rPh>
    <rPh sb="16" eb="17">
      <t>カ</t>
    </rPh>
    <rPh sb="17" eb="19">
      <t>スイシン</t>
    </rPh>
    <rPh sb="19" eb="21">
      <t>ジギョウ</t>
    </rPh>
    <phoneticPr fontId="16"/>
  </si>
  <si>
    <t>スマートシティ実装化支援事業及びスマートシティ実装化支援調査</t>
    <phoneticPr fontId="29"/>
  </si>
  <si>
    <t>昭和62年度</t>
    <rPh sb="0" eb="2">
      <t>ショウワ</t>
    </rPh>
    <rPh sb="4" eb="6">
      <t>ネンド</t>
    </rPh>
    <phoneticPr fontId="30"/>
  </si>
  <si>
    <t>鉄道技術開発・普及促進制度</t>
    <rPh sb="0" eb="2">
      <t>テツドウ</t>
    </rPh>
    <rPh sb="2" eb="4">
      <t>ギジュツ</t>
    </rPh>
    <rPh sb="4" eb="6">
      <t>カイハツ</t>
    </rPh>
    <rPh sb="7" eb="9">
      <t>フキュウ</t>
    </rPh>
    <rPh sb="9" eb="11">
      <t>ソクシン</t>
    </rPh>
    <rPh sb="11" eb="13">
      <t>セイド</t>
    </rPh>
    <phoneticPr fontId="29"/>
  </si>
  <si>
    <t>土木関連施設整備費、建築関連施設整備費</t>
    <rPh sb="0" eb="2">
      <t>ドボク</t>
    </rPh>
    <rPh sb="2" eb="4">
      <t>カンレン</t>
    </rPh>
    <rPh sb="4" eb="6">
      <t>シセツ</t>
    </rPh>
    <rPh sb="6" eb="9">
      <t>セイビヒ</t>
    </rPh>
    <phoneticPr fontId="34"/>
  </si>
  <si>
    <t>平成13年度</t>
    <rPh sb="0" eb="2">
      <t>ヘイセイ</t>
    </rPh>
    <rPh sb="4" eb="6">
      <t>ネンド</t>
    </rPh>
    <phoneticPr fontId="31"/>
  </si>
  <si>
    <t>一般研究経費</t>
    <rPh sb="0" eb="2">
      <t>イッパン</t>
    </rPh>
    <rPh sb="2" eb="4">
      <t>ケンキュウ</t>
    </rPh>
    <rPh sb="4" eb="6">
      <t>ケイヒ</t>
    </rPh>
    <phoneticPr fontId="34"/>
  </si>
  <si>
    <t>現場の環境変化を考慮した土木施工の安全対策の高度化に関する研究</t>
  </si>
  <si>
    <t>スマートシティ推進支援のための主要な都市問題解決に係る計画評価技術の開発</t>
  </si>
  <si>
    <t>空き家の管理不全化に対する予防的対策効果の定量化に関する研究</t>
  </si>
  <si>
    <t>災害後における居住継続のための自立型エネルギーシステムの設計目標に関する研究</t>
  </si>
  <si>
    <t>非住宅建築物の防火性能の高度化に資する新しい性能指標および評価プログラムの開発</t>
    <rPh sb="0" eb="1">
      <t>ヒ</t>
    </rPh>
    <rPh sb="1" eb="3">
      <t>ジュウタク</t>
    </rPh>
    <rPh sb="3" eb="6">
      <t>ケンチクブツ</t>
    </rPh>
    <rPh sb="7" eb="9">
      <t>ボウカ</t>
    </rPh>
    <rPh sb="9" eb="11">
      <t>セイノウ</t>
    </rPh>
    <rPh sb="12" eb="15">
      <t>コウドカ</t>
    </rPh>
    <rPh sb="16" eb="17">
      <t>シ</t>
    </rPh>
    <rPh sb="19" eb="20">
      <t>アタラ</t>
    </rPh>
    <rPh sb="22" eb="24">
      <t>セイノウ</t>
    </rPh>
    <rPh sb="24" eb="26">
      <t>シヒョウ</t>
    </rPh>
    <rPh sb="29" eb="31">
      <t>ヒョウカ</t>
    </rPh>
    <rPh sb="37" eb="39">
      <t>カイハツ</t>
    </rPh>
    <phoneticPr fontId="46"/>
  </si>
  <si>
    <t>デジタルトランスフォーメーションセンターWEB会議システム構築業務</t>
  </si>
  <si>
    <t>中山間地における降雨観測精度の高度化のための画像雨量計の開発</t>
  </si>
  <si>
    <t>自動運転空港除雪車両の導入に関する研究</t>
  </si>
  <si>
    <t>令和2年度</t>
    <rPh sb="0" eb="2">
      <t>レイワ</t>
    </rPh>
    <rPh sb="3" eb="4">
      <t>ネン</t>
    </rPh>
    <rPh sb="4" eb="5">
      <t>ド</t>
    </rPh>
    <phoneticPr fontId="16"/>
  </si>
  <si>
    <t>令和3年度</t>
    <rPh sb="0" eb="2">
      <t>レイワ</t>
    </rPh>
    <rPh sb="3" eb="4">
      <t>ネン</t>
    </rPh>
    <rPh sb="4" eb="5">
      <t>ド</t>
    </rPh>
    <phoneticPr fontId="16"/>
  </si>
  <si>
    <t>平成10年度</t>
    <rPh sb="0" eb="2">
      <t>ヘイセイ</t>
    </rPh>
    <rPh sb="4" eb="6">
      <t>ネンド</t>
    </rPh>
    <phoneticPr fontId="29"/>
  </si>
  <si>
    <t>気象研究所</t>
    <rPh sb="0" eb="2">
      <t>キショウ</t>
    </rPh>
    <rPh sb="2" eb="5">
      <t>ケンキュウジョ</t>
    </rPh>
    <phoneticPr fontId="34"/>
  </si>
  <si>
    <t>運行位置情報等のリアルタイムデータのオープンデータ化促進事業</t>
    <phoneticPr fontId="16"/>
  </si>
  <si>
    <t>都市行政情報データベース運営経費</t>
    <rPh sb="0" eb="2">
      <t>トシ</t>
    </rPh>
    <rPh sb="2" eb="4">
      <t>ギョウセイ</t>
    </rPh>
    <rPh sb="4" eb="6">
      <t>ジョウホウ</t>
    </rPh>
    <rPh sb="12" eb="14">
      <t>ウンエイ</t>
    </rPh>
    <rPh sb="14" eb="16">
      <t>ケイヒ</t>
    </rPh>
    <phoneticPr fontId="35"/>
  </si>
  <si>
    <t>交通関係国際会議等に必要な経費</t>
  </si>
  <si>
    <t>昭和48年度</t>
    <rPh sb="0" eb="2">
      <t>ショウワ</t>
    </rPh>
    <rPh sb="4" eb="6">
      <t>ネンド</t>
    </rPh>
    <phoneticPr fontId="30"/>
  </si>
  <si>
    <t>国際社会における交通連携の確保</t>
    <rPh sb="0" eb="2">
      <t>コクサイ</t>
    </rPh>
    <rPh sb="2" eb="4">
      <t>シャカイ</t>
    </rPh>
    <rPh sb="8" eb="10">
      <t>コウツウ</t>
    </rPh>
    <rPh sb="10" eb="12">
      <t>レンケイ</t>
    </rPh>
    <rPh sb="13" eb="15">
      <t>カクホ</t>
    </rPh>
    <phoneticPr fontId="29"/>
  </si>
  <si>
    <t>官民連携による海外インフラ展開の推進</t>
    <rPh sb="0" eb="2">
      <t>カンミン</t>
    </rPh>
    <rPh sb="2" eb="4">
      <t>レンケイ</t>
    </rPh>
    <rPh sb="7" eb="9">
      <t>カイガイ</t>
    </rPh>
    <rPh sb="13" eb="15">
      <t>テンカイ</t>
    </rPh>
    <rPh sb="16" eb="18">
      <t>スイシン</t>
    </rPh>
    <phoneticPr fontId="36"/>
  </si>
  <si>
    <t>国際港湾機関分担金</t>
    <rPh sb="0" eb="2">
      <t>コクサイ</t>
    </rPh>
    <rPh sb="2" eb="4">
      <t>コウワン</t>
    </rPh>
    <rPh sb="4" eb="6">
      <t>キカン</t>
    </rPh>
    <rPh sb="6" eb="9">
      <t>ブンタンキン</t>
    </rPh>
    <phoneticPr fontId="35"/>
  </si>
  <si>
    <t>昭和30年度</t>
    <rPh sb="0" eb="2">
      <t>ショウワ</t>
    </rPh>
    <rPh sb="4" eb="6">
      <t>ネンド</t>
    </rPh>
    <phoneticPr fontId="29"/>
  </si>
  <si>
    <t>官庁営繕費</t>
    <rPh sb="0" eb="2">
      <t>カンチョウ</t>
    </rPh>
    <rPh sb="2" eb="4">
      <t>エイゼン</t>
    </rPh>
    <rPh sb="4" eb="5">
      <t>ヒ</t>
    </rPh>
    <phoneticPr fontId="29"/>
  </si>
  <si>
    <t>昭和26年度</t>
    <rPh sb="0" eb="2">
      <t>ショウワ</t>
    </rPh>
    <rPh sb="4" eb="5">
      <t>ネン</t>
    </rPh>
    <rPh sb="5" eb="6">
      <t>ド</t>
    </rPh>
    <phoneticPr fontId="29"/>
  </si>
  <si>
    <t>官庁施設の適正な保全等の推進に必要な経費</t>
    <rPh sb="0" eb="2">
      <t>カンチョウ</t>
    </rPh>
    <rPh sb="2" eb="4">
      <t>シセツ</t>
    </rPh>
    <rPh sb="5" eb="7">
      <t>テキセイ</t>
    </rPh>
    <rPh sb="8" eb="10">
      <t>ホゼン</t>
    </rPh>
    <rPh sb="10" eb="11">
      <t>トウ</t>
    </rPh>
    <rPh sb="12" eb="14">
      <t>スイシン</t>
    </rPh>
    <rPh sb="15" eb="17">
      <t>ヒツヨウ</t>
    </rPh>
    <rPh sb="18" eb="20">
      <t>ケイヒ</t>
    </rPh>
    <phoneticPr fontId="29"/>
  </si>
  <si>
    <t>平成18年度</t>
    <rPh sb="0" eb="2">
      <t>ヘイセイ</t>
    </rPh>
    <rPh sb="4" eb="6">
      <t>ネンド</t>
    </rPh>
    <phoneticPr fontId="29"/>
  </si>
  <si>
    <t>国土交通本省施設整備</t>
  </si>
  <si>
    <t>平成13年度</t>
  </si>
  <si>
    <t>国土交通省におけるEBPMの推進</t>
    <rPh sb="0" eb="2">
      <t>コクド</t>
    </rPh>
    <rPh sb="2" eb="5">
      <t>コウツウショウ</t>
    </rPh>
    <rPh sb="14" eb="16">
      <t>スイシン</t>
    </rPh>
    <phoneticPr fontId="29"/>
  </si>
  <si>
    <t>都市防災関連事業</t>
    <rPh sb="0" eb="2">
      <t>トシ</t>
    </rPh>
    <rPh sb="2" eb="4">
      <t>ボウサイ</t>
    </rPh>
    <rPh sb="4" eb="6">
      <t>カンレン</t>
    </rPh>
    <rPh sb="6" eb="8">
      <t>ジギョウ</t>
    </rPh>
    <phoneticPr fontId="40"/>
  </si>
  <si>
    <t>河川等災害復旧事業</t>
    <rPh sb="0" eb="2">
      <t>カセン</t>
    </rPh>
    <rPh sb="2" eb="3">
      <t>トウ</t>
    </rPh>
    <rPh sb="3" eb="5">
      <t>サイガイ</t>
    </rPh>
    <rPh sb="5" eb="7">
      <t>フッキュウ</t>
    </rPh>
    <rPh sb="7" eb="9">
      <t>ジギョウ</t>
    </rPh>
    <phoneticPr fontId="38"/>
  </si>
  <si>
    <t>昭和元年度以前</t>
    <rPh sb="0" eb="2">
      <t>ショウワ</t>
    </rPh>
    <rPh sb="2" eb="5">
      <t>ガンネンド</t>
    </rPh>
    <rPh sb="5" eb="7">
      <t>イゼン</t>
    </rPh>
    <phoneticPr fontId="38"/>
  </si>
  <si>
    <t>道路災害復旧事業</t>
    <rPh sb="0" eb="2">
      <t>ドウロ</t>
    </rPh>
    <rPh sb="2" eb="4">
      <t>サイガイ</t>
    </rPh>
    <rPh sb="4" eb="6">
      <t>フッキュウ</t>
    </rPh>
    <rPh sb="6" eb="8">
      <t>ジギョウ</t>
    </rPh>
    <phoneticPr fontId="29"/>
  </si>
  <si>
    <t>世界道路協会等の運営に必要な政府会員分担金</t>
  </si>
  <si>
    <t>自転車活用推進に関する施策を推進するために必要な経費</t>
  </si>
  <si>
    <t>自動車検査登録事務所等の施設の整備</t>
    <phoneticPr fontId="16"/>
  </si>
  <si>
    <t>港湾関係災害復旧事業費</t>
    <rPh sb="0" eb="2">
      <t>コウワン</t>
    </rPh>
    <rPh sb="2" eb="4">
      <t>カンケイ</t>
    </rPh>
    <rPh sb="4" eb="6">
      <t>サイガイ</t>
    </rPh>
    <rPh sb="6" eb="8">
      <t>フッキュウ</t>
    </rPh>
    <rPh sb="8" eb="11">
      <t>ジギョウヒ</t>
    </rPh>
    <phoneticPr fontId="34"/>
  </si>
  <si>
    <t>北海道開発局施設整備費</t>
    <rPh sb="0" eb="3">
      <t>ホッカイドウ</t>
    </rPh>
    <rPh sb="3" eb="6">
      <t>カイハツキョク</t>
    </rPh>
    <rPh sb="6" eb="8">
      <t>シセツ</t>
    </rPh>
    <rPh sb="8" eb="11">
      <t>セイビヒ</t>
    </rPh>
    <phoneticPr fontId="29"/>
  </si>
  <si>
    <t>港湾・空港関連施設整備費</t>
    <rPh sb="0" eb="2">
      <t>コウワン</t>
    </rPh>
    <rPh sb="3" eb="5">
      <t>クウコウ</t>
    </rPh>
    <rPh sb="5" eb="7">
      <t>カンレン</t>
    </rPh>
    <rPh sb="7" eb="9">
      <t>シセツ</t>
    </rPh>
    <rPh sb="9" eb="12">
      <t>セイビヒ</t>
    </rPh>
    <phoneticPr fontId="29"/>
  </si>
  <si>
    <t>国土交通大学校施設整備</t>
    <rPh sb="0" eb="2">
      <t>コクド</t>
    </rPh>
    <rPh sb="2" eb="4">
      <t>コウツウ</t>
    </rPh>
    <rPh sb="4" eb="7">
      <t>ダイガッコウ</t>
    </rPh>
    <rPh sb="7" eb="9">
      <t>シセツ</t>
    </rPh>
    <rPh sb="9" eb="11">
      <t>セイビ</t>
    </rPh>
    <phoneticPr fontId="47"/>
  </si>
  <si>
    <t>平成30年度</t>
    <rPh sb="0" eb="2">
      <t>ヘイセイ</t>
    </rPh>
    <rPh sb="4" eb="6">
      <t>ネンド</t>
    </rPh>
    <phoneticPr fontId="16"/>
  </si>
  <si>
    <t>気象官署施設整備</t>
    <rPh sb="0" eb="2">
      <t>キショウ</t>
    </rPh>
    <rPh sb="2" eb="4">
      <t>カンショ</t>
    </rPh>
    <rPh sb="4" eb="6">
      <t>シセツ</t>
    </rPh>
    <rPh sb="6" eb="8">
      <t>セイビ</t>
    </rPh>
    <phoneticPr fontId="48"/>
  </si>
  <si>
    <t>空港等災害復旧事業</t>
    <rPh sb="0" eb="3">
      <t>クウコウトウ</t>
    </rPh>
    <rPh sb="3" eb="5">
      <t>サイガイ</t>
    </rPh>
    <rPh sb="5" eb="7">
      <t>フッキュウ</t>
    </rPh>
    <rPh sb="7" eb="9">
      <t>ジギョウ</t>
    </rPh>
    <phoneticPr fontId="48"/>
  </si>
  <si>
    <t>（項）地域公共交通維持・活性化推進費
　（大事項）地域公共交通の維持・活性化の推進に必要な経費
（項）地方運輸行政推進費
　（大事項）地域公共交通の維持・活性化の推進に必要な経費</t>
    <rPh sb="21" eb="22">
      <t>ダイ</t>
    </rPh>
    <rPh sb="63" eb="64">
      <t>ダイ</t>
    </rPh>
    <phoneticPr fontId="30"/>
  </si>
  <si>
    <t>（項）地域公共交通維持・活性化推進費
　（大事項）地域公共交通の維持・活性化の推進に必要な経費
（項）地方運輸行政推進費
　（大事項）地域公共交通の維持・活性化の推進に必要な経費</t>
  </si>
  <si>
    <t>総合政策局</t>
    <rPh sb="0" eb="2">
      <t>ソウゴウ</t>
    </rPh>
    <rPh sb="2" eb="5">
      <t>セイサクキョク</t>
    </rPh>
    <phoneticPr fontId="31"/>
  </si>
  <si>
    <t>（項）地域公共交通維持・活性化推進費
　（大事項）地域公共交通の維持・活性化の推進に必要な経費</t>
  </si>
  <si>
    <t>（項）地域公共交通維持・活性化推進費
（大事項）地域公共交通の維持・活性化の推進に必要な経費</t>
  </si>
  <si>
    <t>（項）地域公共交通維持・活性化推進費
　（大事項）地域公共交通の維持・活性化の推進に必要な経費</t>
    <rPh sb="1" eb="2">
      <t>コウ</t>
    </rPh>
    <rPh sb="3" eb="5">
      <t>チイキ</t>
    </rPh>
    <rPh sb="5" eb="7">
      <t>コウキョウ</t>
    </rPh>
    <rPh sb="7" eb="9">
      <t>コウツウ</t>
    </rPh>
    <rPh sb="9" eb="11">
      <t>イジ</t>
    </rPh>
    <rPh sb="12" eb="15">
      <t>カッセイカ</t>
    </rPh>
    <rPh sb="15" eb="17">
      <t>スイシン</t>
    </rPh>
    <rPh sb="17" eb="18">
      <t>ヒ</t>
    </rPh>
    <rPh sb="21" eb="22">
      <t>ダイ</t>
    </rPh>
    <rPh sb="22" eb="24">
      <t>ジコウ</t>
    </rPh>
    <rPh sb="25" eb="27">
      <t>チイキ</t>
    </rPh>
    <rPh sb="27" eb="29">
      <t>コウキョウ</t>
    </rPh>
    <rPh sb="29" eb="31">
      <t>コウツウ</t>
    </rPh>
    <rPh sb="32" eb="34">
      <t>イジ</t>
    </rPh>
    <rPh sb="35" eb="38">
      <t>カッセイカ</t>
    </rPh>
    <rPh sb="39" eb="41">
      <t>スイシン</t>
    </rPh>
    <rPh sb="42" eb="44">
      <t>ヒツヨウ</t>
    </rPh>
    <rPh sb="45" eb="47">
      <t>ケイヒ</t>
    </rPh>
    <phoneticPr fontId="29"/>
  </si>
  <si>
    <t>（項）都市・地域交通整備事業費
　（大事項）都市・地域交通整備事業に必要な経費</t>
    <rPh sb="1" eb="2">
      <t>コウ</t>
    </rPh>
    <rPh sb="18" eb="19">
      <t>ダイ</t>
    </rPh>
    <rPh sb="19" eb="21">
      <t>ジコウ</t>
    </rPh>
    <phoneticPr fontId="29"/>
  </si>
  <si>
    <t>（項）道路交通円滑化推進費
　（大事項）道路交通の円滑化の推進に必要な経費</t>
    <rPh sb="1" eb="2">
      <t>コウ</t>
    </rPh>
    <rPh sb="3" eb="5">
      <t>ドウロ</t>
    </rPh>
    <rPh sb="5" eb="7">
      <t>コウツウ</t>
    </rPh>
    <rPh sb="7" eb="10">
      <t>エンカツカ</t>
    </rPh>
    <rPh sb="10" eb="12">
      <t>スイシン</t>
    </rPh>
    <rPh sb="12" eb="13">
      <t>ヒ</t>
    </rPh>
    <rPh sb="16" eb="17">
      <t>ダイ</t>
    </rPh>
    <rPh sb="17" eb="19">
      <t>ジコウ</t>
    </rPh>
    <rPh sb="20" eb="22">
      <t>ドウロ</t>
    </rPh>
    <rPh sb="22" eb="24">
      <t>コウツウ</t>
    </rPh>
    <rPh sb="25" eb="28">
      <t>エンカツカ</t>
    </rPh>
    <rPh sb="29" eb="31">
      <t>スイシン</t>
    </rPh>
    <rPh sb="32" eb="34">
      <t>ヒツヨウ</t>
    </rPh>
    <rPh sb="35" eb="37">
      <t>ケイヒ</t>
    </rPh>
    <phoneticPr fontId="30"/>
  </si>
  <si>
    <t>（項）道路交通円滑化推進費
　（大事項）道路交通の円滑化の推進に必要な経費</t>
    <rPh sb="1" eb="2">
      <t>コウ</t>
    </rPh>
    <rPh sb="3" eb="5">
      <t>ドウロ</t>
    </rPh>
    <rPh sb="5" eb="7">
      <t>コウツウ</t>
    </rPh>
    <rPh sb="7" eb="10">
      <t>エンカツカ</t>
    </rPh>
    <rPh sb="10" eb="12">
      <t>スイシン</t>
    </rPh>
    <rPh sb="12" eb="13">
      <t>ヒ</t>
    </rPh>
    <rPh sb="16" eb="17">
      <t>ダイ</t>
    </rPh>
    <rPh sb="17" eb="19">
      <t>ジコウ</t>
    </rPh>
    <rPh sb="20" eb="22">
      <t>ドウロ</t>
    </rPh>
    <rPh sb="22" eb="24">
      <t>コウツウ</t>
    </rPh>
    <rPh sb="25" eb="28">
      <t>エンカツカ</t>
    </rPh>
    <rPh sb="29" eb="31">
      <t>スイシン</t>
    </rPh>
    <rPh sb="32" eb="34">
      <t>ヒツヨウ</t>
    </rPh>
    <rPh sb="35" eb="37">
      <t>ケイヒ</t>
    </rPh>
    <phoneticPr fontId="31"/>
  </si>
  <si>
    <t>大臣官房</t>
  </si>
  <si>
    <t>（項）社会資本整備・管理効率化推進費
　（大事項）社会資本整備・管理等の効率的な推進に必要な経費</t>
  </si>
  <si>
    <t>（項）社会資本整備・管理効率化推進費
　（大事項）社会資本整備・管理等の効率的な推進に必要な経費</t>
    <phoneticPr fontId="16"/>
  </si>
  <si>
    <t>（項）社会資本整備・管理効率化推進費
（大事項）社会資本整備・管理等の効率的な推進に必要な経費</t>
  </si>
  <si>
    <t>（項）社会資本整備・管理効率化推進費
　（大事項）社会資本整備・管理等の効率的な推進に必要な経費</t>
    <rPh sb="3" eb="5">
      <t>シャカイ</t>
    </rPh>
    <rPh sb="5" eb="7">
      <t>シホン</t>
    </rPh>
    <rPh sb="7" eb="9">
      <t>セイビ</t>
    </rPh>
    <rPh sb="10" eb="12">
      <t>カンリ</t>
    </rPh>
    <rPh sb="12" eb="15">
      <t>コウリツカ</t>
    </rPh>
    <rPh sb="15" eb="17">
      <t>スイシン</t>
    </rPh>
    <rPh sb="17" eb="18">
      <t>ヒ</t>
    </rPh>
    <rPh sb="25" eb="27">
      <t>シャカイ</t>
    </rPh>
    <rPh sb="27" eb="29">
      <t>シホン</t>
    </rPh>
    <rPh sb="29" eb="31">
      <t>セイビ</t>
    </rPh>
    <rPh sb="32" eb="34">
      <t>カンリ</t>
    </rPh>
    <rPh sb="34" eb="35">
      <t>トウ</t>
    </rPh>
    <rPh sb="36" eb="39">
      <t>コウリツテキ</t>
    </rPh>
    <rPh sb="40" eb="42">
      <t>スイシン</t>
    </rPh>
    <rPh sb="43" eb="45">
      <t>ヒツヨウ</t>
    </rPh>
    <rPh sb="46" eb="48">
      <t>ケイヒ</t>
    </rPh>
    <phoneticPr fontId="29"/>
  </si>
  <si>
    <t>総合政策局</t>
    <rPh sb="0" eb="2">
      <t>ソウゴウ</t>
    </rPh>
    <rPh sb="2" eb="5">
      <t>セイサクキョク</t>
    </rPh>
    <phoneticPr fontId="16"/>
  </si>
  <si>
    <t>（項）社会資本整備・管理効率化推進費
　（大事項）社会資本整備・管理等の効率的な推進に必要な経費</t>
    <rPh sb="1" eb="2">
      <t>コウ</t>
    </rPh>
    <rPh sb="3" eb="5">
      <t>シャカイ</t>
    </rPh>
    <rPh sb="5" eb="7">
      <t>シホン</t>
    </rPh>
    <rPh sb="7" eb="9">
      <t>セイビ</t>
    </rPh>
    <rPh sb="10" eb="12">
      <t>カンリ</t>
    </rPh>
    <rPh sb="12" eb="15">
      <t>コウリツカ</t>
    </rPh>
    <rPh sb="15" eb="17">
      <t>スイシン</t>
    </rPh>
    <rPh sb="17" eb="18">
      <t>ヒ</t>
    </rPh>
    <rPh sb="21" eb="22">
      <t>ダイ</t>
    </rPh>
    <rPh sb="22" eb="24">
      <t>ジコウ</t>
    </rPh>
    <rPh sb="25" eb="27">
      <t>シャカイ</t>
    </rPh>
    <rPh sb="27" eb="29">
      <t>シホン</t>
    </rPh>
    <rPh sb="29" eb="31">
      <t>セイビ</t>
    </rPh>
    <rPh sb="32" eb="34">
      <t>カンリ</t>
    </rPh>
    <rPh sb="34" eb="35">
      <t>トウ</t>
    </rPh>
    <rPh sb="36" eb="39">
      <t>コウリツテキ</t>
    </rPh>
    <rPh sb="40" eb="42">
      <t>スイシン</t>
    </rPh>
    <rPh sb="43" eb="45">
      <t>ヒツヨウ</t>
    </rPh>
    <rPh sb="46" eb="48">
      <t>ケイヒ</t>
    </rPh>
    <phoneticPr fontId="16"/>
  </si>
  <si>
    <t>一般会計</t>
    <rPh sb="0" eb="2">
      <t>イッパン</t>
    </rPh>
    <rPh sb="2" eb="4">
      <t>カイケイ</t>
    </rPh>
    <phoneticPr fontId="49"/>
  </si>
  <si>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8">
      <t>スイシンヒ</t>
    </rPh>
    <rPh sb="20" eb="22">
      <t>ダイジ</t>
    </rPh>
    <rPh sb="22" eb="23">
      <t>コウ</t>
    </rPh>
    <rPh sb="24" eb="28">
      <t>シャカイシホン</t>
    </rPh>
    <rPh sb="28" eb="30">
      <t>セイビ</t>
    </rPh>
    <rPh sb="31" eb="33">
      <t>カンリ</t>
    </rPh>
    <rPh sb="33" eb="34">
      <t>トウ</t>
    </rPh>
    <rPh sb="35" eb="38">
      <t>コウリツテキ</t>
    </rPh>
    <rPh sb="39" eb="41">
      <t>スイシン</t>
    </rPh>
    <rPh sb="42" eb="44">
      <t>ヒツヨウ</t>
    </rPh>
    <rPh sb="45" eb="47">
      <t>ケイヒ</t>
    </rPh>
    <phoneticPr fontId="49"/>
  </si>
  <si>
    <t>不動産・建設経済局</t>
  </si>
  <si>
    <t>（項）社会資本整備・管理効率化推進費
　（大事項）社会資本整備・管理等の効率的な推進に必要な経費</t>
    <rPh sb="1" eb="2">
      <t>コウ</t>
    </rPh>
    <rPh sb="3" eb="7">
      <t>シャカイシホン</t>
    </rPh>
    <rPh sb="7" eb="9">
      <t>セイビ</t>
    </rPh>
    <rPh sb="10" eb="12">
      <t>カンリ</t>
    </rPh>
    <rPh sb="12" eb="15">
      <t>コウリツカ</t>
    </rPh>
    <rPh sb="15" eb="18">
      <t>スイシンヒ</t>
    </rPh>
    <rPh sb="21" eb="23">
      <t>ダイジ</t>
    </rPh>
    <rPh sb="23" eb="24">
      <t>コウ</t>
    </rPh>
    <rPh sb="25" eb="29">
      <t>シャカイシホン</t>
    </rPh>
    <rPh sb="29" eb="31">
      <t>セイビ</t>
    </rPh>
    <rPh sb="32" eb="35">
      <t>カンリトウ</t>
    </rPh>
    <rPh sb="36" eb="39">
      <t>コウリツテキ</t>
    </rPh>
    <rPh sb="40" eb="42">
      <t>スイシン</t>
    </rPh>
    <rPh sb="43" eb="45">
      <t>ヒツヨウ</t>
    </rPh>
    <rPh sb="46" eb="48">
      <t>ケイヒ</t>
    </rPh>
    <phoneticPr fontId="29"/>
  </si>
  <si>
    <t>国土交通政策研究所</t>
  </si>
  <si>
    <t>（項）不動産市場整備等推進費
　（大事項）不動産市場の環境整備等の推進に必要な経費</t>
  </si>
  <si>
    <t>（項）不動産市場整備等推進費
　（大事項）不動産市場の環境整備等の推進に必要な経費</t>
    <rPh sb="1" eb="2">
      <t>コウ</t>
    </rPh>
    <rPh sb="3" eb="6">
      <t>フドウサン</t>
    </rPh>
    <rPh sb="6" eb="8">
      <t>シジョウ</t>
    </rPh>
    <rPh sb="8" eb="10">
      <t>セイビ</t>
    </rPh>
    <rPh sb="10" eb="11">
      <t>トウ</t>
    </rPh>
    <rPh sb="11" eb="14">
      <t>スイシンヒ</t>
    </rPh>
    <rPh sb="17" eb="19">
      <t>ダイジ</t>
    </rPh>
    <rPh sb="19" eb="20">
      <t>コウ</t>
    </rPh>
    <rPh sb="21" eb="24">
      <t>フドウサン</t>
    </rPh>
    <rPh sb="24" eb="26">
      <t>シジョウ</t>
    </rPh>
    <rPh sb="27" eb="29">
      <t>カンキョウ</t>
    </rPh>
    <rPh sb="29" eb="31">
      <t>セイビ</t>
    </rPh>
    <rPh sb="31" eb="32">
      <t>トウ</t>
    </rPh>
    <rPh sb="33" eb="35">
      <t>スイシン</t>
    </rPh>
    <rPh sb="36" eb="38">
      <t>ヒツヨウ</t>
    </rPh>
    <rPh sb="39" eb="41">
      <t>ケイヒ</t>
    </rPh>
    <phoneticPr fontId="29"/>
  </si>
  <si>
    <t>（項）不動産市場整備等推進費
（大事項）不動産市場の環境整備等の推進に必要な経費　</t>
  </si>
  <si>
    <t>（項）建設市場整備推進費
（大事項）建設市場の環境整備の推進に必要な経費</t>
  </si>
  <si>
    <t>（項）建設市場整備推進費
　（大事項）建設市場の環境整備の推進に必要な経費
（項）地方整備推進費
　（大事項）建設市場の環境整備の推進に必要な経費</t>
    <rPh sb="1" eb="2">
      <t>コウ</t>
    </rPh>
    <rPh sb="3" eb="5">
      <t>ケンセツ</t>
    </rPh>
    <rPh sb="5" eb="7">
      <t>シジョウ</t>
    </rPh>
    <rPh sb="7" eb="9">
      <t>セイビ</t>
    </rPh>
    <rPh sb="9" eb="12">
      <t>スイシンヒ</t>
    </rPh>
    <rPh sb="15" eb="17">
      <t>ダイジ</t>
    </rPh>
    <rPh sb="17" eb="18">
      <t>コウ</t>
    </rPh>
    <rPh sb="19" eb="21">
      <t>ケンセツ</t>
    </rPh>
    <rPh sb="21" eb="23">
      <t>シジョウ</t>
    </rPh>
    <rPh sb="24" eb="26">
      <t>カンキョウ</t>
    </rPh>
    <rPh sb="26" eb="28">
      <t>セイビ</t>
    </rPh>
    <rPh sb="29" eb="31">
      <t>スイシン</t>
    </rPh>
    <rPh sb="32" eb="34">
      <t>ヒツヨウ</t>
    </rPh>
    <rPh sb="35" eb="37">
      <t>ケイヒ</t>
    </rPh>
    <rPh sb="39" eb="40">
      <t>コウ</t>
    </rPh>
    <rPh sb="41" eb="43">
      <t>チホウ</t>
    </rPh>
    <rPh sb="43" eb="45">
      <t>セイビ</t>
    </rPh>
    <rPh sb="45" eb="48">
      <t>スイシンヒ</t>
    </rPh>
    <rPh sb="51" eb="53">
      <t>ダイジ</t>
    </rPh>
    <rPh sb="53" eb="54">
      <t>コウ</t>
    </rPh>
    <rPh sb="55" eb="57">
      <t>ケンセツ</t>
    </rPh>
    <rPh sb="57" eb="59">
      <t>シジョウ</t>
    </rPh>
    <rPh sb="60" eb="62">
      <t>カンキョウ</t>
    </rPh>
    <rPh sb="62" eb="64">
      <t>セイビ</t>
    </rPh>
    <rPh sb="65" eb="67">
      <t>スイシン</t>
    </rPh>
    <rPh sb="68" eb="70">
      <t>ヒツヨウ</t>
    </rPh>
    <rPh sb="71" eb="73">
      <t>ケイヒ</t>
    </rPh>
    <phoneticPr fontId="29"/>
  </si>
  <si>
    <t>（項）建設市場整備推進費
　（大事項）建設市場の環境整備の推進に必要な経費</t>
  </si>
  <si>
    <t>（項）建設市場整備推進費
　（大事項）建設市場の環境整備の推進に必要な経費
（項）地方整備推進費
　（大事項）建設市場の環境整備の推進に必要な経費</t>
  </si>
  <si>
    <t>（項）建設市場整備推進費
　（大事項）建設市場の環境整備の推進に必要な経費</t>
    <rPh sb="1" eb="2">
      <t>コウ</t>
    </rPh>
    <rPh sb="3" eb="5">
      <t>ケンセツ</t>
    </rPh>
    <rPh sb="5" eb="7">
      <t>シジョウ</t>
    </rPh>
    <rPh sb="7" eb="9">
      <t>セイビ</t>
    </rPh>
    <rPh sb="9" eb="12">
      <t>スイシンヒ</t>
    </rPh>
    <rPh sb="15" eb="16">
      <t>ダイ</t>
    </rPh>
    <rPh sb="16" eb="18">
      <t>ジコウ</t>
    </rPh>
    <rPh sb="19" eb="21">
      <t>ケンセツ</t>
    </rPh>
    <rPh sb="21" eb="23">
      <t>シジョウ</t>
    </rPh>
    <rPh sb="24" eb="26">
      <t>カンキョウ</t>
    </rPh>
    <rPh sb="26" eb="28">
      <t>セイビ</t>
    </rPh>
    <rPh sb="29" eb="31">
      <t>スイシン</t>
    </rPh>
    <rPh sb="32" eb="34">
      <t>ヒツヨウ</t>
    </rPh>
    <rPh sb="35" eb="37">
      <t>ケイヒ</t>
    </rPh>
    <phoneticPr fontId="30"/>
  </si>
  <si>
    <t>（項）国土交通統計調査費
　（大事項）国土交通統計に必要な経費
（項）地方運輸行政推進費
　（大事項）国土交通統計に必要な経費</t>
  </si>
  <si>
    <t>（項）国土交通統計調査費
　（大事項）国土交通統計に必要な経費</t>
  </si>
  <si>
    <t>（項）国土調査費
　（大事項）国土調査に必要な経費</t>
  </si>
  <si>
    <t>（項）国土調査費
　（大事項）国土調査に必要な経費</t>
    <rPh sb="1" eb="2">
      <t>コウ</t>
    </rPh>
    <rPh sb="3" eb="5">
      <t>コクド</t>
    </rPh>
    <rPh sb="5" eb="8">
      <t>チョウサヒ</t>
    </rPh>
    <rPh sb="11" eb="13">
      <t>ダイジ</t>
    </rPh>
    <rPh sb="13" eb="14">
      <t>コウ</t>
    </rPh>
    <rPh sb="15" eb="17">
      <t>コクド</t>
    </rPh>
    <rPh sb="17" eb="19">
      <t>チョウサ</t>
    </rPh>
    <rPh sb="20" eb="22">
      <t>ヒツヨウ</t>
    </rPh>
    <rPh sb="23" eb="25">
      <t>ケイヒ</t>
    </rPh>
    <phoneticPr fontId="29"/>
  </si>
  <si>
    <t>（項）地方運輸行政推進費
　（大事項）自動車運送業の市場環境整備の推進に必要な経費</t>
    <rPh sb="15" eb="16">
      <t>ダイ</t>
    </rPh>
    <phoneticPr fontId="30"/>
  </si>
  <si>
    <t>（項）自動車運送業市場環境整備推進費
　（大事項）自動車運送業の市場環境整備の推進に必要な経費</t>
    <rPh sb="21" eb="22">
      <t>ダイ</t>
    </rPh>
    <phoneticPr fontId="30"/>
  </si>
  <si>
    <t>（項）海事産業市場整備等推進費
　（大事項）船員雇用促進対策に必要な経費</t>
    <rPh sb="1" eb="2">
      <t>コウ</t>
    </rPh>
    <rPh sb="18" eb="21">
      <t>ダイジコウ</t>
    </rPh>
    <phoneticPr fontId="36"/>
  </si>
  <si>
    <t>（項）海事産業市場整備等推進費
　（大事項）海事産業の市場環境整備・活性化等の推進に必要な経費
（項）地方運輸行政推進費
　（大事項）海事産業の市場環境整備・活性化等の推進に必要な経費</t>
    <rPh sb="1" eb="2">
      <t>コウ</t>
    </rPh>
    <rPh sb="18" eb="21">
      <t>ダイジコウ</t>
    </rPh>
    <rPh sb="49" eb="50">
      <t>コウ</t>
    </rPh>
    <rPh sb="63" eb="66">
      <t>ダイジコウ</t>
    </rPh>
    <phoneticPr fontId="36"/>
  </si>
  <si>
    <t>（項）海事産業市場整備等推進費
　（大事項）海事産業の市場環境整備・活性化等の推進に必要な経費</t>
    <rPh sb="1" eb="2">
      <t>コウ</t>
    </rPh>
    <rPh sb="18" eb="21">
      <t>ダイジコウ</t>
    </rPh>
    <phoneticPr fontId="36"/>
  </si>
  <si>
    <t>海事局</t>
    <rPh sb="0" eb="2">
      <t>カイジ</t>
    </rPh>
    <rPh sb="2" eb="3">
      <t>キョク</t>
    </rPh>
    <phoneticPr fontId="38"/>
  </si>
  <si>
    <t>（項）海事産業市場整備等推進費
　（大事項）海事産業の市場環境整備・活性化等の推進に必要な経費
（項）地方運輸行政推進費
　（大事項）海事産業の市場環境整備・活性化等の推進に必要な経費</t>
    <rPh sb="1" eb="2">
      <t>コウ</t>
    </rPh>
    <rPh sb="18" eb="21">
      <t>ダイジコウ</t>
    </rPh>
    <rPh sb="49" eb="50">
      <t>コウ</t>
    </rPh>
    <rPh sb="63" eb="66">
      <t>ダイジコウ</t>
    </rPh>
    <phoneticPr fontId="29"/>
  </si>
  <si>
    <t>（項）独立行政法人海技教育機構運営費
　（大事項）独立行政法人海技教育機構運営費交付金に必要な経費</t>
    <rPh sb="1" eb="2">
      <t>コウ</t>
    </rPh>
    <rPh sb="21" eb="24">
      <t>ダイジコウ</t>
    </rPh>
    <phoneticPr fontId="36"/>
  </si>
  <si>
    <t>（項）独立行政法人海技教育機構施設整備費
（大事項）独立行政法人海技教育機構施設整備に必要な経費</t>
    <rPh sb="1" eb="2">
      <t>コウ</t>
    </rPh>
    <rPh sb="3" eb="5">
      <t>ドクリツ</t>
    </rPh>
    <rPh sb="5" eb="7">
      <t>ギョウセイ</t>
    </rPh>
    <rPh sb="7" eb="9">
      <t>ホウジン</t>
    </rPh>
    <rPh sb="9" eb="11">
      <t>カイギ</t>
    </rPh>
    <rPh sb="11" eb="13">
      <t>キョウイク</t>
    </rPh>
    <rPh sb="13" eb="15">
      <t>キコウ</t>
    </rPh>
    <rPh sb="15" eb="17">
      <t>シセツ</t>
    </rPh>
    <rPh sb="17" eb="20">
      <t>セイビヒ</t>
    </rPh>
    <rPh sb="22" eb="23">
      <t>ダイ</t>
    </rPh>
    <rPh sb="23" eb="25">
      <t>ジコウ</t>
    </rPh>
    <rPh sb="26" eb="28">
      <t>ドクリツ</t>
    </rPh>
    <rPh sb="28" eb="30">
      <t>ギョウセイ</t>
    </rPh>
    <rPh sb="30" eb="32">
      <t>ホウジン</t>
    </rPh>
    <rPh sb="32" eb="34">
      <t>カイギ</t>
    </rPh>
    <rPh sb="34" eb="36">
      <t>キョウイク</t>
    </rPh>
    <rPh sb="36" eb="38">
      <t>キコウ</t>
    </rPh>
    <rPh sb="38" eb="40">
      <t>シセツ</t>
    </rPh>
    <rPh sb="40" eb="42">
      <t>セイビ</t>
    </rPh>
    <rPh sb="43" eb="45">
      <t>ヒツヨウ</t>
    </rPh>
    <rPh sb="46" eb="48">
      <t>ケイヒ</t>
    </rPh>
    <phoneticPr fontId="36"/>
  </si>
  <si>
    <t>（項）海事産業市場整備等推進費
　（大事項）海事産業の市場環境整備・活性化対策の技術開発に必要な経費</t>
    <rPh sb="37" eb="39">
      <t>タイサク</t>
    </rPh>
    <rPh sb="40" eb="42">
      <t>ギジュツ</t>
    </rPh>
    <rPh sb="42" eb="44">
      <t>カイハツ</t>
    </rPh>
    <phoneticPr fontId="36"/>
  </si>
  <si>
    <t>（項）海事産業市場整備等推進費
（大事項）海事産業の市場環境整備・活性化対策の技術開発に必要な経費</t>
    <rPh sb="1" eb="2">
      <t>コウ</t>
    </rPh>
    <rPh sb="3" eb="5">
      <t>カイジ</t>
    </rPh>
    <rPh sb="5" eb="7">
      <t>サンギョウ</t>
    </rPh>
    <rPh sb="7" eb="9">
      <t>シジョウ</t>
    </rPh>
    <rPh sb="9" eb="12">
      <t>セイビナド</t>
    </rPh>
    <rPh sb="12" eb="14">
      <t>スイシン</t>
    </rPh>
    <rPh sb="14" eb="15">
      <t>ヒ</t>
    </rPh>
    <rPh sb="17" eb="18">
      <t>ダイ</t>
    </rPh>
    <rPh sb="18" eb="20">
      <t>ジコウ</t>
    </rPh>
    <rPh sb="21" eb="23">
      <t>カイジ</t>
    </rPh>
    <rPh sb="23" eb="25">
      <t>サンギョウ</t>
    </rPh>
    <rPh sb="26" eb="28">
      <t>シジョウ</t>
    </rPh>
    <rPh sb="28" eb="30">
      <t>カンキョウ</t>
    </rPh>
    <rPh sb="30" eb="32">
      <t>セイビ</t>
    </rPh>
    <rPh sb="33" eb="36">
      <t>カッセイカ</t>
    </rPh>
    <rPh sb="36" eb="38">
      <t>タイサク</t>
    </rPh>
    <rPh sb="39" eb="41">
      <t>ギジュツ</t>
    </rPh>
    <rPh sb="41" eb="43">
      <t>カイハツ</t>
    </rPh>
    <rPh sb="44" eb="46">
      <t>ヒツヨウ</t>
    </rPh>
    <rPh sb="47" eb="49">
      <t>ケイヒ</t>
    </rPh>
    <phoneticPr fontId="36"/>
  </si>
  <si>
    <t>(項）独立行政法人海技教育機構船舶建造費
　（大事項）独立行政法人海技教育機構船舶建造に必要な経費</t>
    <rPh sb="1" eb="2">
      <t>コウ</t>
    </rPh>
    <rPh sb="3" eb="5">
      <t>ドクリツ</t>
    </rPh>
    <rPh sb="5" eb="7">
      <t>ギョウセイ</t>
    </rPh>
    <rPh sb="7" eb="9">
      <t>ホウジン</t>
    </rPh>
    <rPh sb="9" eb="11">
      <t>カイギ</t>
    </rPh>
    <rPh sb="11" eb="13">
      <t>キョウイク</t>
    </rPh>
    <rPh sb="13" eb="15">
      <t>キコウ</t>
    </rPh>
    <rPh sb="15" eb="17">
      <t>センパク</t>
    </rPh>
    <rPh sb="17" eb="20">
      <t>ケンゾウヒ</t>
    </rPh>
    <rPh sb="23" eb="24">
      <t>ダイ</t>
    </rPh>
    <rPh sb="24" eb="26">
      <t>ジコウ</t>
    </rPh>
    <rPh sb="27" eb="29">
      <t>ドクリツ</t>
    </rPh>
    <rPh sb="29" eb="31">
      <t>ギョウセイ</t>
    </rPh>
    <rPh sb="31" eb="33">
      <t>ホウジン</t>
    </rPh>
    <rPh sb="33" eb="35">
      <t>カイギ</t>
    </rPh>
    <rPh sb="35" eb="37">
      <t>キョウイク</t>
    </rPh>
    <rPh sb="37" eb="39">
      <t>キコウ</t>
    </rPh>
    <rPh sb="39" eb="41">
      <t>センパク</t>
    </rPh>
    <rPh sb="41" eb="43">
      <t>ケンゾウ</t>
    </rPh>
    <rPh sb="44" eb="46">
      <t>ヒツヨウ</t>
    </rPh>
    <rPh sb="47" eb="49">
      <t>ケイヒ</t>
    </rPh>
    <phoneticPr fontId="16"/>
  </si>
  <si>
    <t>（項）海事産業市場整備等推進費
（大事項）海洋産業の市場環境整備・活性化対策の技術開発に必要な経費</t>
    <phoneticPr fontId="16"/>
  </si>
  <si>
    <t>（項）社会資本総合整備事業費
（事項）社会資本総合整備事業に必要な経費</t>
  </si>
  <si>
    <t>（項）国土形成推進費
（大事項）総合的な国土形成の推進に必要な経費</t>
  </si>
  <si>
    <t>（項）国土形成推進費
（大事項）総合的な国土形成の推進に必要な経費</t>
    <phoneticPr fontId="16"/>
  </si>
  <si>
    <t>（項）官民連携基盤整備推進調査費
　（大事項）官民連携基盤整備の実施を推進するための調査に必要な経費</t>
  </si>
  <si>
    <t>（項）国土形成推進費
　（大事項）総合的な国土形成の推進に必要な経費</t>
  </si>
  <si>
    <t>不動産・建設経済局</t>
    <rPh sb="0" eb="3">
      <t>フドウサン</t>
    </rPh>
    <rPh sb="4" eb="6">
      <t>ケンセツ</t>
    </rPh>
    <rPh sb="6" eb="9">
      <t>ケイザイキョク</t>
    </rPh>
    <phoneticPr fontId="29"/>
  </si>
  <si>
    <t>国土政策局</t>
  </si>
  <si>
    <t>（項）国土形成推進費　
　（大事項）総合的な国土形成の推進に必要な経費</t>
  </si>
  <si>
    <t>国土政策局
不動産・建設経済局</t>
    <rPh sb="0" eb="2">
      <t>コクド</t>
    </rPh>
    <rPh sb="2" eb="4">
      <t>セイサク</t>
    </rPh>
    <rPh sb="4" eb="5">
      <t>キョク</t>
    </rPh>
    <phoneticPr fontId="29"/>
  </si>
  <si>
    <t>（項）国土形成推進費
　（大事項）総合的な国土形成の推進に必要な経費</t>
    <rPh sb="1" eb="2">
      <t>コウ</t>
    </rPh>
    <rPh sb="3" eb="5">
      <t>コクド</t>
    </rPh>
    <rPh sb="5" eb="7">
      <t>ケイセイ</t>
    </rPh>
    <rPh sb="7" eb="10">
      <t>スイシンヒ</t>
    </rPh>
    <rPh sb="13" eb="15">
      <t>ダイジ</t>
    </rPh>
    <rPh sb="15" eb="16">
      <t>コウ</t>
    </rPh>
    <rPh sb="17" eb="20">
      <t>ソウゴウテキ</t>
    </rPh>
    <rPh sb="21" eb="23">
      <t>コクド</t>
    </rPh>
    <rPh sb="23" eb="25">
      <t>ケイセイ</t>
    </rPh>
    <rPh sb="26" eb="28">
      <t>スイシン</t>
    </rPh>
    <rPh sb="29" eb="31">
      <t>ヒツヨウ</t>
    </rPh>
    <rPh sb="32" eb="34">
      <t>ケイヒ</t>
    </rPh>
    <phoneticPr fontId="29"/>
  </si>
  <si>
    <t>（項）地理空間情報整備・活用推進費
（大事項）地理空間情報の整備・活用の推進に必要な経費</t>
  </si>
  <si>
    <t>（項）地理空間情報整備・活用等推進費
　（大事項）地理空間情報の整備・活用等の推進に必要な経費</t>
  </si>
  <si>
    <t xml:space="preserve">
（項）離島振興費
　（大事項）離島振興に必要な経費
</t>
  </si>
  <si>
    <t>北海道局</t>
    <rPh sb="0" eb="3">
      <t>ホッカイドウ</t>
    </rPh>
    <rPh sb="3" eb="4">
      <t>キョク</t>
    </rPh>
    <phoneticPr fontId="29"/>
  </si>
  <si>
    <t>（項）北海道特定特別総合開発事業推進費
　（大事項）北海道特定特別総合開発事業の推進に必要な経費</t>
  </si>
  <si>
    <t>（項）航空機燃料税財源北海道空港整備事業費自動車安全特別会計へ繰入
　（大事項）航空機燃料税財源の空港整備事業に係る自動車安全特別会計空港整備勘定へ繰入れに必要な経費
（項）北海道開発事業費
　（大事項）海岸事業に必要な経費
　（大事項）治山事業に必要な経費
　（大事項）河川整備事業に必要な経費
　（大事項）多目的ダム建設事業に必要な経費
　（大事項）総合流域防災事業に必要な経費
　（大事項）砂防事業に必要な経費
　（大事項）地域連携道路事業に必要な経費
　（大事項）道路更新防災対策事業及び維持管理に必要な経費
　（大事項）道路交通円滑化事業に必要な経費
　（大事項）港湾事業に必要な経費
　（大事項）都市水環境整備事業に必要な経費
　（大事項）道路環境改善事業に必要な経費
　（大事項）道路交通安全対策事業に必要な経費
　（大事項）水道施設整備に必要な経費
　（大事項）良好で緑豊かな都市空間の形成等のための国営公園等事業に必要な経費
　（大事項）下水道防災事業に必要な経費
　（大事項）廃棄物処理施設整備に必要な経費
　（大事項）農業農村整備事業に必要な経費
  （大事項）農山漁村地域整備事業に必要な経費
　（大事項）森林整備事業に必要な経費
　（大事項）水産基盤整備に必要な経費
　（大事項）社会資本総合整備事業に必要な経費
　（大事項）社会資本整備円滑化地籍整備事業に必要な経費</t>
    <phoneticPr fontId="16"/>
  </si>
  <si>
    <t>（項）北海道総合開発推進費
　（大事項）北海道総合開発の推進に必要な経費</t>
  </si>
  <si>
    <t>大臣官房</t>
    <rPh sb="0" eb="2">
      <t>ダイジン</t>
    </rPh>
    <rPh sb="2" eb="4">
      <t>カンボウ</t>
    </rPh>
    <phoneticPr fontId="30"/>
  </si>
  <si>
    <t>（項）国立研究開発法人土木研究所運営費
　（大事項）国立研究開発法人土木研究所運営費交付金に必要な経費</t>
    <rPh sb="3" eb="5">
      <t>コクリツ</t>
    </rPh>
    <rPh sb="5" eb="7">
      <t>ケンキュウ</t>
    </rPh>
    <rPh sb="7" eb="9">
      <t>カイハツ</t>
    </rPh>
    <rPh sb="9" eb="11">
      <t>ホウジン</t>
    </rPh>
    <rPh sb="11" eb="13">
      <t>ドボク</t>
    </rPh>
    <rPh sb="26" eb="28">
      <t>コクリツ</t>
    </rPh>
    <rPh sb="28" eb="30">
      <t>ケンキュウ</t>
    </rPh>
    <rPh sb="30" eb="32">
      <t>カイハツ</t>
    </rPh>
    <rPh sb="32" eb="34">
      <t>ホウジン</t>
    </rPh>
    <phoneticPr fontId="30"/>
  </si>
  <si>
    <t>（項）国立研究開発法人土木研究所施設整備費
　（大事項）国立研究開発法人土木研究所施設整備に必要な経費</t>
    <rPh sb="3" eb="5">
      <t>コクリツ</t>
    </rPh>
    <rPh sb="5" eb="7">
      <t>ケンキュウ</t>
    </rPh>
    <rPh sb="7" eb="9">
      <t>カイハツ</t>
    </rPh>
    <rPh sb="9" eb="11">
      <t>ホウジン</t>
    </rPh>
    <rPh sb="28" eb="30">
      <t>コクリツ</t>
    </rPh>
    <rPh sb="30" eb="32">
      <t>ケンキュウ</t>
    </rPh>
    <rPh sb="32" eb="34">
      <t>カイハツ</t>
    </rPh>
    <rPh sb="34" eb="36">
      <t>ホウジン</t>
    </rPh>
    <phoneticPr fontId="30"/>
  </si>
  <si>
    <t>（項）国立研究開発法人建築研究所運営費
　（大事項）国立研究開発法人建築研究所運営費交付金に必要な経費</t>
    <rPh sb="1" eb="2">
      <t>コウ</t>
    </rPh>
    <rPh sb="3" eb="5">
      <t>コクリツ</t>
    </rPh>
    <rPh sb="5" eb="7">
      <t>ケンキュウ</t>
    </rPh>
    <rPh sb="7" eb="9">
      <t>カイハツ</t>
    </rPh>
    <rPh sb="9" eb="11">
      <t>ホウジン</t>
    </rPh>
    <rPh sb="11" eb="13">
      <t>ケンチク</t>
    </rPh>
    <rPh sb="13" eb="16">
      <t>ケンキュウジョ</t>
    </rPh>
    <rPh sb="16" eb="19">
      <t>ウンエイヒ</t>
    </rPh>
    <rPh sb="22" eb="24">
      <t>ダイジ</t>
    </rPh>
    <rPh sb="24" eb="25">
      <t>コウ</t>
    </rPh>
    <rPh sb="26" eb="28">
      <t>コクリツ</t>
    </rPh>
    <rPh sb="28" eb="30">
      <t>ケンキュウ</t>
    </rPh>
    <rPh sb="30" eb="32">
      <t>カイハツ</t>
    </rPh>
    <rPh sb="32" eb="34">
      <t>ホウジン</t>
    </rPh>
    <rPh sb="34" eb="36">
      <t>ケンチク</t>
    </rPh>
    <rPh sb="36" eb="39">
      <t>ケンキュウジョ</t>
    </rPh>
    <rPh sb="39" eb="42">
      <t>ウンエイヒ</t>
    </rPh>
    <rPh sb="42" eb="45">
      <t>コウフキン</t>
    </rPh>
    <rPh sb="46" eb="48">
      <t>ヒツヨウ</t>
    </rPh>
    <rPh sb="49" eb="51">
      <t>ケイヒ</t>
    </rPh>
    <phoneticPr fontId="30"/>
  </si>
  <si>
    <t>（項）国立研究開発法人建築研究所施設整備費
　（大事項）国立研究開発法人建築研究所施設整備に必要な経費</t>
    <rPh sb="1" eb="2">
      <t>コウ</t>
    </rPh>
    <rPh sb="3" eb="5">
      <t>コクリツ</t>
    </rPh>
    <rPh sb="5" eb="7">
      <t>ケンキュウ</t>
    </rPh>
    <rPh sb="7" eb="9">
      <t>カイハツ</t>
    </rPh>
    <rPh sb="9" eb="11">
      <t>ホウジン</t>
    </rPh>
    <rPh sb="11" eb="13">
      <t>ケンチク</t>
    </rPh>
    <rPh sb="13" eb="16">
      <t>ケンキュウジョ</t>
    </rPh>
    <rPh sb="16" eb="18">
      <t>シセツ</t>
    </rPh>
    <rPh sb="18" eb="21">
      <t>セイビヒ</t>
    </rPh>
    <rPh sb="24" eb="26">
      <t>ダイジ</t>
    </rPh>
    <rPh sb="26" eb="27">
      <t>コウ</t>
    </rPh>
    <rPh sb="28" eb="30">
      <t>コクリツ</t>
    </rPh>
    <rPh sb="30" eb="32">
      <t>ケンキュウ</t>
    </rPh>
    <rPh sb="32" eb="34">
      <t>カイハツ</t>
    </rPh>
    <rPh sb="34" eb="36">
      <t>ホウジン</t>
    </rPh>
    <rPh sb="36" eb="38">
      <t>ケンチク</t>
    </rPh>
    <rPh sb="38" eb="41">
      <t>ケンキュウジョ</t>
    </rPh>
    <rPh sb="41" eb="43">
      <t>シセツ</t>
    </rPh>
    <rPh sb="43" eb="45">
      <t>セイビ</t>
    </rPh>
    <rPh sb="46" eb="48">
      <t>ヒツヨウ</t>
    </rPh>
    <rPh sb="49" eb="51">
      <t>ケイヒ</t>
    </rPh>
    <phoneticPr fontId="30"/>
  </si>
  <si>
    <t>（項）技術研究開発推進費
　（大事項）技術研究開発の推進に必要な経費</t>
  </si>
  <si>
    <t>（項）技術研究開発推進費
　（大事項）技術研究開発の推進に必要な経費</t>
    <rPh sb="1" eb="2">
      <t>コウ</t>
    </rPh>
    <rPh sb="3" eb="5">
      <t>ギジュツ</t>
    </rPh>
    <rPh sb="5" eb="7">
      <t>ケンキュウ</t>
    </rPh>
    <rPh sb="7" eb="9">
      <t>カイハツ</t>
    </rPh>
    <rPh sb="9" eb="12">
      <t>スイシンヒ</t>
    </rPh>
    <rPh sb="15" eb="17">
      <t>ダイジ</t>
    </rPh>
    <rPh sb="17" eb="18">
      <t>コウ</t>
    </rPh>
    <rPh sb="19" eb="21">
      <t>ギジュツ</t>
    </rPh>
    <rPh sb="21" eb="23">
      <t>ケンキュウ</t>
    </rPh>
    <rPh sb="23" eb="25">
      <t>カイハツ</t>
    </rPh>
    <rPh sb="26" eb="28">
      <t>スイシン</t>
    </rPh>
    <rPh sb="29" eb="31">
      <t>ヒツヨウ</t>
    </rPh>
    <rPh sb="32" eb="34">
      <t>ケイヒ</t>
    </rPh>
    <phoneticPr fontId="29"/>
  </si>
  <si>
    <t>（項）国立研究開発法人海上・港湾・航空技術研究所運営費
　（大事項）国立研究開発法人海上・港湾・航空技術研究所運営費交付金に必要な経費</t>
    <rPh sb="1" eb="2">
      <t>コウ</t>
    </rPh>
    <rPh sb="3" eb="5">
      <t>コクリツ</t>
    </rPh>
    <rPh sb="5" eb="7">
      <t>ケンキュウ</t>
    </rPh>
    <rPh sb="7" eb="9">
      <t>カイハツ</t>
    </rPh>
    <rPh sb="9" eb="11">
      <t>ホウジン</t>
    </rPh>
    <rPh sb="11" eb="13">
      <t>カイジョウ</t>
    </rPh>
    <rPh sb="14" eb="16">
      <t>コウワン</t>
    </rPh>
    <rPh sb="17" eb="19">
      <t>コウクウ</t>
    </rPh>
    <rPh sb="19" eb="21">
      <t>ギジュツ</t>
    </rPh>
    <rPh sb="21" eb="24">
      <t>ケンキュウジョ</t>
    </rPh>
    <rPh sb="24" eb="27">
      <t>ウンエイヒ</t>
    </rPh>
    <rPh sb="30" eb="31">
      <t>ダイ</t>
    </rPh>
    <rPh sb="31" eb="33">
      <t>ジコウ</t>
    </rPh>
    <rPh sb="34" eb="36">
      <t>コクリツ</t>
    </rPh>
    <rPh sb="36" eb="38">
      <t>ケンキュウ</t>
    </rPh>
    <rPh sb="38" eb="40">
      <t>カイハツ</t>
    </rPh>
    <rPh sb="40" eb="42">
      <t>ホウジン</t>
    </rPh>
    <rPh sb="42" eb="44">
      <t>カイジョウ</t>
    </rPh>
    <rPh sb="45" eb="47">
      <t>コウワン</t>
    </rPh>
    <rPh sb="48" eb="50">
      <t>コウクウ</t>
    </rPh>
    <rPh sb="50" eb="52">
      <t>ギジュツ</t>
    </rPh>
    <rPh sb="52" eb="55">
      <t>ケンキュウジョ</t>
    </rPh>
    <rPh sb="55" eb="58">
      <t>ウンエイヒ</t>
    </rPh>
    <rPh sb="58" eb="61">
      <t>コウフキン</t>
    </rPh>
    <rPh sb="62" eb="64">
      <t>ヒツヨウ</t>
    </rPh>
    <rPh sb="65" eb="67">
      <t>ケイヒ</t>
    </rPh>
    <phoneticPr fontId="29"/>
  </si>
  <si>
    <t>（項）技術研究開発推進費
（大事項）技術研究開発の推進に必要な経費</t>
    <phoneticPr fontId="29"/>
  </si>
  <si>
    <t>国土技術政策総合研究所（つくば）</t>
    <rPh sb="0" eb="11">
      <t>コ</t>
    </rPh>
    <phoneticPr fontId="29"/>
  </si>
  <si>
    <t>（項）国土技術政策総合研究所施設費
　（大事項）国土技術政策総合研究所施設整備に必要な経費</t>
  </si>
  <si>
    <t>（項）技術研究開発推進費
　（大事項）社会資本整備関連技術の試験研究等に必要な経費</t>
  </si>
  <si>
    <t>国土技術政策総合研究所（横須賀）</t>
    <rPh sb="0" eb="11">
      <t>コ</t>
    </rPh>
    <rPh sb="12" eb="15">
      <t>ヨコスカ</t>
    </rPh>
    <phoneticPr fontId="29"/>
  </si>
  <si>
    <t>（項）技術研究開発推進費
　（大事項）地理地殻活動の研究に必要な経費</t>
  </si>
  <si>
    <t xml:space="preserve">(項）気象研究所
（事項）気象業務に関する技術の研究開発に必要な経費
（項）気象官署施設費
（事項）観測施設整備 </t>
    <rPh sb="1" eb="2">
      <t>コウ</t>
    </rPh>
    <rPh sb="3" eb="5">
      <t>キショウ</t>
    </rPh>
    <rPh sb="5" eb="8">
      <t>ケンキュウジョ</t>
    </rPh>
    <rPh sb="10" eb="12">
      <t>ジコウ</t>
    </rPh>
    <rPh sb="13" eb="15">
      <t>キショウ</t>
    </rPh>
    <rPh sb="15" eb="17">
      <t>ギョウム</t>
    </rPh>
    <rPh sb="18" eb="19">
      <t>カン</t>
    </rPh>
    <rPh sb="21" eb="23">
      <t>ギジュツ</t>
    </rPh>
    <rPh sb="24" eb="26">
      <t>ケンキュウ</t>
    </rPh>
    <rPh sb="26" eb="28">
      <t>カイハツ</t>
    </rPh>
    <rPh sb="29" eb="31">
      <t>ヒツヨウ</t>
    </rPh>
    <rPh sb="32" eb="34">
      <t>ケイヒ</t>
    </rPh>
    <phoneticPr fontId="31"/>
  </si>
  <si>
    <t>（項）情報化推進費
　（大事項）情報化の推進に必要な経費</t>
  </si>
  <si>
    <t>（項）情報化推進費
　（大事項）情報化の推進に必要な経費</t>
    <phoneticPr fontId="16"/>
  </si>
  <si>
    <t>（項）情報化推進費
　（大事項）情報化の推進に必要な経費</t>
    <rPh sb="1" eb="2">
      <t>コウ</t>
    </rPh>
    <rPh sb="3" eb="6">
      <t>ジョウホウカ</t>
    </rPh>
    <rPh sb="6" eb="9">
      <t>スイシンヒ</t>
    </rPh>
    <rPh sb="12" eb="13">
      <t>ダイ</t>
    </rPh>
    <rPh sb="13" eb="15">
      <t>ジコウ</t>
    </rPh>
    <rPh sb="16" eb="19">
      <t>ジョウホウカ</t>
    </rPh>
    <rPh sb="20" eb="22">
      <t>スイシン</t>
    </rPh>
    <rPh sb="23" eb="25">
      <t>ヒツヨウ</t>
    </rPh>
    <rPh sb="26" eb="28">
      <t>ケイヒ</t>
    </rPh>
    <phoneticPr fontId="29"/>
  </si>
  <si>
    <t>（項）国際協力費
（大事項）国際協力に必要な経費</t>
  </si>
  <si>
    <t>（項）国際協力費
　（大事項）国際協力に必要な経費</t>
  </si>
  <si>
    <t>（項）国際協力費
　（大事項）国際協力に必要な経費</t>
    <rPh sb="1" eb="2">
      <t>コウ</t>
    </rPh>
    <rPh sb="3" eb="5">
      <t>コクサイ</t>
    </rPh>
    <rPh sb="5" eb="8">
      <t>キョウリョクヒ</t>
    </rPh>
    <rPh sb="11" eb="13">
      <t>ダイジ</t>
    </rPh>
    <rPh sb="13" eb="14">
      <t>コウ</t>
    </rPh>
    <rPh sb="15" eb="17">
      <t>コクサイ</t>
    </rPh>
    <rPh sb="17" eb="19">
      <t>キョウリョク</t>
    </rPh>
    <rPh sb="20" eb="22">
      <t>ヒツヨウ</t>
    </rPh>
    <rPh sb="23" eb="25">
      <t>ケイヒ</t>
    </rPh>
    <phoneticPr fontId="29"/>
  </si>
  <si>
    <t>（項)国際協力費
　(大事項)国際協力に必要な経費</t>
    <rPh sb="3" eb="5">
      <t>コクサイ</t>
    </rPh>
    <rPh sb="5" eb="8">
      <t>キョウリョクヒ</t>
    </rPh>
    <rPh sb="15" eb="17">
      <t>コクサイ</t>
    </rPh>
    <rPh sb="17" eb="19">
      <t>キョウリョク</t>
    </rPh>
    <rPh sb="20" eb="22">
      <t>ヒツヨウ</t>
    </rPh>
    <rPh sb="23" eb="25">
      <t>ケイヒ</t>
    </rPh>
    <phoneticPr fontId="41"/>
  </si>
  <si>
    <t>港湾局</t>
    <rPh sb="0" eb="3">
      <t>コウワンキョク</t>
    </rPh>
    <phoneticPr fontId="31"/>
  </si>
  <si>
    <t>官庁営繕</t>
    <rPh sb="0" eb="2">
      <t>カンチョウ</t>
    </rPh>
    <rPh sb="2" eb="4">
      <t>エイゼン</t>
    </rPh>
    <phoneticPr fontId="43"/>
  </si>
  <si>
    <t>（項）官庁営繕費
　（事項）環境等に配慮した便利で安全な官庁施設の整備に必要な経費
　（事項）民間資金等を活用した官庁営繕に必要な経費</t>
    <rPh sb="1" eb="2">
      <t>コウ</t>
    </rPh>
    <rPh sb="3" eb="5">
      <t>カンチョウ</t>
    </rPh>
    <rPh sb="5" eb="7">
      <t>エイゼン</t>
    </rPh>
    <rPh sb="7" eb="8">
      <t>ヒ</t>
    </rPh>
    <rPh sb="11" eb="13">
      <t>ジコウ</t>
    </rPh>
    <rPh sb="14" eb="16">
      <t>カンキョウ</t>
    </rPh>
    <rPh sb="16" eb="17">
      <t>トウ</t>
    </rPh>
    <rPh sb="18" eb="20">
      <t>ハイリョ</t>
    </rPh>
    <rPh sb="22" eb="24">
      <t>ベンリ</t>
    </rPh>
    <rPh sb="25" eb="27">
      <t>アンゼン</t>
    </rPh>
    <rPh sb="28" eb="30">
      <t>カンチョウ</t>
    </rPh>
    <rPh sb="30" eb="32">
      <t>シセツ</t>
    </rPh>
    <rPh sb="33" eb="35">
      <t>セイビ</t>
    </rPh>
    <rPh sb="36" eb="38">
      <t>ヒツヨウ</t>
    </rPh>
    <rPh sb="39" eb="41">
      <t>ケイヒ</t>
    </rPh>
    <rPh sb="44" eb="46">
      <t>ジコウ</t>
    </rPh>
    <rPh sb="47" eb="49">
      <t>ミンカン</t>
    </rPh>
    <rPh sb="49" eb="51">
      <t>シキン</t>
    </rPh>
    <rPh sb="51" eb="52">
      <t>トウ</t>
    </rPh>
    <rPh sb="53" eb="55">
      <t>カツヨウ</t>
    </rPh>
    <rPh sb="57" eb="59">
      <t>カンチョウ</t>
    </rPh>
    <rPh sb="59" eb="61">
      <t>エイゼン</t>
    </rPh>
    <rPh sb="62" eb="64">
      <t>ヒツヨウ</t>
    </rPh>
    <rPh sb="65" eb="67">
      <t>ケイヒ</t>
    </rPh>
    <phoneticPr fontId="31"/>
  </si>
  <si>
    <t>（項）官庁施設保全等推進費
　（事項）官庁施設の適正な保全等の推進に必要な経費</t>
    <rPh sb="1" eb="2">
      <t>コウ</t>
    </rPh>
    <rPh sb="3" eb="5">
      <t>カンチョウ</t>
    </rPh>
    <rPh sb="5" eb="7">
      <t>シセツ</t>
    </rPh>
    <rPh sb="7" eb="9">
      <t>ホゼン</t>
    </rPh>
    <rPh sb="9" eb="10">
      <t>トウ</t>
    </rPh>
    <rPh sb="10" eb="12">
      <t>スイシン</t>
    </rPh>
    <rPh sb="12" eb="13">
      <t>ヒ</t>
    </rPh>
    <rPh sb="16" eb="18">
      <t>ジコウ</t>
    </rPh>
    <rPh sb="19" eb="21">
      <t>カンチョウ</t>
    </rPh>
    <rPh sb="21" eb="23">
      <t>シセツ</t>
    </rPh>
    <rPh sb="24" eb="26">
      <t>テキセイ</t>
    </rPh>
    <rPh sb="27" eb="29">
      <t>ホゼン</t>
    </rPh>
    <rPh sb="29" eb="30">
      <t>トウ</t>
    </rPh>
    <rPh sb="31" eb="33">
      <t>スイシン</t>
    </rPh>
    <rPh sb="34" eb="36">
      <t>ヒツヨウ</t>
    </rPh>
    <rPh sb="37" eb="39">
      <t>ケイヒ</t>
    </rPh>
    <phoneticPr fontId="31"/>
  </si>
  <si>
    <t>（項）国土交通本省施設費
　（大事項）国土交通本省施設整備に必要な経費</t>
  </si>
  <si>
    <t>（項）国土交通統計調査費
（大事項）国土交通統計に必要な経費</t>
    <rPh sb="3" eb="5">
      <t>コクド</t>
    </rPh>
    <rPh sb="5" eb="7">
      <t>コウツウ</t>
    </rPh>
    <rPh sb="7" eb="9">
      <t>トウケイ</t>
    </rPh>
    <rPh sb="9" eb="12">
      <t>チョウサヒ</t>
    </rPh>
    <phoneticPr fontId="29"/>
  </si>
  <si>
    <t>都市局</t>
    <rPh sb="0" eb="3">
      <t>トシキョク</t>
    </rPh>
    <phoneticPr fontId="43"/>
  </si>
  <si>
    <t>（項）河川等災害復旧事業費
　（大事項）河川等災害復旧事業に必要な経費
（項）河川等災害関連事業費
　（大事項）河川等災害関連事業に必要な経費</t>
  </si>
  <si>
    <t>水管理・国土保全局</t>
    <rPh sb="0" eb="1">
      <t>ミズ</t>
    </rPh>
    <rPh sb="1" eb="3">
      <t>カンリ</t>
    </rPh>
    <rPh sb="4" eb="6">
      <t>コクド</t>
    </rPh>
    <rPh sb="6" eb="9">
      <t>ホゼンキョク</t>
    </rPh>
    <phoneticPr fontId="30"/>
  </si>
  <si>
    <t>一般会計</t>
    <rPh sb="0" eb="2">
      <t>イッパン</t>
    </rPh>
    <rPh sb="2" eb="4">
      <t>カイケイ</t>
    </rPh>
    <phoneticPr fontId="38"/>
  </si>
  <si>
    <t>道路局</t>
    <rPh sb="0" eb="3">
      <t>ドウロキョク</t>
    </rPh>
    <phoneticPr fontId="43"/>
  </si>
  <si>
    <t>（項）河川等災害復旧事業費
　（大事項）河川等災害復旧事業に必要な経費</t>
    <rPh sb="34" eb="35">
      <t>ヒ</t>
    </rPh>
    <phoneticPr fontId="30"/>
  </si>
  <si>
    <t>（項）国土交通本省共通費
　（大事項）国際会議等に必要な経費</t>
    <rPh sb="1" eb="2">
      <t>コウ</t>
    </rPh>
    <rPh sb="3" eb="5">
      <t>コクド</t>
    </rPh>
    <rPh sb="5" eb="7">
      <t>コウツウ</t>
    </rPh>
    <rPh sb="7" eb="9">
      <t>ホンショウ</t>
    </rPh>
    <rPh sb="9" eb="11">
      <t>キョウツウ</t>
    </rPh>
    <rPh sb="11" eb="12">
      <t>ヒ</t>
    </rPh>
    <rPh sb="15" eb="16">
      <t>ダイ</t>
    </rPh>
    <rPh sb="16" eb="18">
      <t>ジコウ</t>
    </rPh>
    <rPh sb="19" eb="21">
      <t>コクサイ</t>
    </rPh>
    <rPh sb="21" eb="24">
      <t>カイギナド</t>
    </rPh>
    <rPh sb="25" eb="27">
      <t>ヒツヨウ</t>
    </rPh>
    <rPh sb="28" eb="30">
      <t>ケイヒ</t>
    </rPh>
    <phoneticPr fontId="30"/>
  </si>
  <si>
    <t>（項）国土交通本省共通費
　（大事項）国土交通本省一般行政に必要な経費</t>
    <rPh sb="1" eb="2">
      <t>コウ</t>
    </rPh>
    <rPh sb="3" eb="5">
      <t>コクド</t>
    </rPh>
    <rPh sb="5" eb="7">
      <t>コウツウ</t>
    </rPh>
    <rPh sb="7" eb="9">
      <t>ホンショウ</t>
    </rPh>
    <rPh sb="9" eb="11">
      <t>キョウツウ</t>
    </rPh>
    <rPh sb="11" eb="12">
      <t>ヒ</t>
    </rPh>
    <rPh sb="15" eb="17">
      <t>ダイジ</t>
    </rPh>
    <rPh sb="17" eb="18">
      <t>コウ</t>
    </rPh>
    <rPh sb="19" eb="21">
      <t>コクド</t>
    </rPh>
    <rPh sb="21" eb="23">
      <t>コウツウ</t>
    </rPh>
    <rPh sb="23" eb="25">
      <t>ホンショウ</t>
    </rPh>
    <rPh sb="25" eb="27">
      <t>イッパン</t>
    </rPh>
    <rPh sb="27" eb="29">
      <t>ギョウセイ</t>
    </rPh>
    <rPh sb="30" eb="32">
      <t>ヒツヨウ</t>
    </rPh>
    <rPh sb="33" eb="35">
      <t>ケイヒ</t>
    </rPh>
    <phoneticPr fontId="31"/>
  </si>
  <si>
    <t>（項）国土交通本省共通費
　（大事項）戦傷病者等無賃乗車船等の国庫負担に必要な経費</t>
  </si>
  <si>
    <t>（項）鉄道施設災害復旧事業費
（大事項）鉄道施設災害復旧事業に必要な経費</t>
    <rPh sb="1" eb="2">
      <t>コウ</t>
    </rPh>
    <rPh sb="3" eb="5">
      <t>テツドウ</t>
    </rPh>
    <rPh sb="5" eb="7">
      <t>シセツ</t>
    </rPh>
    <rPh sb="7" eb="9">
      <t>サイガイ</t>
    </rPh>
    <rPh sb="9" eb="11">
      <t>フッキュウ</t>
    </rPh>
    <rPh sb="11" eb="14">
      <t>ジギョウヒ</t>
    </rPh>
    <rPh sb="16" eb="17">
      <t>ダイ</t>
    </rPh>
    <rPh sb="17" eb="19">
      <t>ジコウ</t>
    </rPh>
    <rPh sb="20" eb="22">
      <t>テツドウ</t>
    </rPh>
    <rPh sb="22" eb="24">
      <t>シセツ</t>
    </rPh>
    <rPh sb="24" eb="26">
      <t>サイガイ</t>
    </rPh>
    <rPh sb="26" eb="28">
      <t>フッキュウ</t>
    </rPh>
    <rPh sb="28" eb="30">
      <t>ジギョウ</t>
    </rPh>
    <rPh sb="31" eb="33">
      <t>ヒツヨウ</t>
    </rPh>
    <rPh sb="34" eb="36">
      <t>ケイヒ</t>
    </rPh>
    <phoneticPr fontId="30"/>
  </si>
  <si>
    <t>自動車局</t>
    <rPh sb="0" eb="3">
      <t>ジドウシャ</t>
    </rPh>
    <rPh sb="3" eb="4">
      <t>キョク</t>
    </rPh>
    <phoneticPr fontId="43"/>
  </si>
  <si>
    <t>（項）施設整備費
　（大事項）施設整備に必要な経費</t>
    <rPh sb="11" eb="12">
      <t>ダイ</t>
    </rPh>
    <phoneticPr fontId="30"/>
  </si>
  <si>
    <t>港湾局</t>
    <rPh sb="0" eb="2">
      <t>コウワン</t>
    </rPh>
    <rPh sb="2" eb="3">
      <t>キョク</t>
    </rPh>
    <phoneticPr fontId="43"/>
  </si>
  <si>
    <t>（項）河川等災害復旧事業費（大事項）河川等災害復旧事業に必要な経費
（項）河川等災害関連事業費（大事項）河川等災害関連事業に必要な経費</t>
    <rPh sb="1" eb="2">
      <t>コウ</t>
    </rPh>
    <rPh sb="3" eb="5">
      <t>カセン</t>
    </rPh>
    <rPh sb="5" eb="6">
      <t>トウ</t>
    </rPh>
    <rPh sb="6" eb="8">
      <t>サイガイ</t>
    </rPh>
    <rPh sb="8" eb="10">
      <t>フッキュウ</t>
    </rPh>
    <rPh sb="10" eb="13">
      <t>ジギョウヒ</t>
    </rPh>
    <rPh sb="14" eb="16">
      <t>ダイジ</t>
    </rPh>
    <rPh sb="16" eb="17">
      <t>コウ</t>
    </rPh>
    <rPh sb="18" eb="20">
      <t>カセン</t>
    </rPh>
    <rPh sb="20" eb="21">
      <t>トウ</t>
    </rPh>
    <rPh sb="21" eb="23">
      <t>サイガイ</t>
    </rPh>
    <rPh sb="23" eb="25">
      <t>フッキュウ</t>
    </rPh>
    <rPh sb="25" eb="27">
      <t>ジギョウ</t>
    </rPh>
    <rPh sb="28" eb="30">
      <t>ヒツヨウ</t>
    </rPh>
    <rPh sb="31" eb="33">
      <t>ケイヒ</t>
    </rPh>
    <rPh sb="35" eb="36">
      <t>コウ</t>
    </rPh>
    <rPh sb="37" eb="40">
      <t>カセンナド</t>
    </rPh>
    <rPh sb="40" eb="42">
      <t>サイガイ</t>
    </rPh>
    <rPh sb="42" eb="44">
      <t>カンレン</t>
    </rPh>
    <rPh sb="44" eb="47">
      <t>ジギョウヒ</t>
    </rPh>
    <rPh sb="48" eb="49">
      <t>ダイ</t>
    </rPh>
    <rPh sb="49" eb="51">
      <t>ジコウ</t>
    </rPh>
    <rPh sb="52" eb="55">
      <t>カセンナド</t>
    </rPh>
    <rPh sb="55" eb="57">
      <t>サイガイ</t>
    </rPh>
    <rPh sb="57" eb="59">
      <t>カンレン</t>
    </rPh>
    <rPh sb="59" eb="61">
      <t>ジギョウ</t>
    </rPh>
    <rPh sb="62" eb="64">
      <t>ヒツヨウ</t>
    </rPh>
    <rPh sb="65" eb="67">
      <t>ケイヒ</t>
    </rPh>
    <phoneticPr fontId="29"/>
  </si>
  <si>
    <t>北海道局</t>
    <rPh sb="0" eb="3">
      <t>ホッカイドウ</t>
    </rPh>
    <rPh sb="3" eb="4">
      <t>キョク</t>
    </rPh>
    <phoneticPr fontId="43"/>
  </si>
  <si>
    <t>（項）北海道開発局施設費
　（大事項）北海道開発局施設整備に必要な経費</t>
  </si>
  <si>
    <t>国土技術政策総合研究所（横須賀）</t>
    <rPh sb="0" eb="11">
      <t>コ</t>
    </rPh>
    <phoneticPr fontId="43"/>
  </si>
  <si>
    <t>国土交通大学校</t>
    <rPh sb="0" eb="2">
      <t>コクド</t>
    </rPh>
    <rPh sb="2" eb="4">
      <t>コウツウ</t>
    </rPh>
    <rPh sb="4" eb="7">
      <t>ダイガッコウ</t>
    </rPh>
    <phoneticPr fontId="20"/>
  </si>
  <si>
    <t>（項）国土交通本省施設費
　（大事項）国土交通本省施設整備に必要な経費</t>
    <rPh sb="1" eb="2">
      <t>コウ</t>
    </rPh>
    <rPh sb="3" eb="5">
      <t>コクド</t>
    </rPh>
    <rPh sb="5" eb="7">
      <t>コウツウ</t>
    </rPh>
    <rPh sb="7" eb="9">
      <t>ホンショウ</t>
    </rPh>
    <rPh sb="9" eb="12">
      <t>シセツヒ</t>
    </rPh>
    <rPh sb="15" eb="16">
      <t>ダイ</t>
    </rPh>
    <rPh sb="16" eb="18">
      <t>ジコウ</t>
    </rPh>
    <rPh sb="19" eb="21">
      <t>コクド</t>
    </rPh>
    <rPh sb="21" eb="23">
      <t>コウツウ</t>
    </rPh>
    <rPh sb="23" eb="25">
      <t>ホンショウ</t>
    </rPh>
    <rPh sb="25" eb="27">
      <t>シセツ</t>
    </rPh>
    <rPh sb="27" eb="29">
      <t>セイビ</t>
    </rPh>
    <rPh sb="30" eb="32">
      <t>ヒツヨウ</t>
    </rPh>
    <rPh sb="33" eb="35">
      <t>ケイヒ</t>
    </rPh>
    <phoneticPr fontId="16"/>
  </si>
  <si>
    <t>（項）国土地理院施設費
　（大事項）国土地理院施設整備に必要な経費</t>
  </si>
  <si>
    <t>気象庁</t>
    <rPh sb="0" eb="3">
      <t>キショウチョウ</t>
    </rPh>
    <phoneticPr fontId="43"/>
  </si>
  <si>
    <t>（項）気象官署施設費
（事項）気象官署施設整備に必要な経費</t>
    <rPh sb="1" eb="2">
      <t>コウ</t>
    </rPh>
    <rPh sb="3" eb="5">
      <t>キショウ</t>
    </rPh>
    <rPh sb="5" eb="7">
      <t>カンショ</t>
    </rPh>
    <rPh sb="7" eb="10">
      <t>シセツヒ</t>
    </rPh>
    <rPh sb="12" eb="14">
      <t>ジコウ</t>
    </rPh>
    <rPh sb="15" eb="17">
      <t>キショウ</t>
    </rPh>
    <rPh sb="17" eb="19">
      <t>カンショ</t>
    </rPh>
    <rPh sb="19" eb="21">
      <t>シセツ</t>
    </rPh>
    <rPh sb="21" eb="23">
      <t>セイビ</t>
    </rPh>
    <rPh sb="24" eb="26">
      <t>ヒツヨウ</t>
    </rPh>
    <rPh sb="27" eb="29">
      <t>ケイヒ</t>
    </rPh>
    <phoneticPr fontId="31"/>
  </si>
  <si>
    <t>航空局</t>
    <rPh sb="0" eb="3">
      <t>コウクウキョク</t>
    </rPh>
    <phoneticPr fontId="43"/>
  </si>
  <si>
    <t>自動車安全特別会計空港整備勘定</t>
    <rPh sb="0" eb="3">
      <t>ジドウシャ</t>
    </rPh>
    <rPh sb="3" eb="5">
      <t>アンゼン</t>
    </rPh>
    <rPh sb="5" eb="7">
      <t>トクベツ</t>
    </rPh>
    <rPh sb="7" eb="9">
      <t>カイケイ</t>
    </rPh>
    <rPh sb="9" eb="11">
      <t>クウコウ</t>
    </rPh>
    <rPh sb="11" eb="13">
      <t>セイビ</t>
    </rPh>
    <rPh sb="13" eb="15">
      <t>カンジョウ</t>
    </rPh>
    <phoneticPr fontId="31"/>
  </si>
  <si>
    <t>（項）空港等災害復旧事業費
　（大事項）空港等災害復旧事業に必要な経費</t>
    <rPh sb="1" eb="2">
      <t>コウ</t>
    </rPh>
    <rPh sb="3" eb="6">
      <t>クウコウナド</t>
    </rPh>
    <rPh sb="6" eb="8">
      <t>サイガイ</t>
    </rPh>
    <rPh sb="8" eb="10">
      <t>フッキュウ</t>
    </rPh>
    <rPh sb="10" eb="13">
      <t>ジギョウヒ</t>
    </rPh>
    <rPh sb="16" eb="17">
      <t>ダイ</t>
    </rPh>
    <rPh sb="17" eb="19">
      <t>ジコウ</t>
    </rPh>
    <rPh sb="20" eb="23">
      <t>クウコウナド</t>
    </rPh>
    <rPh sb="23" eb="25">
      <t>サイガイ</t>
    </rPh>
    <rPh sb="25" eb="27">
      <t>フッキュウ</t>
    </rPh>
    <rPh sb="27" eb="29">
      <t>ジギョウ</t>
    </rPh>
    <rPh sb="30" eb="32">
      <t>ヒツヨウ</t>
    </rPh>
    <rPh sb="33" eb="35">
      <t>ケイヒ</t>
    </rPh>
    <phoneticPr fontId="31"/>
  </si>
  <si>
    <t>○</t>
    <phoneticPr fontId="16"/>
  </si>
  <si>
    <t>施策名：（３）総合的なバリアフリー化を推進する</t>
    <rPh sb="0" eb="2">
      <t>シサク</t>
    </rPh>
    <rPh sb="2" eb="3">
      <t>メイ</t>
    </rPh>
    <phoneticPr fontId="16"/>
  </si>
  <si>
    <t>施策名：（４）海洋･沿岸域環境や港湾空間の保全･再生･形成､海洋廃棄物処理､海洋汚染防止を推進する</t>
    <rPh sb="0" eb="2">
      <t>シサク</t>
    </rPh>
    <rPh sb="2" eb="3">
      <t>メイ</t>
    </rPh>
    <rPh sb="7" eb="9">
      <t>カイヨウ</t>
    </rPh>
    <rPh sb="10" eb="13">
      <t>エンガンイキ</t>
    </rPh>
    <rPh sb="13" eb="15">
      <t>カンキョウ</t>
    </rPh>
    <rPh sb="16" eb="18">
      <t>コウワン</t>
    </rPh>
    <rPh sb="18" eb="20">
      <t>クウカン</t>
    </rPh>
    <rPh sb="21" eb="23">
      <t>ホゼン</t>
    </rPh>
    <rPh sb="24" eb="25">
      <t>サイ</t>
    </rPh>
    <rPh sb="25" eb="26">
      <t>ナマ</t>
    </rPh>
    <rPh sb="27" eb="29">
      <t>ケイセイ</t>
    </rPh>
    <rPh sb="30" eb="32">
      <t>カイヨウ</t>
    </rPh>
    <rPh sb="32" eb="35">
      <t>ハイキブツ</t>
    </rPh>
    <rPh sb="35" eb="37">
      <t>ショリ</t>
    </rPh>
    <rPh sb="38" eb="40">
      <t>カイヨウ</t>
    </rPh>
    <rPh sb="40" eb="42">
      <t>オセン</t>
    </rPh>
    <rPh sb="42" eb="44">
      <t>ボウシ</t>
    </rPh>
    <rPh sb="45" eb="47">
      <t>スイシン</t>
    </rPh>
    <phoneticPr fontId="16"/>
  </si>
  <si>
    <t>施策名：（５）快適な道路環境等を創造する</t>
    <rPh sb="0" eb="2">
      <t>シサク</t>
    </rPh>
    <rPh sb="2" eb="3">
      <t>メイ</t>
    </rPh>
    <phoneticPr fontId="16"/>
  </si>
  <si>
    <t>施策名：（６）水資源の確保、水源地域活性化等を推進する</t>
    <rPh sb="0" eb="2">
      <t>シサク</t>
    </rPh>
    <rPh sb="2" eb="3">
      <t>メイ</t>
    </rPh>
    <phoneticPr fontId="16"/>
  </si>
  <si>
    <t>施策名：（７）良好で緑豊かな都市空間の形成、歴史的風土の再生等を推進する</t>
    <rPh sb="0" eb="2">
      <t>シサク</t>
    </rPh>
    <rPh sb="2" eb="3">
      <t>メイ</t>
    </rPh>
    <phoneticPr fontId="16"/>
  </si>
  <si>
    <t>施策名：（８）良好な水環境・水辺空間の形成・水と緑のネットワークの形成、適正な汚水処理の確保、下水道資源の循環を推進する</t>
    <rPh sb="0" eb="2">
      <t>シサク</t>
    </rPh>
    <rPh sb="2" eb="3">
      <t>メイ</t>
    </rPh>
    <phoneticPr fontId="16"/>
  </si>
  <si>
    <t>政策名：３　地球環境の保全</t>
    <rPh sb="0" eb="2">
      <t>セイサク</t>
    </rPh>
    <rPh sb="2" eb="3">
      <t>メイ</t>
    </rPh>
    <phoneticPr fontId="16"/>
  </si>
  <si>
    <t xml:space="preserve">施策名：（９）地球温暖化防止等の環境の保全を行う </t>
    <rPh sb="0" eb="2">
      <t>シサク</t>
    </rPh>
    <rPh sb="2" eb="3">
      <t>メイ</t>
    </rPh>
    <phoneticPr fontId="16"/>
  </si>
  <si>
    <t>政策名：４　水害等災害による被害の軽減</t>
    <rPh sb="0" eb="2">
      <t>セイサク</t>
    </rPh>
    <rPh sb="2" eb="3">
      <t>メイ</t>
    </rPh>
    <phoneticPr fontId="16"/>
  </si>
  <si>
    <t>施策名：（10）自然災害による被害を軽減するため、気象情報等の提供及び観測・通信体制を充実する</t>
    <rPh sb="0" eb="2">
      <t>シサク</t>
    </rPh>
    <rPh sb="2" eb="3">
      <t>メイ</t>
    </rPh>
    <phoneticPr fontId="16"/>
  </si>
  <si>
    <t>施策名：（11）住宅・市街地の防災性を向上する</t>
    <rPh sb="0" eb="2">
      <t>シサク</t>
    </rPh>
    <rPh sb="2" eb="3">
      <t>メイ</t>
    </rPh>
    <phoneticPr fontId="16"/>
  </si>
  <si>
    <t>施策名：（12）水害・土砂災害の防止・減災を推進する</t>
    <rPh sb="0" eb="2">
      <t>シサク</t>
    </rPh>
    <rPh sb="2" eb="3">
      <t>メイ</t>
    </rPh>
    <phoneticPr fontId="16"/>
  </si>
  <si>
    <t>施策名：（13）津波・高潮・侵食等による災害の防止・減災を推進する</t>
    <rPh sb="0" eb="2">
      <t>シサク</t>
    </rPh>
    <rPh sb="2" eb="3">
      <t>メイ</t>
    </rPh>
    <phoneticPr fontId="16"/>
  </si>
  <si>
    <t>政策名：５　安全で安心できる交通の確保、治安・生活安全の確保</t>
    <rPh sb="0" eb="2">
      <t>セイサク</t>
    </rPh>
    <rPh sb="2" eb="3">
      <t>メイ</t>
    </rPh>
    <phoneticPr fontId="16"/>
  </si>
  <si>
    <t>施策名：（14）公共交通の安全確保・鉄道の安全性向上、ハイジャック・航空機テロ防止を推進する</t>
    <rPh sb="0" eb="2">
      <t>シサク</t>
    </rPh>
    <rPh sb="2" eb="3">
      <t>メイ</t>
    </rPh>
    <phoneticPr fontId="16"/>
  </si>
  <si>
    <t>施策名：（15）道路交通の安全性を確保・向上する</t>
    <rPh sb="0" eb="2">
      <t>シサク</t>
    </rPh>
    <rPh sb="2" eb="3">
      <t>メイ</t>
    </rPh>
    <phoneticPr fontId="16"/>
  </si>
  <si>
    <t xml:space="preserve">施策名：（16）自動車事故の被害者の救済を図る </t>
    <rPh sb="0" eb="2">
      <t>シサク</t>
    </rPh>
    <rPh sb="2" eb="3">
      <t>メイ</t>
    </rPh>
    <phoneticPr fontId="16"/>
  </si>
  <si>
    <t xml:space="preserve">施策名：（17）自動車の安全性を高める </t>
    <rPh sb="0" eb="2">
      <t>シサク</t>
    </rPh>
    <rPh sb="2" eb="3">
      <t>メイ</t>
    </rPh>
    <phoneticPr fontId="16"/>
  </si>
  <si>
    <t>施策名：（18）船舶交通の安全と海上の治安を確保する</t>
    <rPh sb="0" eb="2">
      <t>シサク</t>
    </rPh>
    <rPh sb="2" eb="3">
      <t>メイ</t>
    </rPh>
    <phoneticPr fontId="16"/>
  </si>
  <si>
    <t>政策名：６　国際競争力、観光交流、広域・地域間連携等の確保・強化</t>
    <rPh sb="0" eb="2">
      <t>セイサク</t>
    </rPh>
    <rPh sb="2" eb="3">
      <t>メイ</t>
    </rPh>
    <phoneticPr fontId="16"/>
  </si>
  <si>
    <t>災害に強い物流システム構築事業</t>
    <phoneticPr fontId="16"/>
  </si>
  <si>
    <t>施策名：（19）海上物流基盤の強化等総合的な物流体系整備の推進、みなとの振興、安定的な国際海上輸送の確保を推進する</t>
    <rPh sb="0" eb="2">
      <t>シサク</t>
    </rPh>
    <rPh sb="2" eb="3">
      <t>メイ</t>
    </rPh>
    <phoneticPr fontId="16"/>
  </si>
  <si>
    <t>施策名：（20）観光立国を推進する</t>
    <rPh sb="0" eb="2">
      <t>シサク</t>
    </rPh>
    <rPh sb="2" eb="3">
      <t>メイ</t>
    </rPh>
    <phoneticPr fontId="16"/>
  </si>
  <si>
    <t>景観改善推進事業</t>
    <phoneticPr fontId="16"/>
  </si>
  <si>
    <t>施策名：（21）景観に優れた国土・観光地づくりを推進する</t>
    <rPh sb="0" eb="2">
      <t>シサク</t>
    </rPh>
    <rPh sb="2" eb="3">
      <t>メイ</t>
    </rPh>
    <phoneticPr fontId="16"/>
  </si>
  <si>
    <t>施策名：（22）国際競争力・地域の自立等を強化する道路ネットワークを形成する</t>
    <rPh sb="0" eb="2">
      <t>シサク</t>
    </rPh>
    <rPh sb="2" eb="3">
      <t>メイ</t>
    </rPh>
    <phoneticPr fontId="16"/>
  </si>
  <si>
    <t>施策名：（23）整備新幹線の整備を推進する</t>
    <rPh sb="0" eb="2">
      <t>シサク</t>
    </rPh>
    <rPh sb="2" eb="3">
      <t>メイ</t>
    </rPh>
    <phoneticPr fontId="16"/>
  </si>
  <si>
    <t>施策名：（24）航空交通ネットワークを強化する</t>
    <rPh sb="0" eb="2">
      <t>シサク</t>
    </rPh>
    <rPh sb="2" eb="3">
      <t>メイ</t>
    </rPh>
    <phoneticPr fontId="16"/>
  </si>
  <si>
    <t>政策名：７　都市再生・地域再生の推進</t>
    <rPh sb="0" eb="2">
      <t>セイサク</t>
    </rPh>
    <rPh sb="2" eb="3">
      <t>メイ</t>
    </rPh>
    <phoneticPr fontId="16"/>
  </si>
  <si>
    <t>施策名：（25）都市再生・地域再生を推進する</t>
    <rPh sb="0" eb="2">
      <t>シサク</t>
    </rPh>
    <rPh sb="2" eb="3">
      <t>メイ</t>
    </rPh>
    <phoneticPr fontId="16"/>
  </si>
  <si>
    <t>政策名：８　都市・地域交通等の快適性、利便性の向上</t>
    <rPh sb="0" eb="2">
      <t>セイサク</t>
    </rPh>
    <rPh sb="2" eb="3">
      <t>メイ</t>
    </rPh>
    <phoneticPr fontId="16"/>
  </si>
  <si>
    <t>施策名：（27）地域公共交通の維持・活性化を推進する</t>
    <rPh sb="0" eb="2">
      <t>シサク</t>
    </rPh>
    <rPh sb="2" eb="3">
      <t>メイ</t>
    </rPh>
    <phoneticPr fontId="16"/>
  </si>
  <si>
    <t>施策名：（28）都市・地域における総合交通戦略を推進する</t>
    <rPh sb="0" eb="2">
      <t>シサク</t>
    </rPh>
    <rPh sb="2" eb="3">
      <t>メイ</t>
    </rPh>
    <phoneticPr fontId="16"/>
  </si>
  <si>
    <t>i-Constructionの推進に関する検討経費</t>
    <phoneticPr fontId="16"/>
  </si>
  <si>
    <t>政策名：９　市場環境の整備、産業の生産性向上、消費者利益の保護</t>
    <rPh sb="0" eb="2">
      <t>セイサク</t>
    </rPh>
    <rPh sb="2" eb="3">
      <t>メイ</t>
    </rPh>
    <phoneticPr fontId="16"/>
  </si>
  <si>
    <t>施策名：（30）社会資本整備・管理等を効果的に推進する</t>
    <rPh sb="0" eb="2">
      <t>シサク</t>
    </rPh>
    <rPh sb="2" eb="3">
      <t>メイ</t>
    </rPh>
    <phoneticPr fontId="16"/>
  </si>
  <si>
    <t>施策名：（31）不動産市場の整備や適正な土地利用のための条件整備を推進する</t>
    <rPh sb="0" eb="2">
      <t>シサク</t>
    </rPh>
    <rPh sb="2" eb="3">
      <t>メイ</t>
    </rPh>
    <phoneticPr fontId="16"/>
  </si>
  <si>
    <t>施策名：（32）建設市場の整備を推進する</t>
    <rPh sb="0" eb="2">
      <t>シサク</t>
    </rPh>
    <rPh sb="2" eb="3">
      <t>メイ</t>
    </rPh>
    <phoneticPr fontId="16"/>
  </si>
  <si>
    <t>施策名：（33）市場・産業関係の統計調査の整備・活用を図る</t>
    <rPh sb="0" eb="2">
      <t>シサク</t>
    </rPh>
    <rPh sb="2" eb="3">
      <t>メイ</t>
    </rPh>
    <phoneticPr fontId="16"/>
  </si>
  <si>
    <t xml:space="preserve">施策名：（34）地籍の整備等の国土調査を推進する </t>
    <rPh sb="0" eb="2">
      <t>シサク</t>
    </rPh>
    <rPh sb="2" eb="3">
      <t>メイ</t>
    </rPh>
    <phoneticPr fontId="16"/>
  </si>
  <si>
    <t>施策名：（35）自動車運送業の市場環境整備を推進する</t>
    <rPh sb="0" eb="2">
      <t>シサク</t>
    </rPh>
    <rPh sb="2" eb="3">
      <t>メイ</t>
    </rPh>
    <phoneticPr fontId="16"/>
  </si>
  <si>
    <t>施策名：（36）海事産業の市場環境整備・活性化及び人材の確保等を図る</t>
    <rPh sb="0" eb="2">
      <t>シサク</t>
    </rPh>
    <rPh sb="2" eb="3">
      <t>メイ</t>
    </rPh>
    <phoneticPr fontId="16"/>
  </si>
  <si>
    <t>施策名：（38）国土の位置・形状を定めるための調査及び地理空間情報の整備・活用を推進する</t>
    <rPh sb="0" eb="2">
      <t>シサク</t>
    </rPh>
    <rPh sb="2" eb="3">
      <t>メイ</t>
    </rPh>
    <phoneticPr fontId="16"/>
  </si>
  <si>
    <t xml:space="preserve">施策名：（39）離島等の振興を図る </t>
    <rPh sb="0" eb="2">
      <t>シサク</t>
    </rPh>
    <rPh sb="2" eb="3">
      <t>メイ</t>
    </rPh>
    <phoneticPr fontId="16"/>
  </si>
  <si>
    <t xml:space="preserve">施策名：（40）北海道総合開発を推進する </t>
    <rPh sb="0" eb="2">
      <t>シサク</t>
    </rPh>
    <rPh sb="2" eb="3">
      <t>メイ</t>
    </rPh>
    <phoneticPr fontId="16"/>
  </si>
  <si>
    <t xml:space="preserve">政策名：11　 ＩＣＴの利活用及び技術研究開発の推進 </t>
    <rPh sb="0" eb="2">
      <t>セイサク</t>
    </rPh>
    <rPh sb="2" eb="3">
      <t>メイ</t>
    </rPh>
    <phoneticPr fontId="16"/>
  </si>
  <si>
    <t>施策名：（41）技術研究開発を推進する</t>
    <rPh sb="0" eb="2">
      <t>シサク</t>
    </rPh>
    <rPh sb="2" eb="3">
      <t>メイ</t>
    </rPh>
    <phoneticPr fontId="16"/>
  </si>
  <si>
    <t>施策名：（42）情報化を推進する</t>
    <rPh sb="0" eb="2">
      <t>シサク</t>
    </rPh>
    <rPh sb="2" eb="3">
      <t>メイ</t>
    </rPh>
    <phoneticPr fontId="16"/>
  </si>
  <si>
    <t xml:space="preserve">政策名：12　 国際協力、連携等の推進 </t>
    <rPh sb="0" eb="2">
      <t>セイサク</t>
    </rPh>
    <rPh sb="2" eb="3">
      <t>メイ</t>
    </rPh>
    <phoneticPr fontId="16"/>
  </si>
  <si>
    <t>施策名：（43）国際協力、連携等を推進する</t>
    <rPh sb="0" eb="2">
      <t>シサク</t>
    </rPh>
    <rPh sb="2" eb="3">
      <t>メイ</t>
    </rPh>
    <phoneticPr fontId="16"/>
  </si>
  <si>
    <t>施策名：（44）環境等に配慮した便利で安全な官庁施設の整備・保全を推進する</t>
    <rPh sb="0" eb="2">
      <t>シサク</t>
    </rPh>
    <rPh sb="2" eb="3">
      <t>メイ</t>
    </rPh>
    <phoneticPr fontId="16"/>
  </si>
  <si>
    <t>いずれの施策にも関連しないもの</t>
    <rPh sb="4" eb="6">
      <t>シサク</t>
    </rPh>
    <rPh sb="8" eb="10">
      <t>カンレン</t>
    </rPh>
    <phoneticPr fontId="16"/>
  </si>
  <si>
    <t>新たなグローバルチャネルの構築（質の高いインフラ等の効果的な情報発信）</t>
  </si>
  <si>
    <t>海外インフラプロジェクトの案件形成・受注獲得の促進</t>
  </si>
  <si>
    <t>グローバルフロンティア戦略（日系企業未開拓地の進出支援）</t>
    <phoneticPr fontId="16"/>
  </si>
  <si>
    <t>インフラメンテナンスの海外展開の推進</t>
  </si>
  <si>
    <t>国際機関と連携し、国際会議を活用したスマートシティ海外展開の推進</t>
  </si>
  <si>
    <t>都市水環境整備事業</t>
    <phoneticPr fontId="16"/>
  </si>
  <si>
    <t>交通分野における国際協力の推進</t>
  </si>
  <si>
    <t>官民連携による海外インフラ展開の推進</t>
  </si>
  <si>
    <t>鉄道技術開発</t>
    <phoneticPr fontId="29"/>
  </si>
  <si>
    <t>トラック運送業における働き方改革の推進</t>
  </si>
  <si>
    <t>DXや事業者間連携等を通じた観光地や観光産業の付加価値向上支援</t>
    <phoneticPr fontId="50"/>
  </si>
  <si>
    <t>日本博を契機とした観光コンテンツの拡充＜日本博を契機とした観光コンテンツの拡充＞（国際観光旅客税財源）</t>
    <rPh sb="0" eb="3">
      <t>ニホンハク</t>
    </rPh>
    <rPh sb="4" eb="6">
      <t>ケイキ</t>
    </rPh>
    <rPh sb="41" eb="43">
      <t>コクサイ</t>
    </rPh>
    <rPh sb="43" eb="45">
      <t>カンコウ</t>
    </rPh>
    <rPh sb="45" eb="47">
      <t>リョカク</t>
    </rPh>
    <rPh sb="47" eb="48">
      <t>ゼイ</t>
    </rPh>
    <rPh sb="48" eb="50">
      <t>ザイゲン</t>
    </rPh>
    <phoneticPr fontId="51"/>
  </si>
  <si>
    <t>日本博を契機とした観光コンテンツの拡充＜文化資源活用推進事業＞（国際観光旅客税財源）</t>
    <rPh sb="0" eb="3">
      <t>ニホンハク</t>
    </rPh>
    <rPh sb="4" eb="6">
      <t>ケイキ</t>
    </rPh>
    <rPh sb="32" eb="34">
      <t>コクサイ</t>
    </rPh>
    <rPh sb="34" eb="36">
      <t>カンコウ</t>
    </rPh>
    <rPh sb="36" eb="38">
      <t>リョカク</t>
    </rPh>
    <rPh sb="38" eb="39">
      <t>ゼイ</t>
    </rPh>
    <rPh sb="39" eb="41">
      <t>ザイゲン</t>
    </rPh>
    <phoneticPr fontId="51"/>
  </si>
  <si>
    <t>観測業務</t>
    <rPh sb="0" eb="2">
      <t>カンソク</t>
    </rPh>
    <rPh sb="2" eb="4">
      <t>ギョウム</t>
    </rPh>
    <phoneticPr fontId="50"/>
  </si>
  <si>
    <t>地震津波観測</t>
    <phoneticPr fontId="50"/>
  </si>
  <si>
    <t>気候変動観測・監視業務</t>
    <rPh sb="4" eb="6">
      <t>カンソク</t>
    </rPh>
    <rPh sb="7" eb="9">
      <t>カンシ</t>
    </rPh>
    <phoneticPr fontId="50"/>
  </si>
  <si>
    <t>巡視船艇の運航に関する経費</t>
    <rPh sb="0" eb="4">
      <t>ジュンシセンテイ</t>
    </rPh>
    <rPh sb="5" eb="7">
      <t>ウンコウ</t>
    </rPh>
    <rPh sb="8" eb="9">
      <t>カン</t>
    </rPh>
    <rPh sb="11" eb="13">
      <t>ケイヒ</t>
    </rPh>
    <phoneticPr fontId="13"/>
  </si>
  <si>
    <t>航空機の運航に関する経費</t>
    <rPh sb="0" eb="3">
      <t>コウクウキ</t>
    </rPh>
    <rPh sb="4" eb="6">
      <t>ウンコウ</t>
    </rPh>
    <rPh sb="7" eb="8">
      <t>カン</t>
    </rPh>
    <rPh sb="10" eb="12">
      <t>ケイヒ</t>
    </rPh>
    <phoneticPr fontId="13"/>
  </si>
  <si>
    <t>道路局</t>
    <rPh sb="0" eb="3">
      <t>ドウロキョク</t>
    </rPh>
    <phoneticPr fontId="16"/>
  </si>
  <si>
    <t>国交</t>
  </si>
  <si>
    <t>書面点検</t>
  </si>
  <si>
    <t>その他</t>
  </si>
  <si>
    <t>ポストコロナにおける移動ニーズに対応したビジネスジェット等の活用に関する調査研究</t>
    <rPh sb="10" eb="12">
      <t>イドウ</t>
    </rPh>
    <rPh sb="16" eb="18">
      <t>タイオウ</t>
    </rPh>
    <rPh sb="28" eb="29">
      <t>ナド</t>
    </rPh>
    <rPh sb="30" eb="32">
      <t>カツヨウ</t>
    </rPh>
    <rPh sb="33" eb="34">
      <t>カン</t>
    </rPh>
    <rPh sb="36" eb="38">
      <t>チョウサ</t>
    </rPh>
    <rPh sb="38" eb="40">
      <t>ケンキュウ</t>
    </rPh>
    <phoneticPr fontId="11"/>
  </si>
  <si>
    <t>持続可能な地域づくり戦略に資する交通計画と都市計画等の連携に関する調査研究</t>
    <rPh sb="0" eb="2">
      <t>ジゾク</t>
    </rPh>
    <rPh sb="2" eb="4">
      <t>カノウ</t>
    </rPh>
    <rPh sb="5" eb="7">
      <t>チイキ</t>
    </rPh>
    <rPh sb="10" eb="12">
      <t>センリャク</t>
    </rPh>
    <rPh sb="13" eb="14">
      <t>シ</t>
    </rPh>
    <rPh sb="16" eb="18">
      <t>コウツウ</t>
    </rPh>
    <rPh sb="18" eb="20">
      <t>ケイカク</t>
    </rPh>
    <rPh sb="21" eb="23">
      <t>トシ</t>
    </rPh>
    <rPh sb="23" eb="25">
      <t>ケイカク</t>
    </rPh>
    <rPh sb="25" eb="26">
      <t>トウ</t>
    </rPh>
    <rPh sb="27" eb="29">
      <t>レンケイ</t>
    </rPh>
    <rPh sb="30" eb="31">
      <t>カン</t>
    </rPh>
    <rPh sb="33" eb="35">
      <t>チョウサ</t>
    </rPh>
    <rPh sb="35" eb="37">
      <t>ケンキュウ</t>
    </rPh>
    <phoneticPr fontId="16"/>
  </si>
  <si>
    <t>物流と都市・交通インフラの連携による環境負荷軽減方策に関する調査研究</t>
    <rPh sb="0" eb="2">
      <t>ブツリュウ</t>
    </rPh>
    <rPh sb="3" eb="5">
      <t>トシ</t>
    </rPh>
    <rPh sb="6" eb="8">
      <t>コウツウ</t>
    </rPh>
    <rPh sb="13" eb="15">
      <t>レンケイ</t>
    </rPh>
    <rPh sb="18" eb="20">
      <t>カンキョウ</t>
    </rPh>
    <rPh sb="20" eb="22">
      <t>フカ</t>
    </rPh>
    <rPh sb="22" eb="24">
      <t>ケイゲン</t>
    </rPh>
    <rPh sb="24" eb="26">
      <t>ホウサク</t>
    </rPh>
    <rPh sb="27" eb="28">
      <t>カン</t>
    </rPh>
    <rPh sb="30" eb="32">
      <t>チョウサ</t>
    </rPh>
    <rPh sb="32" eb="34">
      <t>ケンキュウ</t>
    </rPh>
    <phoneticPr fontId="16"/>
  </si>
  <si>
    <t>令和4年度</t>
    <rPh sb="0" eb="2">
      <t>レイワ</t>
    </rPh>
    <rPh sb="3" eb="5">
      <t>ネンド</t>
    </rPh>
    <phoneticPr fontId="20"/>
  </si>
  <si>
    <t>見直しの有無</t>
  </si>
  <si>
    <t>平成30年度</t>
    <rPh sb="0" eb="2">
      <t>ヘイセイ</t>
    </rPh>
    <rPh sb="4" eb="5">
      <t>ネン</t>
    </rPh>
    <rPh sb="5" eb="6">
      <t>ド</t>
    </rPh>
    <phoneticPr fontId="26"/>
  </si>
  <si>
    <t>令和3年度</t>
    <rPh sb="0" eb="2">
      <t>レイワ</t>
    </rPh>
    <rPh sb="3" eb="5">
      <t>ネンド</t>
    </rPh>
    <phoneticPr fontId="20"/>
  </si>
  <si>
    <t>令和2年度</t>
    <rPh sb="0" eb="2">
      <t>レイワ</t>
    </rPh>
    <rPh sb="3" eb="5">
      <t>ネンド</t>
    </rPh>
    <phoneticPr fontId="20"/>
  </si>
  <si>
    <t>令和元年度</t>
    <rPh sb="0" eb="2">
      <t>レイワ</t>
    </rPh>
    <rPh sb="2" eb="4">
      <t>ガンネン</t>
    </rPh>
    <rPh sb="3" eb="5">
      <t>ネンド</t>
    </rPh>
    <phoneticPr fontId="20"/>
  </si>
  <si>
    <t>脱炭素化の推進に向けた沿岸環境保全技術における炭素貯蓄効果を最大化する手法の開発に関する研究</t>
    <rPh sb="0" eb="1">
      <t>ダツ</t>
    </rPh>
    <rPh sb="1" eb="3">
      <t>タンソ</t>
    </rPh>
    <rPh sb="3" eb="4">
      <t>カ</t>
    </rPh>
    <rPh sb="5" eb="7">
      <t>スイシン</t>
    </rPh>
    <rPh sb="8" eb="9">
      <t>ム</t>
    </rPh>
    <rPh sb="11" eb="13">
      <t>エンガン</t>
    </rPh>
    <rPh sb="13" eb="15">
      <t>カンキョウ</t>
    </rPh>
    <rPh sb="15" eb="17">
      <t>ホゼン</t>
    </rPh>
    <rPh sb="17" eb="19">
      <t>ギジュツ</t>
    </rPh>
    <rPh sb="23" eb="25">
      <t>タンソ</t>
    </rPh>
    <rPh sb="25" eb="27">
      <t>チョチク</t>
    </rPh>
    <rPh sb="27" eb="29">
      <t>コウカ</t>
    </rPh>
    <rPh sb="30" eb="33">
      <t>サイダイカ</t>
    </rPh>
    <rPh sb="35" eb="37">
      <t>シュホウ</t>
    </rPh>
    <rPh sb="38" eb="40">
      <t>カイハツ</t>
    </rPh>
    <rPh sb="41" eb="42">
      <t>カン</t>
    </rPh>
    <rPh sb="44" eb="46">
      <t>ケンキュウ</t>
    </rPh>
    <phoneticPr fontId="16"/>
  </si>
  <si>
    <t>令和4年度</t>
    <rPh sb="0" eb="2">
      <t>レイワ</t>
    </rPh>
    <rPh sb="3" eb="4">
      <t>ネン</t>
    </rPh>
    <rPh sb="4" eb="5">
      <t>ド</t>
    </rPh>
    <phoneticPr fontId="16"/>
  </si>
  <si>
    <t>効率的な維持管理に向けた既存港湾施設のBIM/CIM構築手法に関する研究</t>
    <rPh sb="0" eb="3">
      <t>コウリツテキ</t>
    </rPh>
    <rPh sb="4" eb="6">
      <t>イジ</t>
    </rPh>
    <rPh sb="6" eb="8">
      <t>カンリ</t>
    </rPh>
    <rPh sb="9" eb="10">
      <t>ム</t>
    </rPh>
    <rPh sb="12" eb="14">
      <t>キゾン</t>
    </rPh>
    <rPh sb="14" eb="16">
      <t>コウワン</t>
    </rPh>
    <rPh sb="16" eb="18">
      <t>シセツ</t>
    </rPh>
    <rPh sb="26" eb="28">
      <t>コウチク</t>
    </rPh>
    <rPh sb="28" eb="30">
      <t>シュホウ</t>
    </rPh>
    <rPh sb="31" eb="32">
      <t>カン</t>
    </rPh>
    <rPh sb="34" eb="36">
      <t>ケンキュウ</t>
    </rPh>
    <phoneticPr fontId="16"/>
  </si>
  <si>
    <t>生産性向上のための空港コンクリート構造物の標準規格化に関する研究</t>
    <rPh sb="0" eb="3">
      <t>セイサンセイ</t>
    </rPh>
    <rPh sb="3" eb="5">
      <t>コウジョウ</t>
    </rPh>
    <rPh sb="9" eb="11">
      <t>クウコウ</t>
    </rPh>
    <rPh sb="17" eb="20">
      <t>コウゾウブツ</t>
    </rPh>
    <rPh sb="21" eb="23">
      <t>ヒョウジュン</t>
    </rPh>
    <rPh sb="23" eb="26">
      <t>キカクカ</t>
    </rPh>
    <rPh sb="27" eb="28">
      <t>カン</t>
    </rPh>
    <rPh sb="30" eb="32">
      <t>ケンキュウ</t>
    </rPh>
    <phoneticPr fontId="16"/>
  </si>
  <si>
    <t>令和5年度</t>
    <rPh sb="0" eb="2">
      <t>レイワ</t>
    </rPh>
    <rPh sb="3" eb="4">
      <t>ネン</t>
    </rPh>
    <rPh sb="4" eb="5">
      <t>ド</t>
    </rPh>
    <phoneticPr fontId="16"/>
  </si>
  <si>
    <t>令和7年度</t>
    <rPh sb="0" eb="2">
      <t>レイワ</t>
    </rPh>
    <rPh sb="3" eb="5">
      <t>ネンド</t>
    </rPh>
    <phoneticPr fontId="29"/>
  </si>
  <si>
    <t>新22</t>
  </si>
  <si>
    <t>前年度新規</t>
  </si>
  <si>
    <t>新23</t>
  </si>
  <si>
    <t>港湾・空港関連一般研究経費</t>
    <rPh sb="0" eb="2">
      <t>コウワン</t>
    </rPh>
    <rPh sb="3" eb="5">
      <t>クウコウ</t>
    </rPh>
    <rPh sb="5" eb="7">
      <t>カンレン</t>
    </rPh>
    <rPh sb="7" eb="9">
      <t>イッパン</t>
    </rPh>
    <rPh sb="9" eb="11">
      <t>ケンキュウ</t>
    </rPh>
    <rPh sb="11" eb="13">
      <t>ケイヒ</t>
    </rPh>
    <phoneticPr fontId="29"/>
  </si>
  <si>
    <t>木造住宅の長寿命化に資する外壁内の乾燥性能評価に関する研究</t>
  </si>
  <si>
    <t>省CO2に資するコンクリート系新材料の建築物への適用のための性能指標に関する研究</t>
  </si>
  <si>
    <t>既存マンションにおける省エネ性能向上のための改修効果の定量化に関する研究</t>
  </si>
  <si>
    <t>人流ビッグデータを活用した建物用途規制の運用支援技術の開発</t>
  </si>
  <si>
    <t>事前防災対策による安全な市街地形成のための避難困難性評価手法に関する研究</t>
  </si>
  <si>
    <t>最終実施年度</t>
  </si>
  <si>
    <t>基盤強化及び導入促進円滑化業務に係る事業費</t>
    <phoneticPr fontId="16"/>
  </si>
  <si>
    <t>終了予定なし</t>
    <rPh sb="0" eb="4">
      <t>シュウリョウヨテイ</t>
    </rPh>
    <phoneticPr fontId="16"/>
  </si>
  <si>
    <t>（項）海事産業市場整備等推進費
（大事項）海事産業の市場環境整備・活性化等の推進に必要な経費</t>
    <phoneticPr fontId="16"/>
  </si>
  <si>
    <t>経済安全保障の強化のための船舶のサプライチェーン強靱化</t>
    <phoneticPr fontId="16"/>
  </si>
  <si>
    <t>令和8年度</t>
    <rPh sb="0" eb="2">
      <t>レイワ</t>
    </rPh>
    <rPh sb="3" eb="5">
      <t>ネンド</t>
    </rPh>
    <phoneticPr fontId="16"/>
  </si>
  <si>
    <t>昭和63年度</t>
    <rPh sb="0" eb="2">
      <t>ショウワ</t>
    </rPh>
    <rPh sb="4" eb="6">
      <t>ネンド</t>
    </rPh>
    <phoneticPr fontId="11"/>
  </si>
  <si>
    <t>幹線鉄道旅客流動実態調査</t>
    <phoneticPr fontId="16"/>
  </si>
  <si>
    <t>社会課題対応型都市公園機能向上促進事業</t>
    <rPh sb="0" eb="2">
      <t>シャカイ</t>
    </rPh>
    <rPh sb="2" eb="4">
      <t>カダイ</t>
    </rPh>
    <rPh sb="4" eb="6">
      <t>タイオウ</t>
    </rPh>
    <rPh sb="6" eb="7">
      <t>ガタ</t>
    </rPh>
    <rPh sb="7" eb="9">
      <t>トシ</t>
    </rPh>
    <rPh sb="9" eb="11">
      <t>コウエン</t>
    </rPh>
    <rPh sb="11" eb="13">
      <t>キノウ</t>
    </rPh>
    <rPh sb="13" eb="15">
      <t>コウジョウ</t>
    </rPh>
    <rPh sb="15" eb="17">
      <t>ソクシン</t>
    </rPh>
    <rPh sb="17" eb="19">
      <t>ジギョウ</t>
    </rPh>
    <phoneticPr fontId="39"/>
  </si>
  <si>
    <t>G7都市大臣会合開催経費</t>
    <rPh sb="2" eb="4">
      <t>トシ</t>
    </rPh>
    <rPh sb="4" eb="6">
      <t>ダイジン</t>
    </rPh>
    <rPh sb="6" eb="8">
      <t>カイゴウ</t>
    </rPh>
    <rPh sb="8" eb="10">
      <t>カイサイ</t>
    </rPh>
    <rPh sb="10" eb="12">
      <t>ケイヒ</t>
    </rPh>
    <phoneticPr fontId="35"/>
  </si>
  <si>
    <t>都市局
総合政策局
住宅局</t>
    <rPh sb="0" eb="3">
      <t>トシキョク</t>
    </rPh>
    <rPh sb="4" eb="9">
      <t>ソウゴウセイサクキョク</t>
    </rPh>
    <rPh sb="10" eb="12">
      <t>ジュウタク</t>
    </rPh>
    <rPh sb="12" eb="13">
      <t>キョク</t>
    </rPh>
    <phoneticPr fontId="31"/>
  </si>
  <si>
    <t>（項）国際協力費
（大事項）国際協力に必要な経費</t>
    <rPh sb="1" eb="2">
      <t>コウ</t>
    </rPh>
    <rPh sb="3" eb="8">
      <t>コクサイキョウリョクヒ</t>
    </rPh>
    <rPh sb="10" eb="12">
      <t>ダイジ</t>
    </rPh>
    <rPh sb="12" eb="13">
      <t>コウ</t>
    </rPh>
    <rPh sb="14" eb="18">
      <t>コクサイキョウリョク</t>
    </rPh>
    <rPh sb="19" eb="21">
      <t>ヒツヨウ</t>
    </rPh>
    <rPh sb="22" eb="24">
      <t>ケイヒ</t>
    </rPh>
    <phoneticPr fontId="29"/>
  </si>
  <si>
    <t>新たな交流市場の創出事業</t>
    <phoneticPr fontId="16"/>
  </si>
  <si>
    <t>持続可能な観光推進モデル事業</t>
    <phoneticPr fontId="16"/>
  </si>
  <si>
    <t>二国間の連携強化に向けた会議等の開催</t>
    <phoneticPr fontId="16"/>
  </si>
  <si>
    <t>インバウンドの本格的な回復に向けた集中的な取組等</t>
    <phoneticPr fontId="16"/>
  </si>
  <si>
    <t>インバウンドの地方誘客や消費拡大に向けた観光コンテンツ造成支援事業</t>
    <phoneticPr fontId="16"/>
  </si>
  <si>
    <t>新型コロナや原油価格高騰等を踏まえた環境に配慮した持続可能な観光の推進</t>
    <phoneticPr fontId="16"/>
  </si>
  <si>
    <t>地域の資源を生かした宿泊業等の食の価値向上事業</t>
    <phoneticPr fontId="16"/>
  </si>
  <si>
    <t>持続可能性を核とした日本ならではの世界的価値の創出（国際観光旅客税財源）</t>
    <phoneticPr fontId="16"/>
  </si>
  <si>
    <t>歴史的資源を活用した観光まちづくり（国際観光旅客税財源）</t>
    <phoneticPr fontId="16"/>
  </si>
  <si>
    <t>MICE誘致のためのコンベンションビューロー機能高度化支援事業（国際観光旅客税財源）</t>
    <phoneticPr fontId="16"/>
  </si>
  <si>
    <t>地方における高付加価値なインバウンド観光地づくり（国際観光旅客税財源）</t>
    <phoneticPr fontId="16"/>
  </si>
  <si>
    <t>先進的な広域周遊促進支援事業（国際観光旅客税財源）</t>
    <phoneticPr fontId="16"/>
  </si>
  <si>
    <t>事業者間連携等を通じた観光産業の付加価値向上支援（国際観光旅客税財源）</t>
    <phoneticPr fontId="16"/>
  </si>
  <si>
    <t>（項）国際観光旅客税財源観光振興費
　（大事項）国際観光旅客税財源観光振興に必要な経費</t>
    <phoneticPr fontId="16"/>
  </si>
  <si>
    <t>国交 21 - 0086 -</t>
    <rPh sb="0" eb="2">
      <t>コッコウ</t>
    </rPh>
    <phoneticPr fontId="16"/>
  </si>
  <si>
    <t>（項）地球温暖化防止等対策費
（大事項）地球温暖化防止対策の技術開発に必要な経費</t>
    <rPh sb="1" eb="2">
      <t>コウ</t>
    </rPh>
    <rPh sb="3" eb="5">
      <t>チキュウ</t>
    </rPh>
    <rPh sb="5" eb="7">
      <t>オンダン</t>
    </rPh>
    <rPh sb="7" eb="8">
      <t>カ</t>
    </rPh>
    <rPh sb="8" eb="10">
      <t>ボウシ</t>
    </rPh>
    <rPh sb="10" eb="11">
      <t>トウ</t>
    </rPh>
    <rPh sb="11" eb="13">
      <t>タイサク</t>
    </rPh>
    <rPh sb="13" eb="14">
      <t>ヒ</t>
    </rPh>
    <rPh sb="16" eb="17">
      <t>ダイ</t>
    </rPh>
    <rPh sb="17" eb="19">
      <t>ジコウ</t>
    </rPh>
    <rPh sb="20" eb="22">
      <t>チキュウ</t>
    </rPh>
    <rPh sb="22" eb="24">
      <t>オンダン</t>
    </rPh>
    <rPh sb="24" eb="25">
      <t>カ</t>
    </rPh>
    <rPh sb="25" eb="27">
      <t>ボウシ</t>
    </rPh>
    <rPh sb="27" eb="29">
      <t>タイサク</t>
    </rPh>
    <rPh sb="30" eb="32">
      <t>ギジュツ</t>
    </rPh>
    <rPh sb="32" eb="34">
      <t>カイハツ</t>
    </rPh>
    <rPh sb="35" eb="37">
      <t>ヒツヨウ</t>
    </rPh>
    <rPh sb="38" eb="40">
      <t>ケイヒ</t>
    </rPh>
    <phoneticPr fontId="11"/>
  </si>
  <si>
    <t>水門・陸閘等の持続可能な運営方策の検討に必要な経費</t>
  </si>
  <si>
    <t>次世代コンテナターミナルの構築に向けた港湾技術開発に必要な経費</t>
    <phoneticPr fontId="29"/>
  </si>
  <si>
    <t>（項）技術研究開発推進費
　（大事項）技術研究開発の推進に必要な経費</t>
    <phoneticPr fontId="29"/>
  </si>
  <si>
    <t>北東アジア港湾局長会議等に必要な経費</t>
    <phoneticPr fontId="16"/>
  </si>
  <si>
    <t>独立行政法人航空大学校施設整備費</t>
    <phoneticPr fontId="16"/>
  </si>
  <si>
    <t>（項）独立行政法人航空大学校施設整備費
　（大事項）独立行政法人航空大学校施設整備に必要な経費</t>
    <phoneticPr fontId="29"/>
  </si>
  <si>
    <t>東京国際空港整備事業</t>
    <rPh sb="0" eb="2">
      <t>トウキョウ</t>
    </rPh>
    <rPh sb="2" eb="4">
      <t>コクサイ</t>
    </rPh>
    <phoneticPr fontId="11"/>
  </si>
  <si>
    <t>成田国際空港整備事業</t>
    <rPh sb="0" eb="2">
      <t>ナリタ</t>
    </rPh>
    <rPh sb="2" eb="4">
      <t>コクサイ</t>
    </rPh>
    <phoneticPr fontId="11"/>
  </si>
  <si>
    <t>航空路整備事業（管制施設整備）</t>
    <rPh sb="8" eb="10">
      <t>カンセイ</t>
    </rPh>
    <rPh sb="10" eb="12">
      <t>シセツ</t>
    </rPh>
    <rPh sb="12" eb="14">
      <t>セイビ</t>
    </rPh>
    <phoneticPr fontId="11"/>
  </si>
  <si>
    <t>（項）地域公共交通維持・活性化推進費
　（大事項）地域公共交通の維持・活性化の推進に必要な経費</t>
    <rPh sb="1" eb="2">
      <t>コウ</t>
    </rPh>
    <rPh sb="3" eb="5">
      <t>チイキ</t>
    </rPh>
    <rPh sb="5" eb="7">
      <t>コウキョウ</t>
    </rPh>
    <rPh sb="7" eb="9">
      <t>コウツウ</t>
    </rPh>
    <rPh sb="9" eb="11">
      <t>イジ</t>
    </rPh>
    <rPh sb="12" eb="15">
      <t>カッセイカ</t>
    </rPh>
    <rPh sb="15" eb="18">
      <t>スイシンヒ</t>
    </rPh>
    <rPh sb="21" eb="22">
      <t>ダイ</t>
    </rPh>
    <rPh sb="22" eb="24">
      <t>ジコウ</t>
    </rPh>
    <rPh sb="25" eb="27">
      <t>チイキ</t>
    </rPh>
    <rPh sb="27" eb="29">
      <t>コウキョウ</t>
    </rPh>
    <rPh sb="29" eb="31">
      <t>コウツウ</t>
    </rPh>
    <rPh sb="32" eb="34">
      <t>イジ</t>
    </rPh>
    <rPh sb="35" eb="38">
      <t>カッセイカ</t>
    </rPh>
    <rPh sb="39" eb="41">
      <t>スイシン</t>
    </rPh>
    <rPh sb="42" eb="44">
      <t>ヒツヨウ</t>
    </rPh>
    <rPh sb="45" eb="47">
      <t>ケイヒ</t>
    </rPh>
    <phoneticPr fontId="29"/>
  </si>
  <si>
    <t>令和４年度外部有識者点検で実施できなかったので今年度実施するか検討</t>
    <rPh sb="0" eb="2">
      <t>レイワ</t>
    </rPh>
    <rPh sb="3" eb="5">
      <t>ネンド</t>
    </rPh>
    <rPh sb="5" eb="7">
      <t>ガイブ</t>
    </rPh>
    <rPh sb="7" eb="10">
      <t>ユウシキシャ</t>
    </rPh>
    <rPh sb="10" eb="12">
      <t>テンケン</t>
    </rPh>
    <rPh sb="13" eb="15">
      <t>ジッシ</t>
    </rPh>
    <rPh sb="23" eb="26">
      <t>コンネンド</t>
    </rPh>
    <rPh sb="26" eb="28">
      <t>ジッシ</t>
    </rPh>
    <rPh sb="31" eb="33">
      <t>ケントウ</t>
    </rPh>
    <phoneticPr fontId="16"/>
  </si>
  <si>
    <t>国土形成計画等の策定・推進</t>
    <rPh sb="11" eb="13">
      <t>スイシン</t>
    </rPh>
    <phoneticPr fontId="16"/>
  </si>
  <si>
    <t>次期広域地方計画策定に向けた調査・検討経費</t>
    <phoneticPr fontId="16"/>
  </si>
  <si>
    <t>（項）離島振興費
　（大事項）奄美群島の振興開発に必要な経費</t>
  </si>
  <si>
    <t>（項）離島振興費
　（大事項）小笠原諸島の振興開発に必要な経費</t>
  </si>
  <si>
    <t>居住支援協議会等活動支援事業</t>
    <rPh sb="0" eb="2">
      <t>キョジュウ</t>
    </rPh>
    <rPh sb="2" eb="4">
      <t>シエン</t>
    </rPh>
    <rPh sb="4" eb="7">
      <t>キョウギカイ</t>
    </rPh>
    <rPh sb="7" eb="8">
      <t>トウ</t>
    </rPh>
    <rPh sb="8" eb="10">
      <t>カツドウ</t>
    </rPh>
    <rPh sb="10" eb="12">
      <t>シエン</t>
    </rPh>
    <rPh sb="12" eb="14">
      <t>ジギョウ</t>
    </rPh>
    <phoneticPr fontId="29"/>
  </si>
  <si>
    <t>コロナ予備費
239,360千円（令和４年４月28日閣議決定）</t>
    <rPh sb="3" eb="6">
      <t>ヨビヒ</t>
    </rPh>
    <rPh sb="14" eb="16">
      <t>センエン</t>
    </rPh>
    <rPh sb="17" eb="19">
      <t>レイワ</t>
    </rPh>
    <rPh sb="20" eb="21">
      <t>ネン</t>
    </rPh>
    <rPh sb="22" eb="23">
      <t>ガツ</t>
    </rPh>
    <rPh sb="25" eb="26">
      <t>ニチ</t>
    </rPh>
    <rPh sb="26" eb="30">
      <t>カクギケッテイ</t>
    </rPh>
    <phoneticPr fontId="16"/>
  </si>
  <si>
    <t>長期優良住宅認定取得促進モデル事業</t>
    <rPh sb="0" eb="4">
      <t>チョウキユウリョウ</t>
    </rPh>
    <rPh sb="4" eb="8">
      <t>ジュウタクニンテイ</t>
    </rPh>
    <rPh sb="8" eb="10">
      <t>シュトク</t>
    </rPh>
    <rPh sb="10" eb="12">
      <t>ソクシン</t>
    </rPh>
    <rPh sb="15" eb="17">
      <t>ジギョウ</t>
    </rPh>
    <phoneticPr fontId="20"/>
  </si>
  <si>
    <t>建築物再生可能エネルギー利用促進区域指定促進モデル事業</t>
    <rPh sb="0" eb="3">
      <t>ケンチクブツ</t>
    </rPh>
    <rPh sb="3" eb="7">
      <t>サイセイカノウ</t>
    </rPh>
    <rPh sb="12" eb="16">
      <t>リヨウソクシン</t>
    </rPh>
    <rPh sb="16" eb="18">
      <t>クイキ</t>
    </rPh>
    <rPh sb="18" eb="22">
      <t>シテイソクシン</t>
    </rPh>
    <rPh sb="25" eb="27">
      <t>ジギョウ</t>
    </rPh>
    <phoneticPr fontId="29"/>
  </si>
  <si>
    <t>カーボンニュートラルの実現に向けた住宅・建築物の体制整備事業</t>
    <rPh sb="11" eb="13">
      <t>ジツゲン</t>
    </rPh>
    <rPh sb="14" eb="15">
      <t>ム</t>
    </rPh>
    <rPh sb="17" eb="19">
      <t>ジュウタク</t>
    </rPh>
    <rPh sb="20" eb="22">
      <t>ケンチク</t>
    </rPh>
    <rPh sb="22" eb="23">
      <t>ブツ</t>
    </rPh>
    <rPh sb="24" eb="26">
      <t>タイセイ</t>
    </rPh>
    <rPh sb="26" eb="28">
      <t>セイビ</t>
    </rPh>
    <rPh sb="28" eb="30">
      <t>ジギョウ</t>
    </rPh>
    <phoneticPr fontId="29"/>
  </si>
  <si>
    <t>定期報告制度のデジタル化促進事業</t>
    <rPh sb="0" eb="2">
      <t>テイキ</t>
    </rPh>
    <rPh sb="2" eb="4">
      <t>ホウコク</t>
    </rPh>
    <rPh sb="4" eb="6">
      <t>セイド</t>
    </rPh>
    <rPh sb="11" eb="12">
      <t>カ</t>
    </rPh>
    <rPh sb="12" eb="14">
      <t>ソクシン</t>
    </rPh>
    <rPh sb="14" eb="16">
      <t>ジギョウ</t>
    </rPh>
    <phoneticPr fontId="29"/>
  </si>
  <si>
    <t>建築ＢＩＭ活用総合推進事業</t>
    <rPh sb="0" eb="2">
      <t>ケンチク</t>
    </rPh>
    <rPh sb="5" eb="7">
      <t>カツヨウ</t>
    </rPh>
    <rPh sb="7" eb="9">
      <t>ソウゴウ</t>
    </rPh>
    <rPh sb="9" eb="11">
      <t>スイシン</t>
    </rPh>
    <rPh sb="11" eb="13">
      <t>ジギョウ</t>
    </rPh>
    <phoneticPr fontId="29"/>
  </si>
  <si>
    <t>一般予備費
30,000,000千円（令和４年４月28日閣議決定）</t>
    <rPh sb="0" eb="2">
      <t>イッパン</t>
    </rPh>
    <rPh sb="2" eb="5">
      <t>ヨビヒ</t>
    </rPh>
    <rPh sb="16" eb="18">
      <t>センエン</t>
    </rPh>
    <rPh sb="19" eb="21">
      <t>レイワ</t>
    </rPh>
    <rPh sb="22" eb="23">
      <t>ネン</t>
    </rPh>
    <rPh sb="24" eb="25">
      <t>ガツ</t>
    </rPh>
    <rPh sb="27" eb="28">
      <t>ニチ</t>
    </rPh>
    <rPh sb="28" eb="32">
      <t>カクギケッテイ</t>
    </rPh>
    <phoneticPr fontId="16"/>
  </si>
  <si>
    <t>住宅・建築物カーボンニュートラル総合推進事業</t>
    <rPh sb="0" eb="2">
      <t>ジュウタク</t>
    </rPh>
    <rPh sb="3" eb="5">
      <t>ケンチク</t>
    </rPh>
    <rPh sb="5" eb="6">
      <t>ブツ</t>
    </rPh>
    <rPh sb="16" eb="18">
      <t>ソウゴウ</t>
    </rPh>
    <rPh sb="18" eb="20">
      <t>スイシン</t>
    </rPh>
    <rPh sb="20" eb="22">
      <t>ジギョウ</t>
    </rPh>
    <phoneticPr fontId="29"/>
  </si>
  <si>
    <t>こどもエコすまい支援事業</t>
    <rPh sb="8" eb="12">
      <t>シエンジギョウ</t>
    </rPh>
    <phoneticPr fontId="16"/>
  </si>
  <si>
    <t>令和４年度補正創設</t>
    <rPh sb="0" eb="2">
      <t>レイワ</t>
    </rPh>
    <rPh sb="3" eb="7">
      <t>ネンドホセイ</t>
    </rPh>
    <rPh sb="7" eb="9">
      <t>ソウセツ</t>
    </rPh>
    <phoneticPr fontId="16"/>
  </si>
  <si>
    <t>建築ＢＩＭ加速化事業</t>
    <rPh sb="0" eb="2">
      <t>ケンチク</t>
    </rPh>
    <rPh sb="5" eb="10">
      <t>カソクカジギョウ</t>
    </rPh>
    <phoneticPr fontId="16"/>
  </si>
  <si>
    <t>令和４年度補正創設</t>
    <rPh sb="0" eb="2">
      <t>レイワ</t>
    </rPh>
    <rPh sb="3" eb="5">
      <t>ネンド</t>
    </rPh>
    <rPh sb="5" eb="7">
      <t>ホセイ</t>
    </rPh>
    <rPh sb="7" eb="9">
      <t>ソウセツ</t>
    </rPh>
    <phoneticPr fontId="16"/>
  </si>
  <si>
    <t>水管理・国土保全局</t>
    <phoneticPr fontId="16"/>
  </si>
  <si>
    <t>下水道分野における強靭化・グリーン化推進経費</t>
    <rPh sb="0" eb="3">
      <t>ゲスイドウ</t>
    </rPh>
    <rPh sb="3" eb="5">
      <t>ブンヤ</t>
    </rPh>
    <rPh sb="9" eb="12">
      <t>キョウジンカ</t>
    </rPh>
    <rPh sb="17" eb="18">
      <t>カ</t>
    </rPh>
    <rPh sb="18" eb="20">
      <t>スイシン</t>
    </rPh>
    <rPh sb="20" eb="22">
      <t>ケイヒ</t>
    </rPh>
    <phoneticPr fontId="16"/>
  </si>
  <si>
    <t>令和6年度</t>
    <rPh sb="0" eb="2">
      <t>レイワ</t>
    </rPh>
    <rPh sb="3" eb="5">
      <t>ネンド</t>
    </rPh>
    <phoneticPr fontId="17"/>
  </si>
  <si>
    <t>水管理・国土保全局</t>
    <rPh sb="0" eb="3">
      <t>ミズカンリ</t>
    </rPh>
    <rPh sb="4" eb="9">
      <t>コクドホゼンキョク</t>
    </rPh>
    <phoneticPr fontId="16"/>
  </si>
  <si>
    <t>下水汚泥の農業利用促進に向けた検討・支援経費</t>
    <rPh sb="0" eb="2">
      <t>ゲスイ</t>
    </rPh>
    <rPh sb="2" eb="4">
      <t>オデイ</t>
    </rPh>
    <rPh sb="5" eb="7">
      <t>ノウギョウ</t>
    </rPh>
    <rPh sb="7" eb="9">
      <t>リヨウ</t>
    </rPh>
    <rPh sb="9" eb="11">
      <t>ソクシン</t>
    </rPh>
    <rPh sb="12" eb="13">
      <t>ム</t>
    </rPh>
    <rPh sb="15" eb="17">
      <t>ケントウ</t>
    </rPh>
    <rPh sb="18" eb="20">
      <t>シエン</t>
    </rPh>
    <rPh sb="20" eb="22">
      <t>ケイヒ</t>
    </rPh>
    <phoneticPr fontId="16"/>
  </si>
  <si>
    <t>令和5年度</t>
    <rPh sb="0" eb="2">
      <t>レイワ</t>
    </rPh>
    <rPh sb="3" eb="5">
      <t>ネンド</t>
    </rPh>
    <phoneticPr fontId="17"/>
  </si>
  <si>
    <t>令和7年度</t>
    <rPh sb="0" eb="2">
      <t>レイワ</t>
    </rPh>
    <rPh sb="3" eb="5">
      <t>ネンド</t>
    </rPh>
    <phoneticPr fontId="17"/>
  </si>
  <si>
    <t>下水道の広域化・共同化推進に向けた検討・支援経費</t>
    <rPh sb="0" eb="3">
      <t>ゲスイドウ</t>
    </rPh>
    <rPh sb="4" eb="7">
      <t>コウイキカ</t>
    </rPh>
    <rPh sb="8" eb="11">
      <t>キョウドウカ</t>
    </rPh>
    <rPh sb="11" eb="13">
      <t>スイシン</t>
    </rPh>
    <rPh sb="14" eb="15">
      <t>ム</t>
    </rPh>
    <rPh sb="17" eb="19">
      <t>ケントウ</t>
    </rPh>
    <rPh sb="20" eb="22">
      <t>シエン</t>
    </rPh>
    <rPh sb="22" eb="24">
      <t>ケイヒ</t>
    </rPh>
    <phoneticPr fontId="16"/>
  </si>
  <si>
    <t>令和4年度</t>
    <rPh sb="0" eb="2">
      <t>レイワ</t>
    </rPh>
    <rPh sb="3" eb="5">
      <t>ネンド</t>
    </rPh>
    <phoneticPr fontId="17"/>
  </si>
  <si>
    <t>雨水出水浸水想定区域における避難に資するトリガー情報についての検討経費</t>
    <rPh sb="0" eb="2">
      <t>ウスイ</t>
    </rPh>
    <rPh sb="2" eb="4">
      <t>シュッスイ</t>
    </rPh>
    <rPh sb="4" eb="6">
      <t>シンスイ</t>
    </rPh>
    <rPh sb="6" eb="8">
      <t>ソウテイ</t>
    </rPh>
    <rPh sb="8" eb="10">
      <t>クイキ</t>
    </rPh>
    <rPh sb="14" eb="16">
      <t>ヒナン</t>
    </rPh>
    <rPh sb="17" eb="18">
      <t>シ</t>
    </rPh>
    <rPh sb="24" eb="26">
      <t>ジョウホウ</t>
    </rPh>
    <rPh sb="31" eb="33">
      <t>ケントウ</t>
    </rPh>
    <rPh sb="33" eb="35">
      <t>ケイヒ</t>
    </rPh>
    <phoneticPr fontId="16"/>
  </si>
  <si>
    <t>一般会計</t>
    <phoneticPr fontId="16"/>
  </si>
  <si>
    <t>（項）住宅・市街地防災対策費
　（大事項）住宅・市街地の防災性の向上に必要な経費</t>
    <phoneticPr fontId="16"/>
  </si>
  <si>
    <t>上下水道行政の一元化に向けた災害復旧等に関する支援体制の確立</t>
    <phoneticPr fontId="16"/>
  </si>
  <si>
    <t>一般会計</t>
    <rPh sb="0" eb="2">
      <t>イッパン</t>
    </rPh>
    <rPh sb="2" eb="4">
      <t>カイケイ</t>
    </rPh>
    <phoneticPr fontId="17"/>
  </si>
  <si>
    <r>
      <t xml:space="preserve">（項）急傾斜地崩壊対策等事業費
　（大事項）急傾斜地崩壊対策等事業に必要な経費
</t>
    </r>
    <r>
      <rPr>
        <sz val="11"/>
        <rFont val="ＭＳ ゴシック"/>
        <family val="3"/>
        <charset val="128"/>
      </rPr>
      <t>（項）砂防事業費
　（大事項）砂防事業に必要な経費</t>
    </r>
    <rPh sb="41" eb="42">
      <t>コウ</t>
    </rPh>
    <rPh sb="43" eb="45">
      <t>サボウ</t>
    </rPh>
    <rPh sb="45" eb="47">
      <t>ジギョウ</t>
    </rPh>
    <rPh sb="47" eb="48">
      <t>ヒ</t>
    </rPh>
    <rPh sb="51" eb="52">
      <t>ダイ</t>
    </rPh>
    <rPh sb="52" eb="54">
      <t>ジコウ</t>
    </rPh>
    <rPh sb="55" eb="57">
      <t>サボウ</t>
    </rPh>
    <rPh sb="57" eb="59">
      <t>ジギョウ</t>
    </rPh>
    <rPh sb="60" eb="62">
      <t>ヒツヨウ</t>
    </rPh>
    <rPh sb="63" eb="65">
      <t>ケイヒ</t>
    </rPh>
    <phoneticPr fontId="29"/>
  </si>
  <si>
    <t>民間が行う洪水の予報業務の許可に係る審査方法に関する検討経費</t>
    <rPh sb="0" eb="2">
      <t>ミンカン</t>
    </rPh>
    <rPh sb="3" eb="4">
      <t>オコナ</t>
    </rPh>
    <rPh sb="5" eb="7">
      <t>コウズイ</t>
    </rPh>
    <rPh sb="8" eb="12">
      <t>ヨホウギョウム</t>
    </rPh>
    <rPh sb="13" eb="15">
      <t>キョカ</t>
    </rPh>
    <rPh sb="16" eb="17">
      <t>カカ</t>
    </rPh>
    <rPh sb="18" eb="20">
      <t>シンサ</t>
    </rPh>
    <rPh sb="20" eb="22">
      <t>ホウホウ</t>
    </rPh>
    <rPh sb="23" eb="24">
      <t>カン</t>
    </rPh>
    <rPh sb="26" eb="28">
      <t>ケントウ</t>
    </rPh>
    <rPh sb="28" eb="30">
      <t>ケイヒ</t>
    </rPh>
    <phoneticPr fontId="16"/>
  </si>
  <si>
    <t>水災害リスクコミュニケーションの推進のための経費</t>
    <phoneticPr fontId="16"/>
  </si>
  <si>
    <t>気象予測や洪水時の水位予測技術の進展等を踏まえた水防活動の効率化・高度化のための検討経費</t>
    <phoneticPr fontId="16"/>
  </si>
  <si>
    <t>災害復旧事業に係るデジタル技術の活用等による改善方策検討経費</t>
    <phoneticPr fontId="16"/>
  </si>
  <si>
    <t>海外における水災害リスク評価実施普及のための経費</t>
    <rPh sb="0" eb="2">
      <t>カイガイ</t>
    </rPh>
    <rPh sb="6" eb="9">
      <t>ミズサイガイ</t>
    </rPh>
    <rPh sb="12" eb="14">
      <t>ヒョウカ</t>
    </rPh>
    <rPh sb="14" eb="16">
      <t>ジッシ</t>
    </rPh>
    <rPh sb="16" eb="18">
      <t>フキュウ</t>
    </rPh>
    <rPh sb="22" eb="24">
      <t>ケイヒ</t>
    </rPh>
    <phoneticPr fontId="16"/>
  </si>
  <si>
    <t>津波に対する警戒避難体制強化に関する検討経費</t>
    <rPh sb="0" eb="2">
      <t>ツナミ</t>
    </rPh>
    <rPh sb="3" eb="4">
      <t>タイ</t>
    </rPh>
    <rPh sb="6" eb="14">
      <t>ケイカイヒナンタイセイキョウカ</t>
    </rPh>
    <rPh sb="15" eb="16">
      <t>カン</t>
    </rPh>
    <rPh sb="18" eb="20">
      <t>ケントウ</t>
    </rPh>
    <rPh sb="20" eb="22">
      <t>ケイヒ</t>
    </rPh>
    <phoneticPr fontId="16"/>
  </si>
  <si>
    <t>土地基本調査経費</t>
    <phoneticPr fontId="16"/>
  </si>
  <si>
    <t>所有者不明土地対策事業の推進</t>
    <phoneticPr fontId="16"/>
  </si>
  <si>
    <t>「不動産ID」を情報連携のキーとした建築・都市DX社会推進事業</t>
    <phoneticPr fontId="16"/>
  </si>
  <si>
    <t>（項）建設市場整備推進費
　（大事項）建設市場の環境整備の推進に必要な経費</t>
    <phoneticPr fontId="29"/>
  </si>
  <si>
    <t>建設市場の整備に関する統計調査費</t>
    <phoneticPr fontId="16"/>
  </si>
  <si>
    <t>（項）国土交通統計調査費
　（大事項）国土交通統計に必要な経費</t>
    <phoneticPr fontId="16"/>
  </si>
  <si>
    <t>循環型社会に対応した建設資材の再資源化の推進に関する調査・分析</t>
    <phoneticPr fontId="16"/>
  </si>
  <si>
    <t>地域建設業の災害対応力・生産性向上の促進</t>
    <rPh sb="0" eb="4">
      <t>チイキケンセツ</t>
    </rPh>
    <rPh sb="4" eb="5">
      <t>ギョウ</t>
    </rPh>
    <rPh sb="6" eb="11">
      <t>サイガイタイオウリョク</t>
    </rPh>
    <rPh sb="12" eb="15">
      <t>セイサンセイ</t>
    </rPh>
    <rPh sb="15" eb="17">
      <t>コウジョウ</t>
    </rPh>
    <rPh sb="18" eb="20">
      <t>ソクシン</t>
    </rPh>
    <phoneticPr fontId="29"/>
  </si>
  <si>
    <t>国交</t>
    <rPh sb="0" eb="2">
      <t>コッコウ</t>
    </rPh>
    <phoneticPr fontId="16"/>
  </si>
  <si>
    <t>人中心の道路の実現に向けた「道路空間の柔軟な活用」に関する調査・検討</t>
    <rPh sb="0" eb="3">
      <t>ヒトチュウシン</t>
    </rPh>
    <rPh sb="4" eb="6">
      <t>ドウロ</t>
    </rPh>
    <rPh sb="7" eb="9">
      <t>ジツゲン</t>
    </rPh>
    <rPh sb="10" eb="11">
      <t>ム</t>
    </rPh>
    <rPh sb="14" eb="18">
      <t>ドウロクウカン</t>
    </rPh>
    <rPh sb="19" eb="21">
      <t>ジュウナン</t>
    </rPh>
    <rPh sb="22" eb="24">
      <t>カツヨウ</t>
    </rPh>
    <rPh sb="26" eb="27">
      <t>カン</t>
    </rPh>
    <rPh sb="29" eb="31">
      <t>チョウサ</t>
    </rPh>
    <rPh sb="32" eb="34">
      <t>ケントウ</t>
    </rPh>
    <phoneticPr fontId="16"/>
  </si>
  <si>
    <t>令和7年度</t>
    <rPh sb="0" eb="2">
      <t>レイワ</t>
    </rPh>
    <rPh sb="3" eb="5">
      <t>ネンド</t>
    </rPh>
    <phoneticPr fontId="16"/>
  </si>
  <si>
    <t>一般会計</t>
    <rPh sb="0" eb="4">
      <t>イッパンカイケイ</t>
    </rPh>
    <phoneticPr fontId="16"/>
  </si>
  <si>
    <t>（項）道路環境等対策費
　（大事項）道路環境等対策に必要な経費</t>
    <rPh sb="1" eb="2">
      <t>コウ</t>
    </rPh>
    <rPh sb="3" eb="8">
      <t>ドウロカンキョウトウ</t>
    </rPh>
    <rPh sb="8" eb="11">
      <t>タイサクヒ</t>
    </rPh>
    <rPh sb="14" eb="17">
      <t>ダイジコウ</t>
    </rPh>
    <rPh sb="18" eb="23">
      <t>ドウロカンキョウトウ</t>
    </rPh>
    <rPh sb="23" eb="25">
      <t>タイサク</t>
    </rPh>
    <rPh sb="26" eb="28">
      <t>ヒツヨウ</t>
    </rPh>
    <rPh sb="29" eb="31">
      <t>ケイヒ</t>
    </rPh>
    <phoneticPr fontId="16"/>
  </si>
  <si>
    <t>道路事業（補助・除雪）</t>
    <phoneticPr fontId="16"/>
  </si>
  <si>
    <t>自動運転に対応した道路整備に係る調査・検討</t>
    <rPh sb="0" eb="4">
      <t>ジドウウンテン</t>
    </rPh>
    <rPh sb="5" eb="7">
      <t>タイオウ</t>
    </rPh>
    <rPh sb="9" eb="13">
      <t>ドウロセイビ</t>
    </rPh>
    <rPh sb="14" eb="15">
      <t>カカ</t>
    </rPh>
    <rPh sb="16" eb="18">
      <t>チョウサ</t>
    </rPh>
    <rPh sb="19" eb="21">
      <t>ケントウ</t>
    </rPh>
    <phoneticPr fontId="16"/>
  </si>
  <si>
    <t>大型車両の通行適正化に資する取締方法の調査・検討経費</t>
    <rPh sb="0" eb="4">
      <t>オオガタシャリョウ</t>
    </rPh>
    <rPh sb="5" eb="7">
      <t>ツウコウ</t>
    </rPh>
    <rPh sb="7" eb="9">
      <t>テキセイ</t>
    </rPh>
    <rPh sb="9" eb="10">
      <t>カ</t>
    </rPh>
    <rPh sb="11" eb="12">
      <t>シ</t>
    </rPh>
    <rPh sb="14" eb="16">
      <t>トリシマリ</t>
    </rPh>
    <rPh sb="16" eb="18">
      <t>ホウホウ</t>
    </rPh>
    <rPh sb="19" eb="21">
      <t>チョウサ</t>
    </rPh>
    <rPh sb="22" eb="24">
      <t>ケントウ</t>
    </rPh>
    <rPh sb="24" eb="26">
      <t>ケイヒ</t>
    </rPh>
    <phoneticPr fontId="16"/>
  </si>
  <si>
    <t>新技術の活用等による道路メンテナンスの効率化等に係る経費</t>
    <rPh sb="0" eb="3">
      <t>シンギジュツ</t>
    </rPh>
    <rPh sb="4" eb="7">
      <t>カツヨウトウ</t>
    </rPh>
    <rPh sb="10" eb="12">
      <t>ドウロ</t>
    </rPh>
    <rPh sb="19" eb="22">
      <t>コウリツカ</t>
    </rPh>
    <rPh sb="22" eb="23">
      <t>トウ</t>
    </rPh>
    <rPh sb="24" eb="25">
      <t>カカ</t>
    </rPh>
    <rPh sb="26" eb="28">
      <t>ケイヒ</t>
    </rPh>
    <phoneticPr fontId="16"/>
  </si>
  <si>
    <t>令和6年度</t>
    <rPh sb="0" eb="2">
      <t>レイワ</t>
    </rPh>
    <rPh sb="3" eb="5">
      <t>ネンド</t>
    </rPh>
    <phoneticPr fontId="16"/>
  </si>
  <si>
    <t>道路災害における効率的な災害覚知手法の導入検討</t>
    <rPh sb="0" eb="4">
      <t>ドウロサイガイ</t>
    </rPh>
    <rPh sb="8" eb="11">
      <t>コウリツテキ</t>
    </rPh>
    <rPh sb="12" eb="14">
      <t>サイガイ</t>
    </rPh>
    <rPh sb="14" eb="16">
      <t>カクチ</t>
    </rPh>
    <rPh sb="16" eb="18">
      <t>シュホウ</t>
    </rPh>
    <rPh sb="19" eb="23">
      <t>ドウニュウケントウ</t>
    </rPh>
    <phoneticPr fontId="16"/>
  </si>
  <si>
    <t>持続可能な高速道路システムの構築に向けた取組に関する検討経費</t>
    <rPh sb="0" eb="2">
      <t>ジゾク</t>
    </rPh>
    <rPh sb="2" eb="4">
      <t>カノウ</t>
    </rPh>
    <rPh sb="5" eb="7">
      <t>コウソク</t>
    </rPh>
    <rPh sb="7" eb="9">
      <t>ドウロ</t>
    </rPh>
    <rPh sb="14" eb="16">
      <t>コウチク</t>
    </rPh>
    <rPh sb="17" eb="18">
      <t>ム</t>
    </rPh>
    <rPh sb="20" eb="22">
      <t>トリクミ</t>
    </rPh>
    <rPh sb="23" eb="24">
      <t>カン</t>
    </rPh>
    <rPh sb="26" eb="28">
      <t>ケントウ</t>
    </rPh>
    <rPh sb="28" eb="30">
      <t>ケイヒ</t>
    </rPh>
    <phoneticPr fontId="29"/>
  </si>
  <si>
    <t>令和12年度</t>
    <rPh sb="0" eb="2">
      <t>レイワ</t>
    </rPh>
    <rPh sb="4" eb="6">
      <t>ネンド</t>
    </rPh>
    <phoneticPr fontId="32"/>
  </si>
  <si>
    <t>（項）地球温暖化防止等対策費
　（大事項）地球温暖化防止等の環境の保全</t>
    <rPh sb="21" eb="23">
      <t>チキュウ</t>
    </rPh>
    <rPh sb="23" eb="26">
      <t>オンダンカ</t>
    </rPh>
    <rPh sb="26" eb="29">
      <t>ボウシナド</t>
    </rPh>
    <rPh sb="30" eb="32">
      <t>カンキョウ</t>
    </rPh>
    <rPh sb="33" eb="35">
      <t>ホゼン</t>
    </rPh>
    <phoneticPr fontId="19"/>
  </si>
  <si>
    <t>その他</t>
    <rPh sb="2" eb="3">
      <t>タ</t>
    </rPh>
    <phoneticPr fontId="19"/>
  </si>
  <si>
    <t>平成30年度</t>
    <rPh sb="0" eb="2">
      <t>ヘイセイ</t>
    </rPh>
    <rPh sb="4" eb="6">
      <t>ネンド</t>
    </rPh>
    <phoneticPr fontId="19"/>
  </si>
  <si>
    <t>令和元年度</t>
    <rPh sb="0" eb="2">
      <t>レイワ</t>
    </rPh>
    <rPh sb="2" eb="5">
      <t>ガンネンド</t>
    </rPh>
    <phoneticPr fontId="19"/>
  </si>
  <si>
    <t>先進車両導入支援事業</t>
    <rPh sb="0" eb="4">
      <t>センシンシャリョウ</t>
    </rPh>
    <rPh sb="4" eb="8">
      <t>ドウニュウシエン</t>
    </rPh>
    <rPh sb="8" eb="10">
      <t>ジギョウ</t>
    </rPh>
    <phoneticPr fontId="19"/>
  </si>
  <si>
    <t>令和5年度</t>
    <rPh sb="0" eb="2">
      <t>レイワ</t>
    </rPh>
    <rPh sb="3" eb="5">
      <t>ネンド</t>
    </rPh>
    <rPh sb="4" eb="5">
      <t>ド</t>
    </rPh>
    <phoneticPr fontId="29"/>
  </si>
  <si>
    <t>先進車両導入支援試験実証事業</t>
    <rPh sb="0" eb="4">
      <t>センシンシャリョウ</t>
    </rPh>
    <rPh sb="4" eb="8">
      <t>ドウニュウシエン</t>
    </rPh>
    <rPh sb="8" eb="12">
      <t>シケンジッショウ</t>
    </rPh>
    <rPh sb="12" eb="14">
      <t>ジギョウ</t>
    </rPh>
    <phoneticPr fontId="19"/>
  </si>
  <si>
    <t>社会の変化を踏まえた公共事業評価のあり方に関する調査検討</t>
    <rPh sb="0" eb="2">
      <t>シャカイ</t>
    </rPh>
    <rPh sb="3" eb="5">
      <t>ヘンカ</t>
    </rPh>
    <rPh sb="6" eb="7">
      <t>フ</t>
    </rPh>
    <rPh sb="10" eb="12">
      <t>コウキョウ</t>
    </rPh>
    <rPh sb="12" eb="14">
      <t>ジギョウ</t>
    </rPh>
    <rPh sb="14" eb="16">
      <t>ヒョウカ</t>
    </rPh>
    <rPh sb="19" eb="20">
      <t>カタ</t>
    </rPh>
    <rPh sb="21" eb="22">
      <t>カン</t>
    </rPh>
    <rPh sb="24" eb="26">
      <t>チョウサ</t>
    </rPh>
    <rPh sb="26" eb="28">
      <t>ケントウ</t>
    </rPh>
    <phoneticPr fontId="32"/>
  </si>
  <si>
    <t>公共インフラの活用に係る調査</t>
    <rPh sb="0" eb="2">
      <t>コウキョウ</t>
    </rPh>
    <rPh sb="7" eb="9">
      <t>カツヨウ</t>
    </rPh>
    <rPh sb="10" eb="11">
      <t>カカ</t>
    </rPh>
    <rPh sb="12" eb="14">
      <t>チョウサ</t>
    </rPh>
    <phoneticPr fontId="32"/>
  </si>
  <si>
    <t>国際標準化の推進に向けた戦略策定</t>
    <rPh sb="0" eb="2">
      <t>コクサイ</t>
    </rPh>
    <rPh sb="2" eb="4">
      <t>ヒョウジュン</t>
    </rPh>
    <rPh sb="4" eb="5">
      <t>カ</t>
    </rPh>
    <rPh sb="6" eb="8">
      <t>スイシン</t>
    </rPh>
    <rPh sb="9" eb="10">
      <t>ム</t>
    </rPh>
    <rPh sb="12" eb="14">
      <t>センリャク</t>
    </rPh>
    <rPh sb="14" eb="16">
      <t>サクテイ</t>
    </rPh>
    <phoneticPr fontId="19"/>
  </si>
  <si>
    <t>各種交通モードにおける持続的な衛星測位情報等の提供に向けた技術開発</t>
    <rPh sb="0" eb="2">
      <t>カクシュ</t>
    </rPh>
    <rPh sb="2" eb="4">
      <t>コウツウ</t>
    </rPh>
    <rPh sb="11" eb="13">
      <t>ジゾク</t>
    </rPh>
    <rPh sb="13" eb="14">
      <t>テキ</t>
    </rPh>
    <rPh sb="15" eb="17">
      <t>エイセイ</t>
    </rPh>
    <rPh sb="17" eb="19">
      <t>ソクイ</t>
    </rPh>
    <rPh sb="19" eb="21">
      <t>ジョウホウ</t>
    </rPh>
    <rPh sb="21" eb="22">
      <t>トウ</t>
    </rPh>
    <rPh sb="23" eb="25">
      <t>テイキョウ</t>
    </rPh>
    <rPh sb="26" eb="27">
      <t>ム</t>
    </rPh>
    <rPh sb="29" eb="31">
      <t>ギジュツ</t>
    </rPh>
    <rPh sb="31" eb="33">
      <t>カイハツ</t>
    </rPh>
    <phoneticPr fontId="19"/>
  </si>
  <si>
    <t>令和5年度</t>
    <rPh sb="0" eb="2">
      <t>レイワ</t>
    </rPh>
    <rPh sb="3" eb="5">
      <t>ネンド</t>
    </rPh>
    <phoneticPr fontId="32"/>
  </si>
  <si>
    <t>運輸分野における水素の利活用拡大に向けた戦略策定</t>
  </si>
  <si>
    <t>国土交通省所管事業者等への情報セキュリティ対策経費</t>
    <phoneticPr fontId="16"/>
  </si>
  <si>
    <t>グリーンインフラ創出促進事業</t>
    <phoneticPr fontId="16"/>
  </si>
  <si>
    <t>建設工事における廃プラスチックのリサイクル推進検討</t>
    <phoneticPr fontId="16"/>
  </si>
  <si>
    <t>（項）地球温暖化防止等対策費
　（大事項）地球温暖化防止等の環境の保全に必要な経費</t>
    <rPh sb="1" eb="2">
      <t>コウ</t>
    </rPh>
    <rPh sb="3" eb="5">
      <t>チキュウ</t>
    </rPh>
    <rPh sb="5" eb="7">
      <t>オンダン</t>
    </rPh>
    <rPh sb="7" eb="8">
      <t>カ</t>
    </rPh>
    <rPh sb="8" eb="10">
      <t>ボウシ</t>
    </rPh>
    <rPh sb="10" eb="11">
      <t>トウ</t>
    </rPh>
    <rPh sb="11" eb="13">
      <t>タイサク</t>
    </rPh>
    <rPh sb="13" eb="14">
      <t>ヒ</t>
    </rPh>
    <rPh sb="17" eb="18">
      <t>ダイ</t>
    </rPh>
    <rPh sb="18" eb="20">
      <t>ジコウ</t>
    </rPh>
    <rPh sb="21" eb="23">
      <t>チキュウ</t>
    </rPh>
    <rPh sb="23" eb="25">
      <t>オンダン</t>
    </rPh>
    <rPh sb="25" eb="26">
      <t>カ</t>
    </rPh>
    <rPh sb="26" eb="28">
      <t>ボウシ</t>
    </rPh>
    <rPh sb="28" eb="29">
      <t>トウ</t>
    </rPh>
    <rPh sb="30" eb="32">
      <t>カンキョウ</t>
    </rPh>
    <rPh sb="33" eb="35">
      <t>ホゼン</t>
    </rPh>
    <rPh sb="36" eb="38">
      <t>ヒツヨウ</t>
    </rPh>
    <rPh sb="39" eb="41">
      <t>ケイヒ</t>
    </rPh>
    <phoneticPr fontId="16"/>
  </si>
  <si>
    <t>インフラツーリズムの拡大に向けたインフラ施設と地域との連携手法の検討</t>
    <rPh sb="10" eb="12">
      <t>カクダイ</t>
    </rPh>
    <rPh sb="13" eb="14">
      <t>ム</t>
    </rPh>
    <rPh sb="20" eb="22">
      <t>シセツ</t>
    </rPh>
    <rPh sb="23" eb="25">
      <t>チイキ</t>
    </rPh>
    <rPh sb="27" eb="29">
      <t>レンケイ</t>
    </rPh>
    <rPh sb="29" eb="31">
      <t>シュホウ</t>
    </rPh>
    <rPh sb="32" eb="34">
      <t>ケントウ</t>
    </rPh>
    <phoneticPr fontId="16"/>
  </si>
  <si>
    <t>地域におけるインフラメンテナンスの高度化・効率化</t>
    <rPh sb="0" eb="2">
      <t>チイキ</t>
    </rPh>
    <rPh sb="17" eb="19">
      <t>コウド</t>
    </rPh>
    <rPh sb="19" eb="20">
      <t>カ</t>
    </rPh>
    <rPh sb="21" eb="23">
      <t>コウリツ</t>
    </rPh>
    <rPh sb="23" eb="24">
      <t>カ</t>
    </rPh>
    <phoneticPr fontId="16"/>
  </si>
  <si>
    <t>平成26年度</t>
  </si>
  <si>
    <t>平成28年度</t>
  </si>
  <si>
    <t>歩行空間における自律移動支援の推進</t>
    <phoneticPr fontId="16"/>
  </si>
  <si>
    <t>平成16年度</t>
    <phoneticPr fontId="16"/>
  </si>
  <si>
    <t>車両の環境対策</t>
  </si>
  <si>
    <t>自動車運送事業者に対する監査体制の強化</t>
    <rPh sb="0" eb="3">
      <t>ジドウシャ</t>
    </rPh>
    <rPh sb="3" eb="5">
      <t>ウンソウ</t>
    </rPh>
    <rPh sb="5" eb="8">
      <t>ジギョウシャ</t>
    </rPh>
    <rPh sb="9" eb="10">
      <t>タイ</t>
    </rPh>
    <rPh sb="12" eb="16">
      <t>カンサタイセイ</t>
    </rPh>
    <rPh sb="17" eb="19">
      <t>キョウカ</t>
    </rPh>
    <phoneticPr fontId="10"/>
  </si>
  <si>
    <t>自動車整備業における人手不足対策の推進</t>
    <phoneticPr fontId="16"/>
  </si>
  <si>
    <t>令和元年度</t>
    <rPh sb="0" eb="2">
      <t>レイワ</t>
    </rPh>
    <rPh sb="2" eb="4">
      <t>ガンネン</t>
    </rPh>
    <rPh sb="4" eb="5">
      <t>ド</t>
    </rPh>
    <phoneticPr fontId="16"/>
  </si>
  <si>
    <t>（項）公共交通等安全対策費
　（大事項）公共交通等安全対策に必要な経費</t>
    <rPh sb="1" eb="2">
      <t>コウ</t>
    </rPh>
    <rPh sb="3" eb="5">
      <t>コウキョウ</t>
    </rPh>
    <rPh sb="5" eb="7">
      <t>コウツウ</t>
    </rPh>
    <rPh sb="7" eb="8">
      <t>トウ</t>
    </rPh>
    <rPh sb="8" eb="10">
      <t>アンゼン</t>
    </rPh>
    <rPh sb="10" eb="12">
      <t>タイサク</t>
    </rPh>
    <rPh sb="12" eb="13">
      <t>ヒ</t>
    </rPh>
    <rPh sb="16" eb="17">
      <t>ダイ</t>
    </rPh>
    <rPh sb="17" eb="19">
      <t>ジコウ</t>
    </rPh>
    <rPh sb="20" eb="22">
      <t>コウキョウ</t>
    </rPh>
    <rPh sb="22" eb="24">
      <t>コウツウ</t>
    </rPh>
    <rPh sb="24" eb="25">
      <t>トウ</t>
    </rPh>
    <rPh sb="25" eb="27">
      <t>アンゼン</t>
    </rPh>
    <rPh sb="27" eb="29">
      <t>タイサク</t>
    </rPh>
    <rPh sb="30" eb="32">
      <t>ヒツヨウ</t>
    </rPh>
    <rPh sb="33" eb="35">
      <t>ケイヒ</t>
    </rPh>
    <phoneticPr fontId="29"/>
  </si>
  <si>
    <t>自動車安全特別会計自動車検査登録勘定</t>
    <rPh sb="0" eb="3">
      <t>ジドウシャ</t>
    </rPh>
    <rPh sb="3" eb="9">
      <t>アンゼントクベツカイケイ</t>
    </rPh>
    <rPh sb="9" eb="12">
      <t>ジドウシャ</t>
    </rPh>
    <rPh sb="12" eb="14">
      <t>ケンサ</t>
    </rPh>
    <rPh sb="14" eb="18">
      <t>トウロクカンジョウ</t>
    </rPh>
    <phoneticPr fontId="29"/>
  </si>
  <si>
    <t>（項）業務取扱費
　（大事項）業務取扱に必要な経費</t>
    <rPh sb="3" eb="8">
      <t>ギョウムトリアツカイヒ</t>
    </rPh>
    <rPh sb="15" eb="19">
      <t>ギョウムトリアツカイ</t>
    </rPh>
    <rPh sb="20" eb="22">
      <t>ヒツヨウ</t>
    </rPh>
    <rPh sb="23" eb="25">
      <t>ケイヒ</t>
    </rPh>
    <phoneticPr fontId="16"/>
  </si>
  <si>
    <t>自動車事故の被害者保護対策事業の検討等に関する調査</t>
    <phoneticPr fontId="16"/>
  </si>
  <si>
    <t>平成16年度</t>
    <rPh sb="0" eb="2">
      <t>ヘイセイ</t>
    </rPh>
    <rPh sb="4" eb="6">
      <t>ネンド</t>
    </rPh>
    <phoneticPr fontId="16"/>
  </si>
  <si>
    <t>（項）被害者保護増進等事業費
　（大事項）被害者保護増進等事業に必要な経費</t>
    <rPh sb="3" eb="6">
      <t>ヒガイシャ</t>
    </rPh>
    <rPh sb="6" eb="8">
      <t>ホゴ</t>
    </rPh>
    <rPh sb="8" eb="10">
      <t>ゾウシン</t>
    </rPh>
    <rPh sb="10" eb="11">
      <t>トウ</t>
    </rPh>
    <rPh sb="11" eb="14">
      <t>ジギョウヒ</t>
    </rPh>
    <rPh sb="17" eb="18">
      <t>ダイ</t>
    </rPh>
    <rPh sb="29" eb="31">
      <t>ジギョウ</t>
    </rPh>
    <rPh sb="32" eb="34">
      <t>ヒツヨウ</t>
    </rPh>
    <rPh sb="35" eb="37">
      <t>ケイヒ</t>
    </rPh>
    <phoneticPr fontId="30"/>
  </si>
  <si>
    <t>自動車事故被害者へのアウトリーチ・自動車ユーザー理解度促進事業</t>
    <phoneticPr fontId="16"/>
  </si>
  <si>
    <t>介護を要する重度後遺障害者数の傾向に関する調査業務</t>
    <phoneticPr fontId="29"/>
  </si>
  <si>
    <t>自動車事故被害者の療養環境の改善</t>
    <rPh sb="9" eb="11">
      <t>リョウヨウ</t>
    </rPh>
    <rPh sb="11" eb="13">
      <t>カンキョウ</t>
    </rPh>
    <rPh sb="14" eb="16">
      <t>カイゼン</t>
    </rPh>
    <phoneticPr fontId="16"/>
  </si>
  <si>
    <t>自動車事故による重度後遺障害者への介護料等の支給</t>
    <phoneticPr fontId="16"/>
  </si>
  <si>
    <t>平成15年度</t>
    <rPh sb="0" eb="2">
      <t>ヘ</t>
    </rPh>
    <rPh sb="4" eb="6">
      <t>ネンド</t>
    </rPh>
    <phoneticPr fontId="30"/>
  </si>
  <si>
    <t>自動車事故被害者の家族・遺族に対する相談支援</t>
    <rPh sb="0" eb="3">
      <t>ジドウシャ</t>
    </rPh>
    <rPh sb="3" eb="5">
      <t>ジコ</t>
    </rPh>
    <rPh sb="5" eb="8">
      <t>ヒガイシャ</t>
    </rPh>
    <rPh sb="9" eb="11">
      <t>カゾク</t>
    </rPh>
    <rPh sb="12" eb="14">
      <t>イゾク</t>
    </rPh>
    <rPh sb="15" eb="16">
      <t>タイ</t>
    </rPh>
    <rPh sb="18" eb="20">
      <t>ソウダン</t>
    </rPh>
    <rPh sb="20" eb="22">
      <t>シエン</t>
    </rPh>
    <phoneticPr fontId="29"/>
  </si>
  <si>
    <t>自動車運送事業への自動運転車の導入に向けた安全性等の確保</t>
    <rPh sb="0" eb="3">
      <t>ジドウシャ</t>
    </rPh>
    <rPh sb="3" eb="5">
      <t>ウンソウ</t>
    </rPh>
    <rPh sb="5" eb="7">
      <t>ジギョウ</t>
    </rPh>
    <rPh sb="9" eb="11">
      <t>ジドウ</t>
    </rPh>
    <rPh sb="11" eb="13">
      <t>ウンテン</t>
    </rPh>
    <rPh sb="13" eb="14">
      <t>シャ</t>
    </rPh>
    <rPh sb="15" eb="17">
      <t>ドウニュウ</t>
    </rPh>
    <rPh sb="18" eb="19">
      <t>ム</t>
    </rPh>
    <rPh sb="21" eb="23">
      <t>アンゼン</t>
    </rPh>
    <rPh sb="23" eb="24">
      <t>セイ</t>
    </rPh>
    <rPh sb="24" eb="25">
      <t>ナド</t>
    </rPh>
    <rPh sb="26" eb="28">
      <t>カクホ</t>
    </rPh>
    <phoneticPr fontId="29"/>
  </si>
  <si>
    <t>国際海上コンテナトレーラーに係る事故防止対策推進事業</t>
    <phoneticPr fontId="16"/>
  </si>
  <si>
    <t>平成25年度</t>
    <rPh sb="0" eb="2">
      <t>ヘイセイ</t>
    </rPh>
    <rPh sb="4" eb="6">
      <t>ネンド</t>
    </rPh>
    <phoneticPr fontId="16"/>
  </si>
  <si>
    <t>自動車事故対策調査推進事業</t>
    <phoneticPr fontId="16"/>
  </si>
  <si>
    <t>平成26年度</t>
    <rPh sb="0" eb="2">
      <t>ヘイセイ</t>
    </rPh>
    <rPh sb="4" eb="6">
      <t>ネンド</t>
    </rPh>
    <phoneticPr fontId="16"/>
  </si>
  <si>
    <t>健康起因事故防止対策の促進</t>
    <phoneticPr fontId="16"/>
  </si>
  <si>
    <t>平成27年度</t>
    <rPh sb="0" eb="2">
      <t>ヘイセイ</t>
    </rPh>
    <rPh sb="4" eb="6">
      <t>ネンド</t>
    </rPh>
    <phoneticPr fontId="16"/>
  </si>
  <si>
    <t>自動車運送事業の運行管理（点呼）の高度化</t>
    <phoneticPr fontId="16"/>
  </si>
  <si>
    <t>自動車事故分析調査</t>
    <phoneticPr fontId="16"/>
  </si>
  <si>
    <t>平成22年度</t>
    <rPh sb="0" eb="2">
      <t>ヘイセイ</t>
    </rPh>
    <rPh sb="4" eb="6">
      <t>ネンド</t>
    </rPh>
    <phoneticPr fontId="16"/>
  </si>
  <si>
    <t>高齢者免許返納対策調査分析事業</t>
    <rPh sb="0" eb="3">
      <t>コウレイシャ</t>
    </rPh>
    <rPh sb="3" eb="5">
      <t>メンキョ</t>
    </rPh>
    <rPh sb="5" eb="7">
      <t>ヘンノウ</t>
    </rPh>
    <rPh sb="7" eb="9">
      <t>タイサク</t>
    </rPh>
    <rPh sb="9" eb="11">
      <t>チョウサ</t>
    </rPh>
    <rPh sb="11" eb="13">
      <t>ブンセキ</t>
    </rPh>
    <rPh sb="13" eb="15">
      <t>ジギョウ</t>
    </rPh>
    <phoneticPr fontId="29"/>
  </si>
  <si>
    <t>先進安全自動車の整備環境の確保事業</t>
    <rPh sb="0" eb="2">
      <t>センシン</t>
    </rPh>
    <rPh sb="2" eb="4">
      <t>アンゼン</t>
    </rPh>
    <rPh sb="4" eb="7">
      <t>ジドウシャ</t>
    </rPh>
    <rPh sb="8" eb="10">
      <t>セイビ</t>
    </rPh>
    <rPh sb="10" eb="12">
      <t>カンキョウ</t>
    </rPh>
    <rPh sb="13" eb="15">
      <t>カクホ</t>
    </rPh>
    <rPh sb="15" eb="17">
      <t>ジギョウ</t>
    </rPh>
    <phoneticPr fontId="29"/>
  </si>
  <si>
    <t>自動車の安全基準の策定</t>
    <phoneticPr fontId="16"/>
  </si>
  <si>
    <t>昭和39年度</t>
  </si>
  <si>
    <t>先進安全自動車（ASV）プロジェクトの推進</t>
    <phoneticPr fontId="16"/>
  </si>
  <si>
    <t>高齢運転者等の事故防止対策の推進</t>
    <phoneticPr fontId="16"/>
  </si>
  <si>
    <t>自動運転（レベル４）法規要件の策定</t>
    <phoneticPr fontId="16"/>
  </si>
  <si>
    <t>「特定小型原動機付自転車」（電動キックボード等）の車両安全対策の推進</t>
    <phoneticPr fontId="16"/>
  </si>
  <si>
    <t>（項）自動車運送業市場環境整備推進費
　（大事項）自動車運送業の市場環境整備の推進に必要な経費
（項）地方運輸行政推進費
　（大事項）自動車運送業の市場環境整備の推進に必要な経費</t>
    <rPh sb="63" eb="64">
      <t>ダイ</t>
    </rPh>
    <phoneticPr fontId="30"/>
  </si>
  <si>
    <t>（項）自動車運送業市場環境整備推進費
　（大事項）自動車運送業の市場環境整備の推進に必要な経費</t>
    <phoneticPr fontId="30"/>
  </si>
  <si>
    <t>（項）再保険及保険費
　（大事項）再保険金及保険金支払に必要な経費</t>
    <rPh sb="13" eb="14">
      <t>ダイ</t>
    </rPh>
    <phoneticPr fontId="30"/>
  </si>
  <si>
    <t>無車検車・無保険車対策の強化</t>
    <rPh sb="0" eb="1">
      <t>ム</t>
    </rPh>
    <rPh sb="1" eb="3">
      <t>シャケン</t>
    </rPh>
    <rPh sb="3" eb="4">
      <t>シャ</t>
    </rPh>
    <rPh sb="5" eb="8">
      <t>ムホケン</t>
    </rPh>
    <rPh sb="8" eb="9">
      <t>シャ</t>
    </rPh>
    <rPh sb="9" eb="11">
      <t>タイサク</t>
    </rPh>
    <rPh sb="12" eb="14">
      <t>キョウカ</t>
    </rPh>
    <phoneticPr fontId="29"/>
  </si>
  <si>
    <t>昭和30年度</t>
    <phoneticPr fontId="16"/>
  </si>
  <si>
    <t>（項）業務取扱費
　（大事項）業務取扱に必要な経費</t>
    <rPh sb="11" eb="12">
      <t>ダイ</t>
    </rPh>
    <rPh sb="15" eb="19">
      <t>ギョウムトリアツカイ</t>
    </rPh>
    <phoneticPr fontId="30"/>
  </si>
  <si>
    <t>自動車の技術・基準の国際標準化等の推進</t>
    <phoneticPr fontId="16"/>
  </si>
  <si>
    <t>平成24年度</t>
    <phoneticPr fontId="16"/>
  </si>
  <si>
    <t>自動車整備業におけるDX化対策</t>
    <phoneticPr fontId="16"/>
  </si>
  <si>
    <t>自動車安全特別会計自動車検査登録勘定</t>
    <rPh sb="9" eb="12">
      <t>ジドウシャ</t>
    </rPh>
    <rPh sb="12" eb="14">
      <t>ケンサ</t>
    </rPh>
    <rPh sb="14" eb="16">
      <t>トウロク</t>
    </rPh>
    <rPh sb="16" eb="18">
      <t>カンジョウ</t>
    </rPh>
    <phoneticPr fontId="16"/>
  </si>
  <si>
    <t>自動車整備業における点検整備促進対策</t>
    <phoneticPr fontId="16"/>
  </si>
  <si>
    <t>不明</t>
    <rPh sb="0" eb="2">
      <t>フメイ</t>
    </rPh>
    <phoneticPr fontId="16"/>
  </si>
  <si>
    <t>自動車登録検査関係手続のDX化</t>
    <phoneticPr fontId="16"/>
  </si>
  <si>
    <t>大型車の排出ガス・燃費不正に対応した厳格かつ合理的な認証審査手法等への見直しに向けた調査</t>
    <phoneticPr fontId="16"/>
  </si>
  <si>
    <t>建設機械施工における環境対策の推進</t>
    <phoneticPr fontId="16"/>
  </si>
  <si>
    <t>カーボンニュートラルの実現に向けた革新的建設機械普及・促進</t>
    <phoneticPr fontId="16"/>
  </si>
  <si>
    <r>
      <t>（項）地球温暖化防止等対策費
　（大事項）地球温暖化防止</t>
    </r>
    <r>
      <rPr>
        <sz val="11"/>
        <rFont val="ＭＳ ゴシック"/>
        <family val="3"/>
      </rPr>
      <t>等の技術開発に必要な経費
　　　　　　　　　　　　　</t>
    </r>
    <rPh sb="1" eb="2">
      <t>コウ</t>
    </rPh>
    <rPh sb="3" eb="5">
      <t>チキュウ</t>
    </rPh>
    <rPh sb="5" eb="7">
      <t>オンダン</t>
    </rPh>
    <rPh sb="7" eb="8">
      <t>カ</t>
    </rPh>
    <rPh sb="8" eb="10">
      <t>ボウシ</t>
    </rPh>
    <rPh sb="10" eb="11">
      <t>トウ</t>
    </rPh>
    <rPh sb="11" eb="13">
      <t>タイサク</t>
    </rPh>
    <rPh sb="13" eb="14">
      <t>ヒ</t>
    </rPh>
    <rPh sb="17" eb="18">
      <t>ダイ</t>
    </rPh>
    <rPh sb="18" eb="20">
      <t>ジコウ</t>
    </rPh>
    <rPh sb="21" eb="23">
      <t>チキュウ</t>
    </rPh>
    <rPh sb="23" eb="25">
      <t>オンダン</t>
    </rPh>
    <rPh sb="25" eb="26">
      <t>カ</t>
    </rPh>
    <rPh sb="26" eb="28">
      <t>ボウシ</t>
    </rPh>
    <rPh sb="28" eb="29">
      <t>トウ</t>
    </rPh>
    <rPh sb="30" eb="32">
      <t>ギジュツ</t>
    </rPh>
    <rPh sb="32" eb="34">
      <t>カイハツ</t>
    </rPh>
    <rPh sb="35" eb="37">
      <t>ヒツヨウ</t>
    </rPh>
    <rPh sb="38" eb="40">
      <t>ケイヒ</t>
    </rPh>
    <phoneticPr fontId="16"/>
  </si>
  <si>
    <t>インフラ管理用電気通信設備のカーボンニュートラルに向けた検討</t>
  </si>
  <si>
    <t>建設機械施工管理技術検定（国家資格）の効率化検討</t>
    <phoneticPr fontId="16"/>
  </si>
  <si>
    <t>（項）建設市場整備推進費
(大事項)建設市場の環境整備の推進に必要な経費</t>
    <rPh sb="3" eb="12">
      <t>ケンセツシジョウセイビスイシンヒ</t>
    </rPh>
    <phoneticPr fontId="16"/>
  </si>
  <si>
    <t>平成10年度</t>
  </si>
  <si>
    <t>平成30年度</t>
  </si>
  <si>
    <t>新技術等を用いた既成市街地の効果的な地震防災・減災技術の開発</t>
  </si>
  <si>
    <t>社会環境の変化に対応した住宅・建築物の性能評価技術の開発</t>
  </si>
  <si>
    <t>新技術導入促進に関する経費</t>
    <phoneticPr fontId="16"/>
  </si>
  <si>
    <t>書面点検</t>
    <phoneticPr fontId="16"/>
  </si>
  <si>
    <t>排水機場設備新技術導入等推進事業</t>
    <phoneticPr fontId="16"/>
  </si>
  <si>
    <t>ICT施工技術支援者育成等経費</t>
    <phoneticPr fontId="16"/>
  </si>
  <si>
    <t>（項）技術研究開発推進費
(大事項)技術研究開発の推進に必要な経費</t>
    <phoneticPr fontId="16"/>
  </si>
  <si>
    <t>建設機械等の自動化・遠隔化技術及び人間拡張技術の導入</t>
    <phoneticPr fontId="16"/>
  </si>
  <si>
    <t>ICT建設機械の導入支援に向けた認定制度創設</t>
    <phoneticPr fontId="16"/>
  </si>
  <si>
    <t>巡視船艇の運航に関する経費（燃料）</t>
    <rPh sb="0" eb="4">
      <t>ジュンシセンテイ</t>
    </rPh>
    <rPh sb="5" eb="7">
      <t>ウンコウ</t>
    </rPh>
    <rPh sb="8" eb="9">
      <t>カン</t>
    </rPh>
    <rPh sb="11" eb="13">
      <t>ケイヒ</t>
    </rPh>
    <rPh sb="14" eb="16">
      <t>ネンリョウ</t>
    </rPh>
    <phoneticPr fontId="13"/>
  </si>
  <si>
    <t>航空機の運航に関する経費（燃料）</t>
    <rPh sb="0" eb="3">
      <t>コウクウキ</t>
    </rPh>
    <rPh sb="4" eb="6">
      <t>ウンコウ</t>
    </rPh>
    <rPh sb="7" eb="8">
      <t>カン</t>
    </rPh>
    <rPh sb="10" eb="12">
      <t>ケイヒ</t>
    </rPh>
    <rPh sb="13" eb="15">
      <t>ネンリョウ</t>
    </rPh>
    <phoneticPr fontId="13"/>
  </si>
  <si>
    <t>治安体制の整備に関する経費</t>
    <rPh sb="0" eb="2">
      <t>チアン</t>
    </rPh>
    <rPh sb="2" eb="4">
      <t>タイセイ</t>
    </rPh>
    <rPh sb="5" eb="7">
      <t>セイビ</t>
    </rPh>
    <rPh sb="8" eb="9">
      <t>カン</t>
    </rPh>
    <rPh sb="11" eb="13">
      <t>ケイヒ</t>
    </rPh>
    <phoneticPr fontId="13"/>
  </si>
  <si>
    <t>救難体制の整備に関する経費</t>
    <rPh sb="0" eb="2">
      <t>キュウナン</t>
    </rPh>
    <rPh sb="2" eb="4">
      <t>タイセイ</t>
    </rPh>
    <rPh sb="5" eb="7">
      <t>セイビ</t>
    </rPh>
    <rPh sb="8" eb="9">
      <t>カン</t>
    </rPh>
    <rPh sb="11" eb="13">
      <t>ケイヒ</t>
    </rPh>
    <phoneticPr fontId="13"/>
  </si>
  <si>
    <t>治安及び救難体制の整備における人材育成に関する経費</t>
    <rPh sb="0" eb="2">
      <t>チアン</t>
    </rPh>
    <rPh sb="2" eb="3">
      <t>オヨ</t>
    </rPh>
    <rPh sb="4" eb="6">
      <t>キュウナン</t>
    </rPh>
    <rPh sb="6" eb="8">
      <t>タイセイ</t>
    </rPh>
    <rPh sb="9" eb="11">
      <t>セイビ</t>
    </rPh>
    <rPh sb="15" eb="17">
      <t>ジンザイ</t>
    </rPh>
    <rPh sb="17" eb="19">
      <t>イクセイ</t>
    </rPh>
    <rPh sb="20" eb="21">
      <t>カン</t>
    </rPh>
    <rPh sb="23" eb="25">
      <t>ケイヒ</t>
    </rPh>
    <phoneticPr fontId="13"/>
  </si>
  <si>
    <t>新技術の調査・研究に関する経費</t>
    <rPh sb="0" eb="1">
      <t>シン</t>
    </rPh>
    <rPh sb="1" eb="3">
      <t>ギジュツ</t>
    </rPh>
    <rPh sb="4" eb="6">
      <t>チョウサ</t>
    </rPh>
    <rPh sb="7" eb="9">
      <t>ケンキュウ</t>
    </rPh>
    <rPh sb="10" eb="11">
      <t>カン</t>
    </rPh>
    <rPh sb="13" eb="15">
      <t>ケイヒ</t>
    </rPh>
    <phoneticPr fontId="13"/>
  </si>
  <si>
    <t>情報システムに関する経費</t>
    <rPh sb="0" eb="2">
      <t>ジョウホウ</t>
    </rPh>
    <rPh sb="7" eb="8">
      <t>カン</t>
    </rPh>
    <rPh sb="10" eb="12">
      <t>ケイヒ</t>
    </rPh>
    <phoneticPr fontId="13"/>
  </si>
  <si>
    <t>通信施設に関する経費</t>
    <rPh sb="0" eb="4">
      <t>ツウシンシセツ</t>
    </rPh>
    <rPh sb="5" eb="6">
      <t>カン</t>
    </rPh>
    <rPh sb="8" eb="10">
      <t>ケイヒ</t>
    </rPh>
    <phoneticPr fontId="13"/>
  </si>
  <si>
    <t>業務基盤システムの整備に関する経費</t>
    <rPh sb="0" eb="4">
      <t>ギョウムキバン</t>
    </rPh>
    <rPh sb="9" eb="11">
      <t>セイビ</t>
    </rPh>
    <rPh sb="12" eb="13">
      <t>カン</t>
    </rPh>
    <rPh sb="15" eb="17">
      <t>ケイヒ</t>
    </rPh>
    <phoneticPr fontId="13"/>
  </si>
  <si>
    <t>（項）国土交通統計調査費
　（大事項）不動産市場の環境整備等の推進に必要な経費</t>
    <phoneticPr fontId="16"/>
  </si>
  <si>
    <t>建設分野における循環型社会構築の推進</t>
    <rPh sb="0" eb="2">
      <t>ケンセツ</t>
    </rPh>
    <rPh sb="2" eb="4">
      <t>ブンヤ</t>
    </rPh>
    <rPh sb="8" eb="11">
      <t>ジュンカンガタ</t>
    </rPh>
    <rPh sb="11" eb="13">
      <t>シャカイ</t>
    </rPh>
    <rPh sb="13" eb="15">
      <t>コウチク</t>
    </rPh>
    <rPh sb="16" eb="18">
      <t>スイシン</t>
    </rPh>
    <phoneticPr fontId="29"/>
  </si>
  <si>
    <t>住宅建設事業調査費</t>
    <phoneticPr fontId="16"/>
  </si>
  <si>
    <t>優良住宅整備促進等事業費補助</t>
    <rPh sb="0" eb="4">
      <t>ユウリョウジュウタク</t>
    </rPh>
    <rPh sb="4" eb="6">
      <t>セイビ</t>
    </rPh>
    <rPh sb="6" eb="9">
      <t>ソクシントウ</t>
    </rPh>
    <rPh sb="11" eb="12">
      <t>ヒ</t>
    </rPh>
    <rPh sb="12" eb="14">
      <t>ホジョ</t>
    </rPh>
    <phoneticPr fontId="16"/>
  </si>
  <si>
    <t>独立行政法人住宅金融支援機構出資金</t>
    <phoneticPr fontId="16"/>
  </si>
  <si>
    <t>住宅市場を活用した空き家対策モデル事業</t>
    <rPh sb="0" eb="4">
      <t>ジュウタクシジョウ</t>
    </rPh>
    <rPh sb="5" eb="7">
      <t>カツヨウ</t>
    </rPh>
    <rPh sb="9" eb="10">
      <t>ア</t>
    </rPh>
    <rPh sb="11" eb="12">
      <t>ヤ</t>
    </rPh>
    <rPh sb="12" eb="14">
      <t>タイサク</t>
    </rPh>
    <rPh sb="17" eb="19">
      <t>ジギョウ</t>
    </rPh>
    <phoneticPr fontId="20"/>
  </si>
  <si>
    <t>住宅に係る統合的な情報インフラ整備事業</t>
    <rPh sb="5" eb="8">
      <t>トウゴウテキ</t>
    </rPh>
    <phoneticPr fontId="16"/>
  </si>
  <si>
    <t>（項）総合的バリアフリー推進費
　（大事項）総合的なバリアフリー社会の形成の推進に必要な経費
（項）地方運輸行政推進費
　（大事項）総合的なバリアフリー社会の形成の推進に必要な経費</t>
    <phoneticPr fontId="16"/>
  </si>
  <si>
    <t>国連環境計画等拠出金</t>
    <phoneticPr fontId="16"/>
  </si>
  <si>
    <t>海岸事業</t>
    <phoneticPr fontId="16"/>
  </si>
  <si>
    <t>水資源開発事業</t>
    <phoneticPr fontId="16"/>
  </si>
  <si>
    <t>グリーン社会の実現に向けた国土交通グリーンチャレンジの推進</t>
    <phoneticPr fontId="16"/>
  </si>
  <si>
    <t>カーボンニュートラルポート形成に関する新技術開発等実証検討に必要な経費</t>
    <phoneticPr fontId="16"/>
  </si>
  <si>
    <t>大臣官房</t>
    <phoneticPr fontId="16"/>
  </si>
  <si>
    <t>沿岸防災気象業務</t>
    <rPh sb="0" eb="2">
      <t>エンガン</t>
    </rPh>
    <rPh sb="2" eb="4">
      <t>ボウサイ</t>
    </rPh>
    <rPh sb="4" eb="6">
      <t>キショウ</t>
    </rPh>
    <rPh sb="6" eb="8">
      <t>ギョウム</t>
    </rPh>
    <phoneticPr fontId="50"/>
  </si>
  <si>
    <t>地殻変動等調査経費</t>
    <phoneticPr fontId="16"/>
  </si>
  <si>
    <t>鉄道施設総合安全対策事業</t>
    <phoneticPr fontId="16"/>
  </si>
  <si>
    <t>ＩＡＥＡ評価ミッション受検のための経費</t>
    <phoneticPr fontId="16"/>
  </si>
  <si>
    <t>国際戦略港湾競争力強化実証事業</t>
    <phoneticPr fontId="16"/>
  </si>
  <si>
    <t>国際観光事業分担金</t>
    <phoneticPr fontId="29"/>
  </si>
  <si>
    <t>観光地・観光産業再生のための人材育成・確保等事業</t>
    <phoneticPr fontId="29"/>
  </si>
  <si>
    <t>ポストコロナを見据えた受入環境整備促進事業</t>
    <phoneticPr fontId="31"/>
  </si>
  <si>
    <t>令和4年度</t>
    <rPh sb="0" eb="1">
      <t>レイ</t>
    </rPh>
    <rPh sb="1" eb="2">
      <t>ワ</t>
    </rPh>
    <rPh sb="3" eb="5">
      <t>ネンド</t>
    </rPh>
    <phoneticPr fontId="29"/>
  </si>
  <si>
    <t>世界に誇る観光地を形成するためのＤＭＯ体制整備事業（国際観光旅客税財源）</t>
    <phoneticPr fontId="29"/>
  </si>
  <si>
    <t>海外教育旅行プログラムの付加価値向上支援</t>
    <phoneticPr fontId="29"/>
  </si>
  <si>
    <t>地域一体となった観光地・観光産業の再生・高付加価値化事業</t>
    <phoneticPr fontId="16"/>
  </si>
  <si>
    <t xml:space="preserve">昭和27年度
</t>
    <rPh sb="0" eb="2">
      <t>ショウワ</t>
    </rPh>
    <rPh sb="4" eb="6">
      <t>ネンド</t>
    </rPh>
    <phoneticPr fontId="30"/>
  </si>
  <si>
    <r>
      <t xml:space="preserve">（項）空港整備事業費
　（大事項）空港整備事業に必要な経費
</t>
    </r>
    <r>
      <rPr>
        <strike/>
        <sz val="11"/>
        <color rgb="FF00B050"/>
        <rFont val="ＭＳ ゴシック"/>
        <family val="3"/>
        <charset val="128"/>
      </rPr>
      <t/>
    </r>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phoneticPr fontId="30"/>
  </si>
  <si>
    <t>空港整備事業資金貸付事業</t>
    <rPh sb="0" eb="2">
      <t>クウコウ</t>
    </rPh>
    <rPh sb="2" eb="4">
      <t>セイビ</t>
    </rPh>
    <rPh sb="4" eb="6">
      <t>ジギョウ</t>
    </rPh>
    <rPh sb="6" eb="8">
      <t>シキン</t>
    </rPh>
    <rPh sb="8" eb="10">
      <t>カシツケ</t>
    </rPh>
    <rPh sb="10" eb="12">
      <t>ジギョウ</t>
    </rPh>
    <phoneticPr fontId="50"/>
  </si>
  <si>
    <t>（項）空港整備事業資金貸付金
　（大事項）空港整備事業資金貸付に必要な経費
（項）北海道空港整備事業資金貸付金
　（大事項）空港整備事業資金貸付に必要な経費</t>
    <rPh sb="1" eb="2">
      <t>コウ</t>
    </rPh>
    <rPh sb="3" eb="5">
      <t>クウコウ</t>
    </rPh>
    <rPh sb="5" eb="7">
      <t>セイビ</t>
    </rPh>
    <rPh sb="7" eb="9">
      <t>ジギョウ</t>
    </rPh>
    <rPh sb="9" eb="11">
      <t>シキン</t>
    </rPh>
    <rPh sb="11" eb="14">
      <t>カシツケキン</t>
    </rPh>
    <rPh sb="17" eb="18">
      <t>ダイ</t>
    </rPh>
    <rPh sb="18" eb="20">
      <t>ジコウ</t>
    </rPh>
    <rPh sb="21" eb="23">
      <t>クウコウ</t>
    </rPh>
    <rPh sb="23" eb="25">
      <t>セイビ</t>
    </rPh>
    <rPh sb="25" eb="27">
      <t>ジギョウ</t>
    </rPh>
    <rPh sb="27" eb="29">
      <t>シキン</t>
    </rPh>
    <rPh sb="29" eb="31">
      <t>カシツケ</t>
    </rPh>
    <rPh sb="32" eb="34">
      <t>ヒツヨウ</t>
    </rPh>
    <rPh sb="35" eb="37">
      <t>ケイヒ</t>
    </rPh>
    <rPh sb="41" eb="44">
      <t>ホッカイドウ</t>
    </rPh>
    <phoneticPr fontId="30"/>
  </si>
  <si>
    <t>（項）地域公共交通維持・活性化推進費
　（大事項）地域公共交通の維持・活性化対策の技術開発に必要な経費</t>
    <phoneticPr fontId="16"/>
  </si>
  <si>
    <t>建設技能労働者人材確保・育成促進事業</t>
    <rPh sb="0" eb="2">
      <t>ケンセツ</t>
    </rPh>
    <phoneticPr fontId="29"/>
  </si>
  <si>
    <t>建設産業の担い手確保に向けた女性・若者の入職・定着の促進</t>
    <phoneticPr fontId="16"/>
  </si>
  <si>
    <t>トラック輸送の脱炭素化・効率化に向けた取組の推進</t>
    <phoneticPr fontId="16"/>
  </si>
  <si>
    <t>地球環境問題関連国際会議経費</t>
    <phoneticPr fontId="16"/>
  </si>
  <si>
    <t>国・都市の発展段階等に応じたインフラシステム海外展開に関する調査研究</t>
    <phoneticPr fontId="16"/>
  </si>
  <si>
    <t>ICT活用によるモビリティサービスと都市交通の取組との連携に関する調査研究</t>
    <phoneticPr fontId="16"/>
  </si>
  <si>
    <t>官民連携による質の高いインフラの戦略的海外展開・国際標準化等の推進</t>
    <phoneticPr fontId="16"/>
  </si>
  <si>
    <t>道路構造物のメンテナンスサイクル確立に向けた経費</t>
    <phoneticPr fontId="16"/>
  </si>
  <si>
    <t>高速道路ネットワークの最適利用に関する検討経費</t>
    <phoneticPr fontId="16"/>
  </si>
  <si>
    <t>建築物と地盤に係る構造規定の合理化による都市の再生と強靱化に資する技術開発</t>
    <phoneticPr fontId="16"/>
  </si>
  <si>
    <t>国際海上コンテナ背後輸送の効率化方策に関する研究</t>
    <phoneticPr fontId="16"/>
  </si>
  <si>
    <t>終了予定なし</t>
    <phoneticPr fontId="16"/>
  </si>
  <si>
    <t>昭和49年度</t>
    <rPh sb="0" eb="2">
      <t>ショウワ</t>
    </rPh>
    <rPh sb="4" eb="5">
      <t>ネン</t>
    </rPh>
    <rPh sb="5" eb="6">
      <t>ド</t>
    </rPh>
    <phoneticPr fontId="16"/>
  </si>
  <si>
    <t>令和4年度</t>
    <rPh sb="0" eb="2">
      <t>レイワ</t>
    </rPh>
    <rPh sb="3" eb="5">
      <t>ネンド</t>
    </rPh>
    <phoneticPr fontId="33"/>
  </si>
  <si>
    <t>令和5年度</t>
    <rPh sb="0" eb="2">
      <t>レイワ</t>
    </rPh>
    <rPh sb="3" eb="5">
      <t>ネンド</t>
    </rPh>
    <phoneticPr fontId="33"/>
  </si>
  <si>
    <t>令和5年度</t>
    <rPh sb="0" eb="2">
      <t>レイワ</t>
    </rPh>
    <rPh sb="3" eb="5">
      <t>ネンド</t>
    </rPh>
    <phoneticPr fontId="43"/>
  </si>
  <si>
    <t>令和5年度</t>
    <phoneticPr fontId="16"/>
  </si>
  <si>
    <t>令和9年度</t>
    <rPh sb="0" eb="2">
      <t>レイワ</t>
    </rPh>
    <rPh sb="3" eb="5">
      <t>ネンド</t>
    </rPh>
    <phoneticPr fontId="30"/>
  </si>
  <si>
    <t>令和8年度</t>
    <rPh sb="0" eb="2">
      <t>レイワ</t>
    </rPh>
    <rPh sb="3" eb="5">
      <t>ネンド</t>
    </rPh>
    <phoneticPr fontId="30"/>
  </si>
  <si>
    <t>令和7年度</t>
    <rPh sb="0" eb="2">
      <t>レイワ</t>
    </rPh>
    <rPh sb="3" eb="5">
      <t>ネンド</t>
    </rPh>
    <phoneticPr fontId="30"/>
  </si>
  <si>
    <t>令和6年度</t>
    <rPh sb="0" eb="2">
      <t>レイワ</t>
    </rPh>
    <rPh sb="3" eb="5">
      <t>ネンド</t>
    </rPh>
    <phoneticPr fontId="30"/>
  </si>
  <si>
    <t>令和7年度</t>
    <phoneticPr fontId="16"/>
  </si>
  <si>
    <t>令和6年度</t>
    <phoneticPr fontId="16"/>
  </si>
  <si>
    <t>令和8年度</t>
    <phoneticPr fontId="16"/>
  </si>
  <si>
    <t>令和6年度</t>
    <rPh sb="0" eb="2">
      <t>レイワ</t>
    </rPh>
    <rPh sb="3" eb="5">
      <t>ネンド</t>
    </rPh>
    <phoneticPr fontId="32"/>
  </si>
  <si>
    <t>令和8年度</t>
    <rPh sb="0" eb="2">
      <t>レイワ</t>
    </rPh>
    <rPh sb="3" eb="5">
      <t>ネンド</t>
    </rPh>
    <phoneticPr fontId="18"/>
  </si>
  <si>
    <t>令和3年度</t>
    <rPh sb="0" eb="2">
      <t>レイワ</t>
    </rPh>
    <rPh sb="3" eb="5">
      <t>ネンド</t>
    </rPh>
    <phoneticPr fontId="33"/>
  </si>
  <si>
    <t>令和2年度</t>
    <rPh sb="0" eb="2">
      <t>レイワ</t>
    </rPh>
    <rPh sb="3" eb="5">
      <t>ネンド</t>
    </rPh>
    <phoneticPr fontId="36"/>
  </si>
  <si>
    <t>令和4年度</t>
    <rPh sb="0" eb="2">
      <t>レイワ</t>
    </rPh>
    <rPh sb="3" eb="5">
      <t>ネンド</t>
    </rPh>
    <phoneticPr fontId="32"/>
  </si>
  <si>
    <t>令和4年度</t>
    <rPh sb="0" eb="2">
      <t>レイワ</t>
    </rPh>
    <rPh sb="3" eb="5">
      <t>ネンド</t>
    </rPh>
    <phoneticPr fontId="30"/>
  </si>
  <si>
    <t>令和2年度</t>
    <rPh sb="0" eb="2">
      <t>レイワ</t>
    </rPh>
    <rPh sb="3" eb="5">
      <t>ネンド</t>
    </rPh>
    <phoneticPr fontId="16"/>
  </si>
  <si>
    <t>平成3年度</t>
    <rPh sb="0" eb="2">
      <t>ヘイセイ</t>
    </rPh>
    <rPh sb="3" eb="5">
      <t>ネンド</t>
    </rPh>
    <phoneticPr fontId="16"/>
  </si>
  <si>
    <t>令和4年度</t>
    <rPh sb="3" eb="4">
      <t>ネン</t>
    </rPh>
    <phoneticPr fontId="16"/>
  </si>
  <si>
    <t>令和4年度</t>
    <rPh sb="0" eb="2">
      <t>レイワ</t>
    </rPh>
    <rPh sb="3" eb="5">
      <t>ネンド</t>
    </rPh>
    <rPh sb="4" eb="5">
      <t>ド</t>
    </rPh>
    <phoneticPr fontId="32"/>
  </si>
  <si>
    <t>令和4年度</t>
    <rPh sb="0" eb="2">
      <t>レイワ</t>
    </rPh>
    <rPh sb="3" eb="5">
      <t>ネンド</t>
    </rPh>
    <phoneticPr fontId="18"/>
  </si>
  <si>
    <t>令和2年度</t>
    <phoneticPr fontId="16"/>
  </si>
  <si>
    <t>平成9年度</t>
    <phoneticPr fontId="16"/>
  </si>
  <si>
    <t>平成6年度</t>
    <phoneticPr fontId="16"/>
  </si>
  <si>
    <t>地方都市圏におけるモード横断的な公共交通の財務と運営に関する調査研究</t>
    <phoneticPr fontId="16"/>
  </si>
  <si>
    <t>国土交通政策研究所</t>
    <phoneticPr fontId="16"/>
  </si>
  <si>
    <t>地域の輸送資源を活用した物流ネットワークの最適化に関する調査研究</t>
    <phoneticPr fontId="16"/>
  </si>
  <si>
    <r>
      <t>平成2</t>
    </r>
    <r>
      <rPr>
        <sz val="11"/>
        <color theme="1"/>
        <rFont val="ＭＳ Ｐゴシック"/>
        <family val="2"/>
        <charset val="128"/>
        <scheme val="minor"/>
      </rPr>
      <t>9年度</t>
    </r>
    <rPh sb="0" eb="2">
      <t>ヘイセイ</t>
    </rPh>
    <rPh sb="4" eb="6">
      <t>ネンド</t>
    </rPh>
    <phoneticPr fontId="16"/>
  </si>
  <si>
    <r>
      <t>令和</t>
    </r>
    <r>
      <rPr>
        <sz val="11"/>
        <rFont val="ＭＳ ゴシック"/>
        <family val="3"/>
        <charset val="128"/>
      </rPr>
      <t>8年度</t>
    </r>
    <rPh sb="0" eb="2">
      <t>レイワ</t>
    </rPh>
    <rPh sb="3" eb="5">
      <t>ネンド</t>
    </rPh>
    <phoneticPr fontId="30"/>
  </si>
  <si>
    <r>
      <t xml:space="preserve">（項）海洋環境対策費
　（大事項）海洋・沿岸域環境の保全等の推進に必要な経費
</t>
    </r>
    <r>
      <rPr>
        <sz val="11"/>
        <rFont val="ＭＳ ゴシック"/>
        <family val="3"/>
        <charset val="128"/>
      </rPr>
      <t>（項）技術研究開発推進費
　（大事項）技術研究開発の推進に必要な経費
（項）地方運輸行政推進費
　（大事項）海洋・沿岸域環境の保全等の推進に必要な経費</t>
    </r>
    <rPh sb="42" eb="44">
      <t>ギジュツ</t>
    </rPh>
    <rPh sb="44" eb="46">
      <t>ケンキュウ</t>
    </rPh>
    <rPh sb="46" eb="48">
      <t>カイハツ</t>
    </rPh>
    <rPh sb="48" eb="51">
      <t>スイシンヒ</t>
    </rPh>
    <rPh sb="58" eb="60">
      <t>ギジュツ</t>
    </rPh>
    <rPh sb="60" eb="62">
      <t>ケンキュウ</t>
    </rPh>
    <rPh sb="62" eb="64">
      <t>カイハツ</t>
    </rPh>
    <rPh sb="65" eb="67">
      <t>スイシン</t>
    </rPh>
    <rPh sb="68" eb="70">
      <t>ヒツヨウ</t>
    </rPh>
    <rPh sb="71" eb="73">
      <t>ケイヒ</t>
    </rPh>
    <phoneticPr fontId="29"/>
  </si>
  <si>
    <r>
      <t>（項）港湾環境整備事業</t>
    </r>
    <r>
      <rPr>
        <sz val="11"/>
        <rFont val="ＭＳ ゴシック"/>
        <family val="3"/>
        <charset val="128"/>
      </rPr>
      <t>費（大事項）港湾環境整備事業に必要な経費</t>
    </r>
    <rPh sb="1" eb="2">
      <t>コウ</t>
    </rPh>
    <rPh sb="3" eb="5">
      <t>コウワン</t>
    </rPh>
    <rPh sb="5" eb="7">
      <t>カンキョウ</t>
    </rPh>
    <rPh sb="7" eb="9">
      <t>セイビ</t>
    </rPh>
    <rPh sb="9" eb="11">
      <t>ジギョウ</t>
    </rPh>
    <rPh sb="11" eb="12">
      <t>ヒ</t>
    </rPh>
    <rPh sb="13" eb="15">
      <t>ダイジ</t>
    </rPh>
    <rPh sb="15" eb="16">
      <t>コウ</t>
    </rPh>
    <rPh sb="17" eb="19">
      <t>コウワン</t>
    </rPh>
    <rPh sb="19" eb="21">
      <t>カンキョウ</t>
    </rPh>
    <rPh sb="21" eb="23">
      <t>セイビ</t>
    </rPh>
    <rPh sb="23" eb="25">
      <t>ジギョウ</t>
    </rPh>
    <rPh sb="26" eb="28">
      <t>ヒツヨウ</t>
    </rPh>
    <rPh sb="29" eb="31">
      <t>ケイヒ</t>
    </rPh>
    <phoneticPr fontId="29"/>
  </si>
  <si>
    <r>
      <t>（項）水資源開発事業費
　（大事項）水資源開発の促進に必要な経費
　（大事項）水資源確保を図るための水道施設整備に必要な経費
　（大事項）水資源確保を図るための工業用水道事業に必要な経費
　（大事項）水資源確保を図るための農業</t>
    </r>
    <r>
      <rPr>
        <sz val="11"/>
        <rFont val="ＭＳ ゴシック"/>
        <family val="3"/>
        <charset val="128"/>
      </rPr>
      <t>農村整備事業に必要な経費</t>
    </r>
    <rPh sb="1" eb="2">
      <t>コウ</t>
    </rPh>
    <rPh sb="3" eb="6">
      <t>ミズシゲン</t>
    </rPh>
    <rPh sb="6" eb="8">
      <t>カイハツ</t>
    </rPh>
    <rPh sb="8" eb="11">
      <t>ジギョウヒ</t>
    </rPh>
    <rPh sb="14" eb="15">
      <t>ダイ</t>
    </rPh>
    <rPh sb="15" eb="17">
      <t>ジコウ</t>
    </rPh>
    <rPh sb="18" eb="21">
      <t>ミズシゲン</t>
    </rPh>
    <rPh sb="21" eb="23">
      <t>カイハツ</t>
    </rPh>
    <rPh sb="24" eb="26">
      <t>ソクシン</t>
    </rPh>
    <rPh sb="27" eb="29">
      <t>ヒツヨウ</t>
    </rPh>
    <rPh sb="30" eb="32">
      <t>ケイヒ</t>
    </rPh>
    <rPh sb="35" eb="36">
      <t>ダイ</t>
    </rPh>
    <rPh sb="36" eb="38">
      <t>ジコウ</t>
    </rPh>
    <rPh sb="39" eb="42">
      <t>ミズシゲン</t>
    </rPh>
    <rPh sb="42" eb="44">
      <t>カクホ</t>
    </rPh>
    <rPh sb="45" eb="46">
      <t>ハカ</t>
    </rPh>
    <rPh sb="50" eb="52">
      <t>スイドウ</t>
    </rPh>
    <rPh sb="52" eb="54">
      <t>シセツ</t>
    </rPh>
    <rPh sb="54" eb="56">
      <t>セイビ</t>
    </rPh>
    <rPh sb="57" eb="59">
      <t>ヒツヨウ</t>
    </rPh>
    <rPh sb="60" eb="62">
      <t>ケイヒ</t>
    </rPh>
    <rPh sb="65" eb="66">
      <t>ダイ</t>
    </rPh>
    <rPh sb="66" eb="68">
      <t>ジコウ</t>
    </rPh>
    <rPh sb="69" eb="72">
      <t>ミズシゲン</t>
    </rPh>
    <rPh sb="72" eb="74">
      <t>カクホ</t>
    </rPh>
    <rPh sb="75" eb="76">
      <t>ハカ</t>
    </rPh>
    <rPh sb="80" eb="83">
      <t>コウギョウヨウ</t>
    </rPh>
    <rPh sb="83" eb="85">
      <t>スイドウ</t>
    </rPh>
    <rPh sb="85" eb="87">
      <t>ジギョウ</t>
    </rPh>
    <rPh sb="88" eb="90">
      <t>ヒツヨウ</t>
    </rPh>
    <rPh sb="91" eb="93">
      <t>ケイヒ</t>
    </rPh>
    <rPh sb="96" eb="97">
      <t>ダイ</t>
    </rPh>
    <rPh sb="97" eb="99">
      <t>ジコウ</t>
    </rPh>
    <rPh sb="113" eb="115">
      <t>ノウソン</t>
    </rPh>
    <phoneticPr fontId="38"/>
  </si>
  <si>
    <r>
      <t>（項）地球温暖化防止等対策費
　（大事項）地球温暖化防</t>
    </r>
    <r>
      <rPr>
        <sz val="11"/>
        <rFont val="ＭＳ Ｐゴシック"/>
        <family val="3"/>
        <charset val="128"/>
      </rPr>
      <t>止等の環境の保全に必要な経費</t>
    </r>
    <rPh sb="1" eb="2">
      <t>コウ</t>
    </rPh>
    <rPh sb="17" eb="20">
      <t>ダイジコウ</t>
    </rPh>
    <rPh sb="27" eb="28">
      <t>ト</t>
    </rPh>
    <rPh sb="28" eb="29">
      <t>トウ</t>
    </rPh>
    <rPh sb="30" eb="32">
      <t>カンキョウ</t>
    </rPh>
    <rPh sb="33" eb="35">
      <t>ホゼン</t>
    </rPh>
    <phoneticPr fontId="36"/>
  </si>
  <si>
    <r>
      <t xml:space="preserve">(項）観測予報等業務費
（事項）自然災害による被害を軽減するための気象情報の充実に必要な経費
</t>
    </r>
    <r>
      <rPr>
        <sz val="11"/>
        <rFont val="ＭＳ Ｐゴシック"/>
        <family val="3"/>
        <charset val="128"/>
      </rPr>
      <t>(項）気象官署施設費
（事項）気象官署施設整備に必要な経費</t>
    </r>
    <rPh sb="1" eb="2">
      <t>コウ</t>
    </rPh>
    <rPh sb="3" eb="5">
      <t>カンソク</t>
    </rPh>
    <rPh sb="5" eb="7">
      <t>ヨホウ</t>
    </rPh>
    <rPh sb="7" eb="8">
      <t>トウ</t>
    </rPh>
    <rPh sb="8" eb="11">
      <t>ギョウムヒ</t>
    </rPh>
    <rPh sb="13" eb="15">
      <t>ジコウ</t>
    </rPh>
    <rPh sb="16" eb="18">
      <t>シゼン</t>
    </rPh>
    <rPh sb="18" eb="20">
      <t>サイガイ</t>
    </rPh>
    <rPh sb="23" eb="25">
      <t>ヒガイ</t>
    </rPh>
    <rPh sb="26" eb="28">
      <t>ケイゲン</t>
    </rPh>
    <rPh sb="33" eb="35">
      <t>キショウ</t>
    </rPh>
    <rPh sb="35" eb="37">
      <t>ジョウホウ</t>
    </rPh>
    <rPh sb="38" eb="40">
      <t>ジュウジツ</t>
    </rPh>
    <rPh sb="41" eb="43">
      <t>ヒツヨウ</t>
    </rPh>
    <rPh sb="44" eb="46">
      <t>ケイヒ</t>
    </rPh>
    <phoneticPr fontId="29"/>
  </si>
  <si>
    <r>
      <t>平成</t>
    </r>
    <r>
      <rPr>
        <sz val="11"/>
        <rFont val="ＭＳ ゴシック"/>
        <family val="3"/>
        <charset val="128"/>
      </rPr>
      <t>16</t>
    </r>
    <r>
      <rPr>
        <sz val="11"/>
        <rFont val="ＭＳ ゴシック"/>
        <family val="3"/>
      </rPr>
      <t>年度</t>
    </r>
    <rPh sb="0" eb="2">
      <t>ヘイセイ</t>
    </rPh>
    <rPh sb="4" eb="6">
      <t>ネンド</t>
    </rPh>
    <phoneticPr fontId="30"/>
  </si>
  <si>
    <r>
      <t>長期優良住宅</t>
    </r>
    <r>
      <rPr>
        <sz val="11"/>
        <rFont val="ＭＳ ゴシック"/>
        <family val="3"/>
        <charset val="128"/>
      </rPr>
      <t>化リフォーム推進事業</t>
    </r>
    <rPh sb="6" eb="7">
      <t>カ</t>
    </rPh>
    <rPh sb="12" eb="14">
      <t>スイシン</t>
    </rPh>
    <rPh sb="14" eb="16">
      <t>ジギョウ                                                                                                                                                                                                                                                                                                                                                                                                                                                                                                                                                                                                                                                                                                                                                                                                                                                                                                                                                                                                                                                                                                                                                                                                                                                                                                                                                                                                                                                                                                                                                                                                                                                                                                                                                                                                                                                                                                                                                                                                                                                                                                                                                                                                                                                                                                                                                                                                                                                                                                                                                                                                                                                                                                                                                                                                                                                                                                                                                                                                                                                                                                                                                                                                                                                                                                                                                                                                                                                                                                                                                                                                                                                                                                                                                                                                                                                                                                                                                                                                                                                                                                                                                                                                                                                                                                                                                                                                                                                                                                                                                                                                                                                                                                                                                                                                                                                                                                                                                                                                                                                                                                                                                                                                                                                                                                                                                                                                                                                                                                                                                                                                                                                                                                                                                                                                                                                                                                                                                                                                                                                                                                                                                                                                                                                                                                                                           馨釴쳭ฆ カタ</t>
    </rPh>
    <phoneticPr fontId="29"/>
  </si>
  <si>
    <r>
      <t>令</t>
    </r>
    <r>
      <rPr>
        <sz val="11"/>
        <rFont val="ＭＳ ゴシック"/>
        <family val="3"/>
        <charset val="128"/>
      </rPr>
      <t>和4年度</t>
    </r>
    <rPh sb="0" eb="2">
      <t>レイワ</t>
    </rPh>
    <rPh sb="3" eb="5">
      <t>ネンド</t>
    </rPh>
    <phoneticPr fontId="16"/>
  </si>
  <si>
    <r>
      <t>（項）公共交通等安全対策費
　（</t>
    </r>
    <r>
      <rPr>
        <sz val="11"/>
        <rFont val="ＭＳ ゴシック"/>
        <family val="3"/>
        <charset val="128"/>
      </rPr>
      <t>大</t>
    </r>
    <r>
      <rPr>
        <sz val="11"/>
        <rFont val="ＭＳ ゴシック"/>
        <family val="3"/>
      </rPr>
      <t>事項）公共交通等安全対策に必要な経費</t>
    </r>
    <rPh sb="1" eb="2">
      <t>コウ</t>
    </rPh>
    <rPh sb="3" eb="5">
      <t>コウキョウ</t>
    </rPh>
    <rPh sb="5" eb="7">
      <t>コウツウ</t>
    </rPh>
    <rPh sb="7" eb="8">
      <t>トウ</t>
    </rPh>
    <rPh sb="8" eb="10">
      <t>アンゼン</t>
    </rPh>
    <rPh sb="10" eb="12">
      <t>タイサク</t>
    </rPh>
    <rPh sb="12" eb="13">
      <t>ヒ</t>
    </rPh>
    <rPh sb="16" eb="17">
      <t>ダイ</t>
    </rPh>
    <rPh sb="17" eb="19">
      <t>ジコウ</t>
    </rPh>
    <rPh sb="20" eb="22">
      <t>コウキョウ</t>
    </rPh>
    <rPh sb="22" eb="24">
      <t>コウツウ</t>
    </rPh>
    <rPh sb="24" eb="25">
      <t>トウ</t>
    </rPh>
    <rPh sb="25" eb="27">
      <t>アンゼン</t>
    </rPh>
    <rPh sb="27" eb="29">
      <t>タイサク</t>
    </rPh>
    <rPh sb="30" eb="32">
      <t>ヒツヨウ</t>
    </rPh>
    <rPh sb="33" eb="35">
      <t>ケイヒ</t>
    </rPh>
    <phoneticPr fontId="29"/>
  </si>
  <si>
    <r>
      <t xml:space="preserve">（項）公共交通等安全対策費
　（大事項）公共交通等安全対策に必要な経費
（項）地方航空行政推進費
　（大事項）公共交通等安全対策に必要な経費
</t>
    </r>
    <r>
      <rPr>
        <sz val="11"/>
        <rFont val="ＭＳ ゴシック"/>
        <family val="3"/>
        <charset val="128"/>
      </rPr>
      <t>（項）地球温暖化防止等対策費
　（大事項）地球温暖化防止等の環境の保全に必要な経費</t>
    </r>
    <rPh sb="1" eb="2">
      <t>コウ</t>
    </rPh>
    <rPh sb="3" eb="5">
      <t>コウキョウ</t>
    </rPh>
    <rPh sb="5" eb="7">
      <t>コウツウ</t>
    </rPh>
    <rPh sb="7" eb="8">
      <t>トウ</t>
    </rPh>
    <rPh sb="8" eb="10">
      <t>アンゼン</t>
    </rPh>
    <rPh sb="10" eb="12">
      <t>タイサク</t>
    </rPh>
    <rPh sb="12" eb="13">
      <t>ヒ</t>
    </rPh>
    <rPh sb="16" eb="17">
      <t>ダイ</t>
    </rPh>
    <rPh sb="17" eb="19">
      <t>ジコウ</t>
    </rPh>
    <rPh sb="20" eb="22">
      <t>コウキョウ</t>
    </rPh>
    <rPh sb="22" eb="24">
      <t>コウツウ</t>
    </rPh>
    <rPh sb="24" eb="25">
      <t>トウ</t>
    </rPh>
    <rPh sb="25" eb="27">
      <t>アンゼン</t>
    </rPh>
    <rPh sb="27" eb="29">
      <t>タイサク</t>
    </rPh>
    <rPh sb="30" eb="32">
      <t>ヒツヨウ</t>
    </rPh>
    <rPh sb="33" eb="35">
      <t>ケイヒ</t>
    </rPh>
    <rPh sb="37" eb="38">
      <t>コウ</t>
    </rPh>
    <rPh sb="39" eb="41">
      <t>チホウ</t>
    </rPh>
    <rPh sb="41" eb="43">
      <t>コウクウ</t>
    </rPh>
    <rPh sb="43" eb="45">
      <t>ギョウセイ</t>
    </rPh>
    <rPh sb="45" eb="47">
      <t>スイシン</t>
    </rPh>
    <rPh sb="47" eb="48">
      <t>ヒ</t>
    </rPh>
    <rPh sb="51" eb="52">
      <t>ダイ</t>
    </rPh>
    <rPh sb="52" eb="54">
      <t>ジコウ</t>
    </rPh>
    <rPh sb="55" eb="57">
      <t>コウキョウ</t>
    </rPh>
    <rPh sb="57" eb="59">
      <t>コウツウ</t>
    </rPh>
    <rPh sb="59" eb="60">
      <t>トウ</t>
    </rPh>
    <rPh sb="60" eb="62">
      <t>アンゼン</t>
    </rPh>
    <rPh sb="62" eb="64">
      <t>タイサク</t>
    </rPh>
    <rPh sb="65" eb="67">
      <t>ヒツヨウ</t>
    </rPh>
    <rPh sb="68" eb="70">
      <t>ケイヒ</t>
    </rPh>
    <rPh sb="72" eb="73">
      <t>コウ</t>
    </rPh>
    <rPh sb="74" eb="79">
      <t>チキュウオンダンカ</t>
    </rPh>
    <rPh sb="79" eb="82">
      <t>ボウシトウ</t>
    </rPh>
    <rPh sb="82" eb="85">
      <t>タイサクヒ</t>
    </rPh>
    <rPh sb="88" eb="89">
      <t>ダイ</t>
    </rPh>
    <rPh sb="89" eb="91">
      <t>ジコウ</t>
    </rPh>
    <rPh sb="92" eb="97">
      <t>チキュウオンダンカ</t>
    </rPh>
    <rPh sb="97" eb="100">
      <t>ボウシトウ</t>
    </rPh>
    <rPh sb="101" eb="103">
      <t>カンキョウ</t>
    </rPh>
    <rPh sb="104" eb="106">
      <t>ホゼン</t>
    </rPh>
    <rPh sb="107" eb="109">
      <t>ヒツヨウ</t>
    </rPh>
    <rPh sb="110" eb="112">
      <t>ケイヒ</t>
    </rPh>
    <phoneticPr fontId="29"/>
  </si>
  <si>
    <r>
      <t>（項）道路環境改善事業費
　（大事項）道路環境改善事業に必要な経費</t>
    </r>
    <r>
      <rPr>
        <sz val="11"/>
        <rFont val="ＭＳ ゴシック"/>
        <family val="3"/>
      </rPr>
      <t xml:space="preserve">
（項）道路交通安全対策事業費
　（大事項）道路更新防災対策事業及び維持管理に必要な経費
　</t>
    </r>
    <r>
      <rPr>
        <sz val="11"/>
        <rFont val="ＭＳ ゴシック"/>
        <family val="3"/>
        <charset val="128"/>
      </rPr>
      <t>（大事項）道路交通安全対策事業に必要な経費</t>
    </r>
    <r>
      <rPr>
        <sz val="11"/>
        <rFont val="ＭＳ ゴシック"/>
        <family val="3"/>
      </rPr>
      <t xml:space="preserve">
（項）地域連携道路事業費
　（大事項）地域連携道路事業に必要な経費
（項）道路交通円滑化事業費
　（大事項）道路交通円滑化事業に必要な経費</t>
    </r>
    <phoneticPr fontId="16"/>
  </si>
  <si>
    <r>
      <t>（項）道路交通安全対策事業費
　（大事項）道路更新防災対策事業及び維持管理に必要な経費
　</t>
    </r>
    <r>
      <rPr>
        <sz val="11"/>
        <rFont val="ＭＳ ゴシック"/>
        <family val="3"/>
        <charset val="128"/>
      </rPr>
      <t>（大事項）道路交通安全対策事業に必要な経費</t>
    </r>
    <r>
      <rPr>
        <sz val="11"/>
        <rFont val="ＭＳ ゴシック"/>
        <family val="3"/>
      </rPr>
      <t xml:space="preserve">
（項）地域連携道路事業費
　（大事項）地域連携道路事業に必要な経費
（項）道路交通円滑化事業費
　（大事項）道路交通円滑化事業に必要な経費</t>
    </r>
    <rPh sb="1" eb="2">
      <t>コウ</t>
    </rPh>
    <rPh sb="17" eb="18">
      <t>ダイ</t>
    </rPh>
    <rPh sb="18" eb="20">
      <t>ジコウ</t>
    </rPh>
    <rPh sb="68" eb="69">
      <t>コウ</t>
    </rPh>
    <rPh sb="82" eb="83">
      <t>ダイ</t>
    </rPh>
    <rPh sb="83" eb="85">
      <t>ジコウ</t>
    </rPh>
    <rPh sb="102" eb="103">
      <t>コウ</t>
    </rPh>
    <rPh sb="117" eb="118">
      <t>ダイ</t>
    </rPh>
    <rPh sb="118" eb="120">
      <t>ジコウ</t>
    </rPh>
    <phoneticPr fontId="30"/>
  </si>
  <si>
    <r>
      <t>（項）</t>
    </r>
    <r>
      <rPr>
        <sz val="11"/>
        <rFont val="ＭＳ ゴシック"/>
        <family val="3"/>
        <charset val="128"/>
      </rPr>
      <t>自動車損害賠償保障事業費
　（大事項）自動車損害賠償保障事業に必要な経費</t>
    </r>
    <rPh sb="3" eb="6">
      <t>ジドウシャ</t>
    </rPh>
    <rPh sb="6" eb="10">
      <t>ソンガイバイショウ</t>
    </rPh>
    <rPh sb="10" eb="12">
      <t>ホショウ</t>
    </rPh>
    <rPh sb="12" eb="15">
      <t>ジギョウヒ</t>
    </rPh>
    <rPh sb="18" eb="19">
      <t>ダイ</t>
    </rPh>
    <phoneticPr fontId="30"/>
  </si>
  <si>
    <r>
      <t>（項）</t>
    </r>
    <r>
      <rPr>
        <sz val="11"/>
        <rFont val="ＭＳ Ｐゴシック"/>
        <family val="3"/>
        <charset val="128"/>
      </rPr>
      <t>独立行政法人自動車技術総合機構運営費
　（大事項）独立行政法人自動車技術総合機構運営費交付金に必要な経費</t>
    </r>
    <rPh sb="3" eb="5">
      <t>ドクリツ</t>
    </rPh>
    <rPh sb="5" eb="7">
      <t>ギョウセイ</t>
    </rPh>
    <rPh sb="7" eb="9">
      <t>ホウジン</t>
    </rPh>
    <rPh sb="12" eb="14">
      <t>ギジュツ</t>
    </rPh>
    <rPh sb="14" eb="16">
      <t>ソウゴウ</t>
    </rPh>
    <rPh sb="16" eb="18">
      <t>キコウ</t>
    </rPh>
    <rPh sb="24" eb="25">
      <t>ダイ</t>
    </rPh>
    <rPh sb="28" eb="30">
      <t>ドクリツ</t>
    </rPh>
    <rPh sb="30" eb="32">
      <t>ギョウセイ</t>
    </rPh>
    <rPh sb="32" eb="34">
      <t>ホウジン</t>
    </rPh>
    <rPh sb="37" eb="39">
      <t>ギジュツ</t>
    </rPh>
    <rPh sb="39" eb="41">
      <t>ソウゴウ</t>
    </rPh>
    <rPh sb="41" eb="43">
      <t>キコウ</t>
    </rPh>
    <phoneticPr fontId="30"/>
  </si>
  <si>
    <r>
      <t>（項）</t>
    </r>
    <r>
      <rPr>
        <sz val="11"/>
        <rFont val="ＭＳ Ｐゴシック"/>
        <family val="3"/>
        <charset val="128"/>
      </rPr>
      <t>独立行政法人自動車技術総合機構施設整備費
　（大事項）独立行政法人自動車技術総合機構施設整備に必要な経費</t>
    </r>
    <rPh sb="3" eb="5">
      <t>ドクリツ</t>
    </rPh>
    <rPh sb="5" eb="7">
      <t>ギョウセイ</t>
    </rPh>
    <rPh sb="7" eb="9">
      <t>ホウジン</t>
    </rPh>
    <rPh sb="12" eb="14">
      <t>ギジュツ</t>
    </rPh>
    <rPh sb="14" eb="16">
      <t>ソウゴウ</t>
    </rPh>
    <rPh sb="16" eb="18">
      <t>キコウ</t>
    </rPh>
    <rPh sb="26" eb="27">
      <t>ダイ</t>
    </rPh>
    <rPh sb="30" eb="32">
      <t>ドクリツ</t>
    </rPh>
    <rPh sb="32" eb="34">
      <t>ギョウセイ</t>
    </rPh>
    <rPh sb="34" eb="36">
      <t>ホウジン</t>
    </rPh>
    <rPh sb="39" eb="41">
      <t>ギジュツ</t>
    </rPh>
    <rPh sb="41" eb="43">
      <t>ソウゴウ</t>
    </rPh>
    <rPh sb="43" eb="45">
      <t>キコウ</t>
    </rPh>
    <phoneticPr fontId="30"/>
  </si>
  <si>
    <r>
      <t xml:space="preserve">（項）総合的物流体系整備推進費（大事項）総合的物流体系整備の推進に必要な経費
</t>
    </r>
    <r>
      <rPr>
        <strike/>
        <sz val="11"/>
        <rFont val="ＭＳ ゴシック"/>
        <family val="3"/>
        <charset val="128"/>
      </rPr>
      <t>（項）技術研究開発推進費
　（大事項）技術研究開発の推進に必要な経費</t>
    </r>
    <rPh sb="1" eb="2">
      <t>コウ</t>
    </rPh>
    <rPh sb="3" eb="6">
      <t>ソウゴウテキ</t>
    </rPh>
    <rPh sb="6" eb="8">
      <t>ブツリュウ</t>
    </rPh>
    <rPh sb="8" eb="10">
      <t>タイケイ</t>
    </rPh>
    <rPh sb="10" eb="12">
      <t>セイビ</t>
    </rPh>
    <rPh sb="12" eb="15">
      <t>スイシンヒ</t>
    </rPh>
    <rPh sb="16" eb="18">
      <t>ダイジ</t>
    </rPh>
    <rPh sb="18" eb="19">
      <t>コウ</t>
    </rPh>
    <rPh sb="20" eb="23">
      <t>ソウゴウテキ</t>
    </rPh>
    <rPh sb="23" eb="25">
      <t>ブツリュウ</t>
    </rPh>
    <rPh sb="25" eb="27">
      <t>タイケイ</t>
    </rPh>
    <rPh sb="27" eb="29">
      <t>セイビ</t>
    </rPh>
    <rPh sb="30" eb="32">
      <t>スイシン</t>
    </rPh>
    <rPh sb="33" eb="35">
      <t>ヒツヨウ</t>
    </rPh>
    <rPh sb="36" eb="38">
      <t>ケイヒ</t>
    </rPh>
    <phoneticPr fontId="29"/>
  </si>
  <si>
    <r>
      <t>（項）地方運輸行政推進費
　（大事項）観光振興に必要な経費
（項）観光振興費
　（大事項）観光振興に必要な経費
　</t>
    </r>
    <r>
      <rPr>
        <sz val="11"/>
        <rFont val="ＭＳ ゴシック"/>
        <family val="3"/>
        <charset val="128"/>
      </rPr>
      <t>（大事項）観光情報の高度化のための技術開発に必要な経費</t>
    </r>
    <rPh sb="58" eb="61">
      <t>ダイジコウ</t>
    </rPh>
    <phoneticPr fontId="16"/>
  </si>
  <si>
    <r>
      <t xml:space="preserve">（項）国際観光旅客税財源観光振興費
　（大事項）国際観光旅客税財源観光振興に必要な経費
</t>
    </r>
    <r>
      <rPr>
        <sz val="11"/>
        <rFont val="ＭＳ ゴシック"/>
        <family val="3"/>
        <charset val="128"/>
      </rPr>
      <t>（項）国際観光旅客税財源観光振興費
　（大事項）国際観光旅客税財源観光振興のための技術開発に必要な経費</t>
    </r>
    <phoneticPr fontId="16"/>
  </si>
  <si>
    <r>
      <t>海洋周辺地域</t>
    </r>
    <r>
      <rPr>
        <sz val="11"/>
        <rFont val="ＭＳ ゴシック"/>
        <family val="3"/>
        <charset val="128"/>
      </rPr>
      <t>における訪日観光の魅力向上及び安全安心な再開促進事業（国際観光旅客税財源）</t>
    </r>
    <rPh sb="10" eb="12">
      <t>ホウニチ</t>
    </rPh>
    <rPh sb="19" eb="20">
      <t>オヨ</t>
    </rPh>
    <rPh sb="21" eb="23">
      <t>アンゼン</t>
    </rPh>
    <rPh sb="23" eb="25">
      <t>アンシン</t>
    </rPh>
    <rPh sb="26" eb="28">
      <t>サイカイ</t>
    </rPh>
    <rPh sb="28" eb="30">
      <t>ソクシン</t>
    </rPh>
    <phoneticPr fontId="16"/>
  </si>
  <si>
    <t>文化財・文化施設等のインバウンド対応事業（国際観光旅客税財源）</t>
    <rPh sb="0" eb="3">
      <t>ブンカザイ</t>
    </rPh>
    <rPh sb="4" eb="6">
      <t>ブンカ</t>
    </rPh>
    <rPh sb="6" eb="8">
      <t>シセツ</t>
    </rPh>
    <rPh sb="8" eb="9">
      <t>トウ</t>
    </rPh>
    <rPh sb="16" eb="18">
      <t>タイオウ</t>
    </rPh>
    <rPh sb="18" eb="20">
      <t>ジギョウ</t>
    </rPh>
    <rPh sb="21" eb="23">
      <t>コクサイ</t>
    </rPh>
    <rPh sb="23" eb="25">
      <t>カンコウ</t>
    </rPh>
    <rPh sb="25" eb="27">
      <t>リョカク</t>
    </rPh>
    <rPh sb="27" eb="28">
      <t>ゼイ</t>
    </rPh>
    <rPh sb="28" eb="30">
      <t>ザイゲン</t>
    </rPh>
    <phoneticPr fontId="29"/>
  </si>
  <si>
    <r>
      <t>（項）観光振興費
　（大事項）観光振興に必要な経費
　</t>
    </r>
    <r>
      <rPr>
        <sz val="11"/>
        <rFont val="ＭＳ ゴシック"/>
        <family val="3"/>
        <charset val="128"/>
      </rPr>
      <t>（大事項）観光情報の高度化のための技術開発に必要な経費</t>
    </r>
    <rPh sb="28" eb="29">
      <t>ダイ</t>
    </rPh>
    <rPh sb="29" eb="31">
      <t>ジコウ</t>
    </rPh>
    <phoneticPr fontId="16"/>
  </si>
  <si>
    <r>
      <t>（項）</t>
    </r>
    <r>
      <rPr>
        <sz val="11"/>
        <rFont val="ＭＳ ゴシック"/>
        <family val="3"/>
        <charset val="128"/>
      </rPr>
      <t>国際観光旅客税財源</t>
    </r>
    <r>
      <rPr>
        <sz val="11"/>
        <rFont val="ＭＳ ゴシック"/>
        <family val="3"/>
      </rPr>
      <t>観光振興費</t>
    </r>
    <r>
      <rPr>
        <sz val="11"/>
        <rFont val="ＭＳ ゴシック"/>
        <family val="3"/>
        <charset val="128"/>
      </rPr>
      <t xml:space="preserve">
　（大事項）国際観光旅客税財源国立公園等資源の整備に必要な経費</t>
    </r>
    <phoneticPr fontId="16"/>
  </si>
  <si>
    <r>
      <t>（項）</t>
    </r>
    <r>
      <rPr>
        <sz val="11"/>
        <rFont val="ＭＳ ゴシック"/>
        <family val="3"/>
        <charset val="128"/>
      </rPr>
      <t>国際観光旅客税財源</t>
    </r>
    <r>
      <rPr>
        <sz val="11"/>
        <rFont val="ＭＳ ゴシック"/>
        <family val="3"/>
      </rPr>
      <t xml:space="preserve">観光振興費
</t>
    </r>
    <r>
      <rPr>
        <sz val="11"/>
        <rFont val="ＭＳ ゴシック"/>
        <family val="3"/>
        <charset val="128"/>
      </rPr>
      <t>　（大事項）国際観光旅客税財源国立公園等資源の整備に必要な経費</t>
    </r>
    <phoneticPr fontId="16"/>
  </si>
  <si>
    <t>（項）空港整備事業費
　（大事項）空港整備事業に必要な経費
（項）成田国際空港整備事業資金貸付金
　（大事項）成田国際空港整備事業資金貸付に必要な経費</t>
    <rPh sb="1" eb="2">
      <t>コウ</t>
    </rPh>
    <rPh sb="3" eb="5">
      <t>クウコウ</t>
    </rPh>
    <rPh sb="5" eb="7">
      <t>セイビ</t>
    </rPh>
    <rPh sb="7" eb="10">
      <t>ジギョウヒ</t>
    </rPh>
    <rPh sb="13" eb="14">
      <t>ダイ</t>
    </rPh>
    <rPh sb="15" eb="16">
      <t>コウ</t>
    </rPh>
    <rPh sb="17" eb="19">
      <t>クウコウ</t>
    </rPh>
    <rPh sb="19" eb="21">
      <t>セイビ</t>
    </rPh>
    <rPh sb="21" eb="23">
      <t>ジギョウ</t>
    </rPh>
    <rPh sb="24" eb="26">
      <t>ヒツヨウ</t>
    </rPh>
    <rPh sb="27" eb="29">
      <t>ケイヒ</t>
    </rPh>
    <rPh sb="31" eb="32">
      <t>コウ</t>
    </rPh>
    <rPh sb="33" eb="35">
      <t>ナリタ</t>
    </rPh>
    <rPh sb="35" eb="37">
      <t>コクサイ</t>
    </rPh>
    <rPh sb="37" eb="39">
      <t>クウコウ</t>
    </rPh>
    <rPh sb="39" eb="41">
      <t>セイビ</t>
    </rPh>
    <rPh sb="41" eb="43">
      <t>ジギョウ</t>
    </rPh>
    <rPh sb="43" eb="45">
      <t>シキン</t>
    </rPh>
    <rPh sb="45" eb="48">
      <t>カシツケキン</t>
    </rPh>
    <rPh sb="51" eb="52">
      <t>ダイ</t>
    </rPh>
    <rPh sb="52" eb="54">
      <t>ジコウ</t>
    </rPh>
    <rPh sb="55" eb="57">
      <t>ナリタ</t>
    </rPh>
    <rPh sb="57" eb="59">
      <t>コクサイ</t>
    </rPh>
    <rPh sb="59" eb="61">
      <t>クウコウ</t>
    </rPh>
    <rPh sb="61" eb="63">
      <t>セイビ</t>
    </rPh>
    <rPh sb="63" eb="65">
      <t>ジギョウ</t>
    </rPh>
    <rPh sb="65" eb="67">
      <t>シキン</t>
    </rPh>
    <rPh sb="67" eb="69">
      <t>カシツケ</t>
    </rPh>
    <rPh sb="70" eb="72">
      <t>ヒツヨウ</t>
    </rPh>
    <rPh sb="73" eb="75">
      <t>ケイヒ</t>
    </rPh>
    <phoneticPr fontId="30"/>
  </si>
  <si>
    <r>
      <t>まちなか</t>
    </r>
    <r>
      <rPr>
        <sz val="11"/>
        <rFont val="ＭＳ ゴシック"/>
        <family val="3"/>
        <charset val="128"/>
      </rPr>
      <t>ウォーカブル推進事業</t>
    </r>
    <rPh sb="10" eb="12">
      <t>スイシン</t>
    </rPh>
    <rPh sb="12" eb="14">
      <t>ジギョウ</t>
    </rPh>
    <phoneticPr fontId="29"/>
  </si>
  <si>
    <r>
      <t>都市空間情報デジタル基盤構築支援事業、都市空間情報デジタル基盤構築調査</t>
    </r>
    <r>
      <rPr>
        <sz val="11"/>
        <rFont val="ＭＳ ゴシック"/>
        <family val="3"/>
        <charset val="128"/>
      </rPr>
      <t>及びまちづくりDX先導調査</t>
    </r>
    <phoneticPr fontId="29"/>
  </si>
  <si>
    <r>
      <t xml:space="preserve">(項)都市・地域づくり推進費
(大事項)都市・地域づくりの推進に必要な経費
</t>
    </r>
    <r>
      <rPr>
        <sz val="11"/>
        <rFont val="ＭＳ ゴシック"/>
        <family val="3"/>
        <charset val="128"/>
      </rPr>
      <t>(項）国営公園等事業費
　（大事項）良好で緑豊かな都市空間の形成等のための国営公園等事業に必要な経費</t>
    </r>
    <rPh sb="39" eb="40">
      <t>コウ</t>
    </rPh>
    <phoneticPr fontId="29"/>
  </si>
  <si>
    <r>
      <t>鉄道整備等基礎調査</t>
    </r>
    <r>
      <rPr>
        <sz val="11"/>
        <rFont val="ＭＳ ゴシック"/>
        <family val="3"/>
        <charset val="128"/>
      </rPr>
      <t>等</t>
    </r>
    <rPh sb="0" eb="2">
      <t>テツドウ</t>
    </rPh>
    <rPh sb="2" eb="4">
      <t>セイビ</t>
    </rPh>
    <rPh sb="4" eb="5">
      <t>トウ</t>
    </rPh>
    <rPh sb="5" eb="7">
      <t>キソ</t>
    </rPh>
    <rPh sb="7" eb="9">
      <t>チョウサ</t>
    </rPh>
    <rPh sb="9" eb="10">
      <t>トウ</t>
    </rPh>
    <phoneticPr fontId="44"/>
  </si>
  <si>
    <r>
      <t xml:space="preserve">（項）地域公共交通維持・活性化推進費
　（大事項）地域公共交通の維持・活性化の推進に必要な経費
</t>
    </r>
    <r>
      <rPr>
        <sz val="11"/>
        <rFont val="ＭＳ ゴシック"/>
        <family val="3"/>
        <charset val="128"/>
      </rPr>
      <t>（項）公共交通等安全対策費
　（大事項）公共交通等安全対策に必要な経費
（項）地球温暖化防止等対策費
　（大事項）地球温暖化防止等の環境の保全に必要な経費</t>
    </r>
    <rPh sb="1" eb="2">
      <t>コウ</t>
    </rPh>
    <rPh sb="3" eb="5">
      <t>チイキ</t>
    </rPh>
    <rPh sb="5" eb="7">
      <t>コウキョウ</t>
    </rPh>
    <rPh sb="7" eb="9">
      <t>コウツウ</t>
    </rPh>
    <rPh sb="9" eb="11">
      <t>イジ</t>
    </rPh>
    <rPh sb="12" eb="15">
      <t>カッセイカ</t>
    </rPh>
    <rPh sb="15" eb="17">
      <t>スイシン</t>
    </rPh>
    <rPh sb="17" eb="18">
      <t>ヒ</t>
    </rPh>
    <rPh sb="21" eb="22">
      <t>ダイ</t>
    </rPh>
    <rPh sb="22" eb="24">
      <t>ジコウ</t>
    </rPh>
    <rPh sb="25" eb="27">
      <t>チイキ</t>
    </rPh>
    <rPh sb="27" eb="29">
      <t>コウキョウ</t>
    </rPh>
    <rPh sb="29" eb="31">
      <t>コウツウ</t>
    </rPh>
    <rPh sb="32" eb="34">
      <t>イジ</t>
    </rPh>
    <rPh sb="35" eb="38">
      <t>カッセイカ</t>
    </rPh>
    <rPh sb="39" eb="41">
      <t>スイシン</t>
    </rPh>
    <rPh sb="42" eb="44">
      <t>ヒツヨウ</t>
    </rPh>
    <rPh sb="45" eb="47">
      <t>ケイヒ</t>
    </rPh>
    <rPh sb="49" eb="50">
      <t>コウ</t>
    </rPh>
    <rPh sb="51" eb="53">
      <t>コウキョウ</t>
    </rPh>
    <rPh sb="53" eb="55">
      <t>コウツウ</t>
    </rPh>
    <rPh sb="55" eb="56">
      <t>トウ</t>
    </rPh>
    <rPh sb="56" eb="58">
      <t>アンゼン</t>
    </rPh>
    <rPh sb="58" eb="61">
      <t>タイサクヒ</t>
    </rPh>
    <rPh sb="64" eb="65">
      <t>ダイ</t>
    </rPh>
    <rPh sb="65" eb="67">
      <t>ジコウ</t>
    </rPh>
    <rPh sb="68" eb="70">
      <t>コウキョウ</t>
    </rPh>
    <rPh sb="70" eb="72">
      <t>コウツウ</t>
    </rPh>
    <rPh sb="72" eb="73">
      <t>トウ</t>
    </rPh>
    <rPh sb="73" eb="75">
      <t>アンゼン</t>
    </rPh>
    <rPh sb="75" eb="77">
      <t>タイサク</t>
    </rPh>
    <rPh sb="78" eb="80">
      <t>ヒツヨウ</t>
    </rPh>
    <rPh sb="81" eb="83">
      <t>ケイヒ</t>
    </rPh>
    <phoneticPr fontId="29"/>
  </si>
  <si>
    <r>
      <t>（項）道路交通円滑化推進費
（</t>
    </r>
    <r>
      <rPr>
        <sz val="11"/>
        <rFont val="ＭＳ ゴシック"/>
        <family val="3"/>
        <charset val="128"/>
      </rPr>
      <t>大</t>
    </r>
    <r>
      <rPr>
        <sz val="11"/>
        <rFont val="ＭＳ ゴシック"/>
        <family val="3"/>
      </rPr>
      <t>事項）道路交通の円滑化の推進に必要な経費</t>
    </r>
    <rPh sb="1" eb="2">
      <t>コウ</t>
    </rPh>
    <rPh sb="3" eb="5">
      <t>ドウロ</t>
    </rPh>
    <rPh sb="5" eb="7">
      <t>コウツウ</t>
    </rPh>
    <rPh sb="7" eb="10">
      <t>エンカツカ</t>
    </rPh>
    <rPh sb="10" eb="13">
      <t>スイシンヒ</t>
    </rPh>
    <rPh sb="15" eb="16">
      <t>ダイ</t>
    </rPh>
    <rPh sb="16" eb="18">
      <t>ジコウ</t>
    </rPh>
    <rPh sb="19" eb="21">
      <t>ドウロ</t>
    </rPh>
    <rPh sb="21" eb="23">
      <t>コウツウ</t>
    </rPh>
    <rPh sb="24" eb="27">
      <t>エンカツカ</t>
    </rPh>
    <rPh sb="28" eb="30">
      <t>スイシン</t>
    </rPh>
    <rPh sb="31" eb="33">
      <t>ヒツヨウ</t>
    </rPh>
    <rPh sb="34" eb="36">
      <t>ケイヒ</t>
    </rPh>
    <phoneticPr fontId="29"/>
  </si>
  <si>
    <r>
      <t>平成2</t>
    </r>
    <r>
      <rPr>
        <sz val="11"/>
        <rFont val="ＭＳ Ｐゴシック"/>
        <family val="2"/>
        <charset val="128"/>
        <scheme val="minor"/>
      </rPr>
      <t>9年度</t>
    </r>
    <rPh sb="0" eb="2">
      <t>ヘイセイ</t>
    </rPh>
    <rPh sb="4" eb="6">
      <t>ネンド</t>
    </rPh>
    <phoneticPr fontId="16"/>
  </si>
  <si>
    <r>
      <t>（項）国立研究開発法人海上・港湾・航空技術研究所施設整備費</t>
    </r>
    <r>
      <rPr>
        <strike/>
        <sz val="11"/>
        <rFont val="ＭＳ Ｐゴシック"/>
        <family val="3"/>
        <charset val="128"/>
      </rPr>
      <t xml:space="preserve">
</t>
    </r>
    <r>
      <rPr>
        <sz val="11"/>
        <rFont val="ＭＳ Ｐゴシック"/>
        <family val="3"/>
        <charset val="128"/>
      </rPr>
      <t>　（大事項）国立研究開発法人海上・港湾・航空技術研究所施設整備に必要な経費</t>
    </r>
    <rPh sb="1" eb="2">
      <t>コウ</t>
    </rPh>
    <rPh sb="3" eb="5">
      <t>コクリツ</t>
    </rPh>
    <rPh sb="5" eb="7">
      <t>ケンキュウ</t>
    </rPh>
    <rPh sb="7" eb="9">
      <t>カイハツ</t>
    </rPh>
    <rPh sb="9" eb="11">
      <t>ホウジン</t>
    </rPh>
    <rPh sb="11" eb="13">
      <t>カイジョウ</t>
    </rPh>
    <rPh sb="14" eb="16">
      <t>コウワン</t>
    </rPh>
    <rPh sb="17" eb="19">
      <t>コウクウ</t>
    </rPh>
    <rPh sb="19" eb="21">
      <t>ギジュツ</t>
    </rPh>
    <rPh sb="21" eb="24">
      <t>ケンキュウジョ</t>
    </rPh>
    <rPh sb="24" eb="26">
      <t>シセツ</t>
    </rPh>
    <rPh sb="26" eb="29">
      <t>セイビヒ</t>
    </rPh>
    <rPh sb="32" eb="33">
      <t>ダイ</t>
    </rPh>
    <rPh sb="33" eb="35">
      <t>ジコウ</t>
    </rPh>
    <rPh sb="36" eb="38">
      <t>コクリツ</t>
    </rPh>
    <rPh sb="38" eb="40">
      <t>ケンキュウ</t>
    </rPh>
    <rPh sb="40" eb="42">
      <t>カイハツ</t>
    </rPh>
    <rPh sb="42" eb="44">
      <t>ホウジン</t>
    </rPh>
    <rPh sb="44" eb="46">
      <t>カイジョウ</t>
    </rPh>
    <rPh sb="47" eb="49">
      <t>コウワン</t>
    </rPh>
    <rPh sb="50" eb="52">
      <t>コウクウ</t>
    </rPh>
    <rPh sb="52" eb="54">
      <t>ギジュツ</t>
    </rPh>
    <rPh sb="54" eb="57">
      <t>ケンキュウジョ</t>
    </rPh>
    <rPh sb="57" eb="59">
      <t>シセツ</t>
    </rPh>
    <rPh sb="59" eb="61">
      <t>セイビ</t>
    </rPh>
    <rPh sb="62" eb="64">
      <t>ヒツヨウ</t>
    </rPh>
    <rPh sb="65" eb="67">
      <t>ケイヒ</t>
    </rPh>
    <phoneticPr fontId="29"/>
  </si>
  <si>
    <r>
      <rPr>
        <strike/>
        <sz val="11"/>
        <rFont val="ＭＳ ゴシック"/>
        <family val="3"/>
        <charset val="128"/>
      </rPr>
      <t>（項）国土形成推進費
（大事項）総合的な国土形成の推進に必要な経費</t>
    </r>
    <r>
      <rPr>
        <sz val="11"/>
        <rFont val="ＭＳ ゴシック"/>
        <family val="3"/>
      </rPr>
      <t xml:space="preserve">
（項）技術研究開発推進費
(大事項)技術研究開発の推進に必要な経費</t>
    </r>
    <phoneticPr fontId="16"/>
  </si>
  <si>
    <r>
      <rPr>
        <sz val="11"/>
        <rFont val="ＭＳ ゴシック"/>
        <family val="3"/>
        <charset val="128"/>
      </rPr>
      <t>令和元年度</t>
    </r>
    <rPh sb="0" eb="2">
      <t>レイワ</t>
    </rPh>
    <rPh sb="3" eb="5">
      <t>ネンド</t>
    </rPh>
    <phoneticPr fontId="29"/>
  </si>
  <si>
    <t>令和５年度
当初予算額</t>
    <rPh sb="0" eb="2">
      <t>レイワ</t>
    </rPh>
    <rPh sb="3" eb="5">
      <t>ネンド</t>
    </rPh>
    <phoneticPr fontId="16"/>
  </si>
  <si>
    <t>令和５年度外部有識者点検対象
とした理由</t>
    <rPh sb="0" eb="2">
      <t>レイワ</t>
    </rPh>
    <rPh sb="3" eb="4">
      <t>ネン</t>
    </rPh>
    <rPh sb="4" eb="5">
      <t>ド</t>
    </rPh>
    <rPh sb="5" eb="7">
      <t>ガイブ</t>
    </rPh>
    <rPh sb="7" eb="10">
      <t>ユウシキシャ</t>
    </rPh>
    <rPh sb="10" eb="12">
      <t>テンケン</t>
    </rPh>
    <rPh sb="12" eb="14">
      <t>タイショウ</t>
    </rPh>
    <rPh sb="18" eb="20">
      <t>リユウ</t>
    </rPh>
    <phoneticPr fontId="16"/>
  </si>
  <si>
    <t>令和4年度補正
※令和6年度点検</t>
    <rPh sb="0" eb="2">
      <t>レイワ</t>
    </rPh>
    <rPh sb="3" eb="5">
      <t>ネンド</t>
    </rPh>
    <rPh sb="5" eb="7">
      <t>ホセイ</t>
    </rPh>
    <rPh sb="9" eb="11">
      <t>レイワ</t>
    </rPh>
    <rPh sb="12" eb="14">
      <t>ネンド</t>
    </rPh>
    <rPh sb="14" eb="16">
      <t>テンケン</t>
    </rPh>
    <phoneticPr fontId="16"/>
  </si>
  <si>
    <t>令和4年度予備費</t>
    <rPh sb="0" eb="2">
      <t>レイワ</t>
    </rPh>
    <rPh sb="3" eb="5">
      <t>ネンド</t>
    </rPh>
    <rPh sb="5" eb="8">
      <t>ヨビヒ</t>
    </rPh>
    <phoneticPr fontId="16"/>
  </si>
  <si>
    <t>戦傷病者等無賃乗車船等負担金</t>
    <rPh sb="11" eb="14">
      <t>フタンキン</t>
    </rPh>
    <phoneticPr fontId="29"/>
  </si>
  <si>
    <t>鉄道施設災害復旧事業</t>
    <rPh sb="2" eb="4">
      <t>シセツ</t>
    </rPh>
    <rPh sb="8" eb="10">
      <t>ジギョウ</t>
    </rPh>
    <phoneticPr fontId="29"/>
  </si>
  <si>
    <t>政策名：２　良好な生活環境、自然環境の形成、バリアフリー社会の実現</t>
    <rPh sb="0" eb="2">
      <t>セイサク</t>
    </rPh>
    <rPh sb="2" eb="3">
      <t>メイ</t>
    </rPh>
    <phoneticPr fontId="16"/>
  </si>
  <si>
    <t>公開プロセス</t>
  </si>
  <si>
    <t>政策名：１　少子・高齢化等に対応した住生活の安定の確保及び向上の促進</t>
    <phoneticPr fontId="16"/>
  </si>
  <si>
    <t>施策名：（１）居住の安定確保と暮らしやすい居住環境・良質な住宅ストックの形成を図る</t>
    <rPh sb="0" eb="1">
      <t>セ</t>
    </rPh>
    <rPh sb="1" eb="2">
      <t>サク</t>
    </rPh>
    <rPh sb="2" eb="3">
      <t>メイ</t>
    </rPh>
    <rPh sb="7" eb="9">
      <t>キョジュウ</t>
    </rPh>
    <rPh sb="10" eb="12">
      <t>アンテイ</t>
    </rPh>
    <rPh sb="12" eb="14">
      <t>カクホ</t>
    </rPh>
    <rPh sb="15" eb="16">
      <t>ク</t>
    </rPh>
    <rPh sb="21" eb="23">
      <t>キョジュウ</t>
    </rPh>
    <rPh sb="23" eb="25">
      <t>カンキョウ</t>
    </rPh>
    <rPh sb="26" eb="28">
      <t>リョウシツ</t>
    </rPh>
    <rPh sb="29" eb="31">
      <t>ジュウタク</t>
    </rPh>
    <rPh sb="36" eb="38">
      <t>ケイセイ</t>
    </rPh>
    <rPh sb="39" eb="40">
      <t>ハカ</t>
    </rPh>
    <phoneticPr fontId="16"/>
  </si>
  <si>
    <t>施策名：（２）住宅の取得・賃貸・管理・修繕が円滑に行われる住宅市場を整備する</t>
    <rPh sb="0" eb="1">
      <t>セ</t>
    </rPh>
    <rPh sb="1" eb="2">
      <t>サク</t>
    </rPh>
    <rPh sb="2" eb="3">
      <t>メイ</t>
    </rPh>
    <rPh sb="7" eb="9">
      <t>ジュウタク</t>
    </rPh>
    <rPh sb="10" eb="12">
      <t>シュトク</t>
    </rPh>
    <rPh sb="13" eb="15">
      <t>チンタイ</t>
    </rPh>
    <rPh sb="16" eb="18">
      <t>カンリ</t>
    </rPh>
    <rPh sb="19" eb="21">
      <t>シュウゼン</t>
    </rPh>
    <rPh sb="22" eb="24">
      <t>エンカツ</t>
    </rPh>
    <rPh sb="25" eb="26">
      <t>オコナ</t>
    </rPh>
    <rPh sb="29" eb="31">
      <t>ジュウタク</t>
    </rPh>
    <rPh sb="31" eb="33">
      <t>シジョウ</t>
    </rPh>
    <rPh sb="34" eb="36">
      <t>セイビ</t>
    </rPh>
    <phoneticPr fontId="16"/>
  </si>
  <si>
    <t>政策名：10　国土の総合的な利用、整備及び保全、国土に関する情報の整備</t>
    <rPh sb="0" eb="2">
      <t>セイサク</t>
    </rPh>
    <rPh sb="2" eb="3">
      <t>メイ</t>
    </rPh>
    <phoneticPr fontId="16"/>
  </si>
  <si>
    <t>施策名：（37）総合的な国土形成を推進する</t>
    <rPh sb="0" eb="2">
      <t>シサク</t>
    </rPh>
    <rPh sb="2" eb="3">
      <t>メイ</t>
    </rPh>
    <phoneticPr fontId="16"/>
  </si>
  <si>
    <t>政策名：13　 官庁施設の利便性、安全性等の向上</t>
    <phoneticPr fontId="16"/>
  </si>
  <si>
    <r>
      <t>（項）地球温暖化防止等対策費
　</t>
    </r>
    <r>
      <rPr>
        <sz val="11"/>
        <rFont val="ＭＳ ゴシック"/>
        <family val="3"/>
        <charset val="128"/>
      </rPr>
      <t>（大事項）地球温暖化防止等の環境の保全　の技術開発に必要な経費</t>
    </r>
    <rPh sb="21" eb="23">
      <t>チキュウ</t>
    </rPh>
    <rPh sb="23" eb="26">
      <t>オンダンカ</t>
    </rPh>
    <rPh sb="26" eb="29">
      <t>ボウシナド</t>
    </rPh>
    <rPh sb="30" eb="32">
      <t>カンキョウ</t>
    </rPh>
    <rPh sb="33" eb="35">
      <t>ホゼン</t>
    </rPh>
    <rPh sb="37" eb="41">
      <t>ギジュツカイハツ</t>
    </rPh>
    <rPh sb="42" eb="44">
      <t>ヒツヨウ</t>
    </rPh>
    <rPh sb="45" eb="47">
      <t>ケイヒ</t>
    </rPh>
    <phoneticPr fontId="16"/>
  </si>
  <si>
    <t>公開プロセス</t>
    <rPh sb="0" eb="2">
      <t>コウカイ</t>
    </rPh>
    <phoneticPr fontId="16"/>
  </si>
  <si>
    <t>※R4年度繰越有り</t>
    <rPh sb="3" eb="5">
      <t>ネンド</t>
    </rPh>
    <rPh sb="7" eb="8">
      <t>ア</t>
    </rPh>
    <phoneticPr fontId="16"/>
  </si>
  <si>
    <t>施策名：（29）道路交通の円滑化を推進する</t>
    <rPh sb="0" eb="2">
      <t>シサク</t>
    </rPh>
    <rPh sb="2" eb="3">
      <t>メイ</t>
    </rPh>
    <phoneticPr fontId="16"/>
  </si>
  <si>
    <t>洪水・豪雨に対する道路構造物の強靱化に関する調査研究</t>
    <phoneticPr fontId="16"/>
  </si>
  <si>
    <t>下水道を核とした資源循環システムの広域化・共同化に関する研究</t>
    <phoneticPr fontId="16"/>
  </si>
  <si>
    <t>氾濫シナリオ別ハザード情報図に基づく減災対策検討手法の研究</t>
    <phoneticPr fontId="16"/>
  </si>
  <si>
    <t>土砂・洪水氾濫発生時の土砂到達範囲・堆積深を高精度に予測するための計算モデルの開発</t>
    <phoneticPr fontId="16"/>
  </si>
  <si>
    <t>既存建築物における屋根ふき材の耐風診断・補強技術評価に関する研究</t>
    <phoneticPr fontId="16"/>
  </si>
  <si>
    <t>浴槽レス浴室のバリアフリー基準に関する研究</t>
    <phoneticPr fontId="16"/>
  </si>
  <si>
    <t>都市関連データのオープン化と利活用の推進に関する研究</t>
    <phoneticPr fontId="16"/>
  </si>
  <si>
    <t>高頻度流域精密測量による短期・中期土砂流出対策手法高度化のための研究</t>
    <phoneticPr fontId="16"/>
  </si>
  <si>
    <t>リモートセンシング技術を統合活用した効率的な災害調査手法に関する研究</t>
    <phoneticPr fontId="16"/>
  </si>
  <si>
    <t>人工衛星データの統合活用による植生による土砂災害防止評価に関する研究</t>
    <phoneticPr fontId="16"/>
  </si>
  <si>
    <t>がけ崩れ災害緊急対応のための意思決定支援システムの開発</t>
    <phoneticPr fontId="16"/>
  </si>
  <si>
    <t>ダムで計測された地震動データを活用した被災状況推定システムの開発</t>
    <phoneticPr fontId="16"/>
  </si>
  <si>
    <t>重要インフラの地震被害推定情報の即時配信システムの開発</t>
    <phoneticPr fontId="16"/>
  </si>
  <si>
    <t>緊急仮設橋の性能規定と部材等規格化に向けた調査研究</t>
    <phoneticPr fontId="16"/>
  </si>
  <si>
    <t>下水道におけるＰＰＰ／ＰＦＩの導入に向けた検討経費</t>
    <phoneticPr fontId="16"/>
  </si>
  <si>
    <t>砂防管理事業</t>
    <phoneticPr fontId="16"/>
  </si>
  <si>
    <t>-</t>
    <phoneticPr fontId="16"/>
  </si>
  <si>
    <t>多様な主体の理解の促進</t>
    <phoneticPr fontId="16"/>
  </si>
  <si>
    <t>むつ小川原開発推進調査</t>
    <phoneticPr fontId="16"/>
  </si>
  <si>
    <t>社会資本整備の生産性を高める生産管理システムの強化に向けた検討経費</t>
    <phoneticPr fontId="16"/>
  </si>
  <si>
    <t>建設技術の研究開発等共通経費</t>
    <phoneticPr fontId="16"/>
  </si>
  <si>
    <t>ダム建設事業</t>
    <phoneticPr fontId="16"/>
  </si>
  <si>
    <t>大臣官房総合政策局</t>
    <phoneticPr fontId="16"/>
  </si>
  <si>
    <t>　</t>
    <phoneticPr fontId="16"/>
  </si>
  <si>
    <t>防災地理調査経費</t>
    <phoneticPr fontId="16"/>
  </si>
  <si>
    <t>測量用航空機運航経費</t>
    <phoneticPr fontId="16"/>
  </si>
  <si>
    <t>測量行政推進経費</t>
    <phoneticPr fontId="16"/>
  </si>
  <si>
    <t>基本測地基準点測量経費</t>
    <phoneticPr fontId="16"/>
  </si>
  <si>
    <t>国際連携・海外展開等推進経費</t>
    <phoneticPr fontId="16"/>
  </si>
  <si>
    <t>地理地殻活動の研究に必要な経費</t>
    <phoneticPr fontId="16"/>
  </si>
  <si>
    <t>国土地理院施設整備に必要な経費</t>
    <phoneticPr fontId="16"/>
  </si>
  <si>
    <t>研究開発の評価等経費</t>
    <phoneticPr fontId="16"/>
  </si>
  <si>
    <t>建設技術の研究開発助成経費</t>
    <phoneticPr fontId="16"/>
  </si>
  <si>
    <t>成熟社会に対応した郊外住宅市街地の再生技術の開発</t>
    <phoneticPr fontId="16"/>
  </si>
  <si>
    <t>建設事業各段階のDXによる抜本的な労働生産性向上に関する技術開発</t>
    <phoneticPr fontId="16"/>
  </si>
  <si>
    <t>スマートシティ実証調査及びデジタルトランスフォーメーション推進調査</t>
    <phoneticPr fontId="29"/>
  </si>
  <si>
    <t>平成30年度</t>
    <rPh sb="0" eb="2">
      <t>ヘイセイ</t>
    </rPh>
    <rPh sb="4" eb="6">
      <t>ネンド</t>
    </rPh>
    <phoneticPr fontId="26"/>
  </si>
  <si>
    <t>科学技術イノベーション創造推進に必要な経費（官民研究開発投資拡大プログラム）</t>
    <phoneticPr fontId="16"/>
  </si>
  <si>
    <t>平成30年</t>
    <rPh sb="0" eb="2">
      <t>ヘイセイ</t>
    </rPh>
    <rPh sb="4" eb="5">
      <t>ネン</t>
    </rPh>
    <phoneticPr fontId="16"/>
  </si>
  <si>
    <t>大臣官房</t>
    <rPh sb="0" eb="4">
      <t>ダイジンカンボウ</t>
    </rPh>
    <phoneticPr fontId="16"/>
  </si>
  <si>
    <t>施策名：（26）鉄道網を充実・活性化させる</t>
    <rPh sb="0" eb="2">
      <t>シサク</t>
    </rPh>
    <rPh sb="2" eb="3">
      <t>メイ</t>
    </rPh>
    <phoneticPr fontId="16"/>
  </si>
  <si>
    <t>事業内容の一部改善</t>
  </si>
  <si>
    <t>現状通り</t>
  </si>
  <si>
    <t>年度内に改善を検討</t>
  </si>
  <si>
    <t>執行等改善</t>
  </si>
  <si>
    <t>事業全体の抜本的な改善</t>
  </si>
  <si>
    <t>終了予定</t>
  </si>
  <si>
    <t>予定通り終了</t>
  </si>
  <si>
    <t>縮減</t>
  </si>
  <si>
    <t>国民の生命、財産を守る防災気象情報を発表するためには本事業が必要不可欠であることから、今後も着実に事業を実施するとともに、引き続き、調達の競争性を確保しつつ、調達方法の改善を図り、コストの縮減に努めるべき。</t>
  </si>
  <si>
    <t>線状降水帯等の予測精度向上には、局地的大雨の監視を強化するための二重偏波気象レーダーへの更新や、水蒸気観測データの収集を強化するためのアメダスへの湿度計整備が必要不可欠であることから、これらの更新・整備を着実に実施し、事業全体を抜本的に改善するとともに、引き続き、調達の競争性を確保しつつ、調達方法の改善を図り、コスト縮減に努めるべき。</t>
  </si>
  <si>
    <t>高層気象観測は、大気の立体的な状態（構造）を把握する最も効果的な方法であり、適切な気象予報・警報等の作成を行うためには必要不可欠な観測であることから、今後も着実に事業を実施するとともに、引き続き、調達の競争性を確保しつつ、調達方法の改善を図り、コストの縮減に努めるべき。</t>
  </si>
  <si>
    <t>地震津波による災害の防止・軽減には必要不可欠な事業であり、継続して実施していく必要があることから、技術進歩に応じて随時見直しを行いながら今後も着実に事業を実施するとともに、引き続き、調達の競争性を確保しつつ、調達方法の改善を図り、コストの縮減に努めるべき。</t>
  </si>
  <si>
    <t>火山噴火等による災害の防止・軽減には、必要不可欠の事業であり、継続して実施していく必要があることから、今後も着実に事業を実施するとともに、一者入札となっている契約案件が複数見られるため、複数業者が参入できるよう抜本的な改善に取り組まれたい。引き続き調達の競争性を確保しつつ、調達方法の改善を図り、コスト縮減に努めるべき。</t>
  </si>
  <si>
    <t>我が国周辺海域の温室効果ガスの挙動や水温、塩分、海流及び化学成分等を高精度で観測するため、海洋気象観測船による観測が必要不可欠である。また、洋上の水蒸気観測は線状降水帯の発生予測精度向上へ寄与するものであることから、今後も着実に事業を実施するとともに、引き続き、調達の競争性を確保しつつ、調達方法の改善を図り、コストの縮減に努めるべき。</t>
  </si>
  <si>
    <t>沿岸地域における台風時の高潮、高波や地震発生時の津波等による災害の防止・軽減を図るためには本事業が必要不可欠なものであることから、今後も着実に事業を実施するとともに、引き続き、調達の競争性を確保しつつ、調達方法の改善を図り、コストの縮減に努めるべき。</t>
  </si>
  <si>
    <t>太平洋上の数少ない観測点である父島及び南鳥島における気象観測は、我が国の台風等の被害軽減に必要不可欠であることから、今後も着実に事業を実施するとともに、引き続き、調達の競争性を確保しつつ、調達方法の改善を図り、コストの縮減に努めるべき。</t>
  </si>
  <si>
    <t xml:space="preserve">今後も着実に事業を実施するとともに、引き続き、調達の競争性を確保しつつ、調達方法の改善を図り、コストの縮減に努めていただきたい。 </t>
  </si>
  <si>
    <t>日本国内やアジア太平洋地域における気象・気候リスクの軽減、地球温暖化の緩和策・適応策の検討の推進に必要となる基礎情報を提供するためには本事業が必要不可欠なものであることから、今後も着実に事業を実施するとともに、引き続き、調達の競争性を確保しつつ、調達方法の改善を図り、コストの縮減に努めるべき。</t>
  </si>
  <si>
    <t>本事業によって得られる観測データは、台風等の自然災害による被害の防止や軽減といった国民の安全・安心に直結するものである。また、国際的にも果たす役割の大きい、国が実施するべき事業であることから、引き続き調達方法の改善を図り、コストの縮減に努めるべきである。</t>
  </si>
  <si>
    <t>世界気象機関（WMO）の枠組みにより得られるデータがなければ我が国の気象業務を適切に実施することは非常に困難であり、本事業を継続する必要があることから、今後も国際的なデータ交換が更に促進されるよう継続的に会合に参加し、関連する議論に積極的に関与していくとともに、引き続き、WMOの事務局等に対し、事業の効率的な運営を求めるべき。</t>
  </si>
  <si>
    <t>チームの所見を踏まえ、引き続き、調達の競争性を確保しつつ、調達方法の改善を図り、コストの縮減に努める。</t>
  </si>
  <si>
    <t>チームの所見を踏まえ着実に事業を実施するとともに、引き続き、調達の競争性を確保しつつ、調達方法の改善を図り、コストの縮減に努める。</t>
  </si>
  <si>
    <t>チームの所見を踏まえ、一者入札となっている契約案件の原因分析において、更に公告期間を長く設定することで応札準備期間を確保するなど、調達方法の抜本的な改善を図り、競争性を確保することにより、コスト縮減に努める。</t>
  </si>
  <si>
    <t>外部有識者及びチームの所見を踏まえ着実に事業を実施するとともに、引き続き、調達の競争性を確保しつつ、調達方法の改善を図り、コストの縮減に努める。</t>
  </si>
  <si>
    <t>事業の実施にあたり、競争性を確保しつつ、調達方法の改善を図り、コストの縮減に努める。</t>
  </si>
  <si>
    <t>WMO総会や執行理事会等の場において、WMO事務局等に対して、WMOが果たすべき役割と責任に留意して、より効率的かつ効果的な事業計画・予算案の策定を求める。</t>
  </si>
  <si>
    <t>気象庁が発表する各種防災情報の高度化や地球温暖化関連の情報提供等には本事業が必要不可欠であり、今後も事業を継続する必要があることから、引き続き調達の競争性を確保しつつ、調達方法の改善を図り、コストの縮減に努めるべき。</t>
  </si>
  <si>
    <t>気象業務の遂行には本事業が必要不可欠で継続して実施する必要があることから、引き続き、調達の競争性を確保しつつ、調達方法の改善を図り、コストの縮減に努めるべき。</t>
  </si>
  <si>
    <t>引き続き、調達の競争性を確保しつつ、調達方法の改善を図り、コストの縮減に努める。</t>
  </si>
  <si>
    <t>近年の激甚化・頻発化する自然災害の被害状況等を踏まえ、効果的な予算執行を図るための方策を検討するとともに、事業の改善に資するアウトカム指標を設定すべきである。</t>
  </si>
  <si>
    <t>令和4年度については、前年度と比べて繰越額は減少したものの、繰越額を引き下げるべく、引き続き適正な予算の執行に努めるべきである。</t>
  </si>
  <si>
    <t>執行率については、高水準で推移しているところであるが、必要な技術基準の制定・見直し等に向けて、引き続き予算の適正な執行に努めるべきである。</t>
  </si>
  <si>
    <t>引き続き多額の繰越額が発生しており、予算の適正な執行に努めるべきである。</t>
  </si>
  <si>
    <t>引き続き予算の適正な執行に努めるべきである。</t>
  </si>
  <si>
    <t>令和4年度については、前年度と比べて繰越額は減少したものの、依然として多額の繰越が発生していることから、引き続き適切な予算の執行に努めるべきである。</t>
  </si>
  <si>
    <t>令和4年度は、前年度と比較して繰越額が増加していることから、予算の効率的かつ適切な執行に努めるべきである。</t>
  </si>
  <si>
    <t>令和4年度については、前年度に比べて執行率が低下していることから、事業の進捗管理を厳密に行い、予算の適切な執行に努めるべきである。</t>
  </si>
  <si>
    <t>義務的経費であるが、令和19年度まで続くものであり、要求額の妥当性等については、引き続き厳密な検証を実施すべきである。</t>
  </si>
  <si>
    <t>引き続き、効率的かつ適正な業務の実施に努めるべきである。</t>
  </si>
  <si>
    <t>執行率は高い水準で推移しているところではあるが、実用化の状況を常に注視し、引き続き予算の適正な執行に努めるべきである。</t>
  </si>
  <si>
    <t>令和4年度については、執行率は昨年度に続き高水準で推移しているものの繰越額が大幅に増加しているため、予算の適正な執行に努めるべきである。</t>
  </si>
  <si>
    <t>執行率が低迷しているため、より効果的・効率的な執行となるよう支出における改善策などを検討するべきである。</t>
    <rPh sb="30" eb="32">
      <t>シシュツ</t>
    </rPh>
    <rPh sb="36" eb="39">
      <t>カイゼンサク</t>
    </rPh>
    <rPh sb="42" eb="44">
      <t>ケントウ</t>
    </rPh>
    <phoneticPr fontId="16"/>
  </si>
  <si>
    <t>外部有識者の意見を踏まえ、内航海運に向け、効果的・効率的な事業運営に取り組むべきである。</t>
    <rPh sb="13" eb="17">
      <t>ナイコウカイウン</t>
    </rPh>
    <phoneticPr fontId="16"/>
  </si>
  <si>
    <t>外部有識者の意見を踏まえ、より効果的・効率的な執行に努めるべきである。</t>
  </si>
  <si>
    <t>引き続き事業の効果的・効率的な執行に努められたい。</t>
  </si>
  <si>
    <t>執行率について改善されているが、引き続き事業内容を十分に精査し、より効果的・効率的な執行に努めるべきである。</t>
  </si>
  <si>
    <t>執行率について改善されているが、引き続き支出先を見直すなど行い、より効果的・効率的な執行に努めるべきである。</t>
    <rPh sb="20" eb="22">
      <t>シシュツ</t>
    </rPh>
    <rPh sb="22" eb="23">
      <t>サキ</t>
    </rPh>
    <rPh sb="24" eb="26">
      <t>ミナオ</t>
    </rPh>
    <rPh sb="29" eb="30">
      <t>オコナ</t>
    </rPh>
    <phoneticPr fontId="16"/>
  </si>
  <si>
    <t>引き続き、業界の動向・ニーズを踏まえながら事業実施するとともに、より効率的な予算の執行を図るべきである。</t>
  </si>
  <si>
    <t>高い執行率のため、引き続き予算の効率的な執行に努めるべきである。</t>
    <rPh sb="2" eb="5">
      <t>シッコウリツ</t>
    </rPh>
    <phoneticPr fontId="16"/>
  </si>
  <si>
    <t>より効果的・効率的な執行となるよう努めるべきである。</t>
  </si>
  <si>
    <t>業務運営の効率化を図りつつ、引き続き、効率的かつ適正な執行に努めるべきである。</t>
    <rPh sb="27" eb="29">
      <t>シッコウ</t>
    </rPh>
    <phoneticPr fontId="16"/>
  </si>
  <si>
    <t>引き続き、予算の効率的な執行に努めるべきである。</t>
    <rPh sb="0" eb="1">
      <t>ヒ</t>
    </rPh>
    <rPh sb="2" eb="3">
      <t>ツヅ</t>
    </rPh>
    <rPh sb="5" eb="7">
      <t>ヨサン</t>
    </rPh>
    <rPh sb="8" eb="11">
      <t>コウリツテキ</t>
    </rPh>
    <rPh sb="12" eb="14">
      <t>シッコウ</t>
    </rPh>
    <rPh sb="15" eb="16">
      <t>ツト</t>
    </rPh>
    <phoneticPr fontId="16"/>
  </si>
  <si>
    <t>必要性を十分に検討するとともに確実な予算執行を行うべき。</t>
    <rPh sb="4" eb="6">
      <t>ジュウブン</t>
    </rPh>
    <rPh sb="7" eb="9">
      <t>ケントウ</t>
    </rPh>
    <rPh sb="15" eb="17">
      <t>カクジツ</t>
    </rPh>
    <rPh sb="18" eb="22">
      <t>ヨサンシッコウ</t>
    </rPh>
    <rPh sb="23" eb="24">
      <t>オコナ</t>
    </rPh>
    <phoneticPr fontId="16"/>
  </si>
  <si>
    <t>引き続き、業界の動向・ニーズを踏まえながら、調査項目等より効率的・効果的な事業の実施に努めるべきである。</t>
    <rPh sb="0" eb="1">
      <t>ヒ</t>
    </rPh>
    <rPh sb="2" eb="3">
      <t>ツヅ</t>
    </rPh>
    <rPh sb="22" eb="27">
      <t>チョウサコウモクトウ</t>
    </rPh>
    <phoneticPr fontId="16"/>
  </si>
  <si>
    <t>引き続き、業界の動向・ニーズを踏まえながら、より効率的・効果的な事業の実施に努めるべきである。</t>
    <rPh sb="0" eb="1">
      <t>ヒ</t>
    </rPh>
    <rPh sb="2" eb="3">
      <t>ツヅ</t>
    </rPh>
    <phoneticPr fontId="16"/>
  </si>
  <si>
    <t>外部有識者の所見も踏まえ、より適切な目標設定と事業執行に取り組まれたい。なお、本事業は令和５年度で事業終了予定。事業の成果が有効活用されるよう努めるべき。</t>
  </si>
  <si>
    <t>必要性を十分に検討するとともに確実な予算執行を行うべき。</t>
  </si>
  <si>
    <t>引き続き、業界の動向・ニーズを踏まえながら、より効率的・効果的な事業の実施に努めるべきである。</t>
  </si>
  <si>
    <t>外部有識者の所見のとおり、日本政策金融公庫に対して十分なモニタリングを実施しつつ業務の効率化に努めるべき。</t>
    <rPh sb="0" eb="5">
      <t>ガイブユウシキシャ</t>
    </rPh>
    <rPh sb="6" eb="8">
      <t>ショケン</t>
    </rPh>
    <rPh sb="22" eb="23">
      <t>タイ</t>
    </rPh>
    <rPh sb="35" eb="37">
      <t>ジッシ</t>
    </rPh>
    <rPh sb="40" eb="42">
      <t>ギョウム</t>
    </rPh>
    <rPh sb="43" eb="46">
      <t>コウリツカ</t>
    </rPh>
    <rPh sb="47" eb="48">
      <t>ツト</t>
    </rPh>
    <phoneticPr fontId="16"/>
  </si>
  <si>
    <t>全額繰越としていることから、今後の予算の執行は適切に努めるべき。</t>
    <rPh sb="0" eb="2">
      <t>ゼンガク</t>
    </rPh>
    <rPh sb="14" eb="16">
      <t>コンゴ</t>
    </rPh>
    <rPh sb="23" eb="25">
      <t>テキセツ</t>
    </rPh>
    <phoneticPr fontId="16"/>
  </si>
  <si>
    <t>予算執行に当たっては引き続き一者応札改善等競争性の確保を図り、執行の効率化に努める。また、航空機の安全運航に必要な規模の維持費を確保するため、必要な予算額を精査し要求する。</t>
  </si>
  <si>
    <t>先進的な保安検査機器の導入による保安検査の高度化を引き続き支援するとともに、保安検査員の人材確保に向け、人件費負担や保安料水準の見直しを行い航空保安対策の強化及び予算の効率的な執行にも資する保安検査業務の効率化に努める。</t>
  </si>
  <si>
    <t>コロナ禍前同様に運航数等が増加していく傾向になったことも踏まえ、出張コスト削減や調査費案件の精査等に引き続き取り組む。また、コンプライアンスベース監査からリスクベース監査への転換の推進等により、経費や人員等のより効率的・効果的な執行に務める。</t>
  </si>
  <si>
    <t>一回の出張で複数人の試験を実施したり早期割引運賃等を活用したりするなど、実地試験に係る出張計画を合理的に立て、出張コストの節減に取り組むと共に申請者の利便性向上を図るよう、申請手続きのオンライン化に向けて経費を効率的に執行できるよう努める。</t>
  </si>
  <si>
    <t>今後も我が国上空の安全運航を確保するために航空機の確実な安全性審査を進め、適正な予算執行に努める。</t>
  </si>
  <si>
    <t>今後も継続して外務省JPO制度やセコンドメント派遣を活用し、更なる日本人職員数の増加に努めていく。</t>
  </si>
  <si>
    <t>国外における制度等を調査し、国内の状況を踏まえて導入の検討を行う等の施策について積極的に盛り込むよう概算要求に反映した。</t>
  </si>
  <si>
    <t>所見を踏まえ、航空大学校の更なる活用の推進等に向けて、真に必要な施設整備費等を精査のうえ、必要な予算要求に努める。</t>
  </si>
  <si>
    <t>航空機の安全運航には本事業が必要不可欠であることから、より効率的・効果的な予算執行となるよう経費縮減に努めるとともに、適正な規模の維持費を確保し航空機の安全運航を支えるための適切な事業運営に努めるべき。</t>
  </si>
  <si>
    <t>先進的な検査機器の導入支援による保安検査レベルの更なる高度化を図るとともに、人材不足が課題となっている保安検査員の負担軽減や検査の効率化を進め、引き続き安全運航や空港利用者の安全性・利便性向上を期すよう取り組みつつ、効率的・効果的な予算執行を行うべき。</t>
  </si>
  <si>
    <t>航空機の安全かつ効率的な運航には本事業が必要不可欠であり、今後においても継続して実施していく必要があることから、航空気象業務のサービスの質を確保するとともに、効率的・効果的な予算執行を行うべき。</t>
  </si>
  <si>
    <t>マイナンバーを利用した公的個人認証サービスとの連携により、本人確認機能等を追加することで申請者の利便性向上を図り、申請手続きのオンライン化に向けて効率的な経費執行を行うべき。</t>
  </si>
  <si>
    <t>航空機の確実な安全性審査を着実に進めてられているため、引き続き航空機の確実な安全性審査を行い、我が国上空の安全運航を確保するべき。</t>
  </si>
  <si>
    <t>ICAOにおける日本人職員数は徐々に増加しているものの、資金負担に見合った人数には至っていないため、ICAO内での我が国もプレゼンスを向上させるためにも、航空局職員だけでなく航空業界全体で人材確保することにより、引き続き職員数の一層の増加を図るべき。</t>
  </si>
  <si>
    <t>操縦士等の養成・確保については、国外における制度等も参考にしつつ、より一層効果的な施策に取り組んでいくべき。</t>
  </si>
  <si>
    <t>操縦士の安定的な供給源としての航空大学校の更なる活用の推進、コロナ禍等の要因によって訓練の進捗に影響を受けたことに伴う着実な訓練の実施及び資格取得率の維持向上等の教育の質の確保に向けて、真に必要な施設整備等を精査のうえ実施するべき。</t>
  </si>
  <si>
    <t>緊急性・優先度等の精査を行うとともに、効率的な予算執行、競争性の確保に努め、投資の選択・集中を行うべき。</t>
  </si>
  <si>
    <t>契約方式等の精査を行うとともに、引き続き、緊急性・優先度等を精査し、更なる効率的な予算執行、競争性の確保に努めるべきである。</t>
  </si>
  <si>
    <t>緊急性・優先度等の精査を行うとともに、効率的な事業の実施、予算執行・競争性の確保に努め、投資の選択・集中を行うべき。</t>
  </si>
  <si>
    <t>予算額と執行実績の乖離について、乖離を少なくするため精査を行い予算に反映されているが、令和3年度以降は新型コロナウイルス感染症拡大等の影響により乖離が大きくなっている。引き続き、事業対象の適確な把握、関係自治体との連携強化等により、効率的・効果的な予算執行を行うべき。</t>
  </si>
  <si>
    <t>対象となる事業の緊急性等精査を通じて投資の選択・集中を行った上で、効率的な予算の執行に努めるべき。</t>
  </si>
  <si>
    <t>国内における航空路の形成に必要となる航空保安施設の更新等を実施することが本事業の活動であるが、「航空交通の安全確保を最優先としつつ、効率的な運航を確保するため、施設の安定運用に必要な整備を実施する。」としている事業の目的との関係が明確でない。活動内容を事業の目的に合致するよう設定するべき。</t>
  </si>
  <si>
    <t>航空ネットワークの維持・確保の観点から空港機能の確保のために必要となる施設等の整備を推進するため、国管理コンセッション空港の運営事業者等と十分に連携・協議を行った上で、必要性の高い効果的な事業に対して効率的な貸付を行うべき。</t>
  </si>
  <si>
    <t>公共施設等運営事業の導入による空港・地域の活性化については、エアライン誘致の営業体制の強化・着陸料の引き下げ等による路線数の増加に伴う、旅客数や空港ビルの売上の増加や、空港ビル内の施設・サービスの充実化や空港アクセスの向上策の実施による利用者の利便性の向上等が図られることで、内外の交流人口が拡大すること等により実現するものである。従って、同事業を導入し空港・地域の活性化につなげていくため、案件形成に向け必要な取組を推進していくべき。</t>
  </si>
  <si>
    <t>事業の優先度の更なる精査を行い、国際競争力強化等に資する施設整備及び航空機の安全運航の確保に不可欠な老朽化した施設の更新・改良等の緊急性の高い事業に重点化を図るとともに、効率的な予算執行に向け新規参入の促進を図る。</t>
  </si>
  <si>
    <t>随意契約に至る前の公募段階での参入促進を図るとともに、事業の優先度の更なる精査を行い、国際競争力強化に資するための空港処理能力年間50万回への目標を達成するための更なる機能強化にかかる必要性・緊急性の高い事業に重点化を図る。</t>
  </si>
  <si>
    <t>航空保安施設の更新時期など事業の優先度の更なる精査を行い、コスト縮減を図るとともに、航空機の安全運航に関連する施設の整備等の重点化に努め、空港機能の確保を図る。</t>
  </si>
  <si>
    <t>引き続き、航空保安施設の更新時期など事業の緊急性・優先度の更なる精査を行いつつ、コスト縮減を図るとともに、早期発注、余裕を持った工期の設定等を行い競争性の確保に努め、航空機の安全運航に関連する施設の整備等の重点化に努め空港機能の確保を図る。</t>
  </si>
  <si>
    <t>予算額と執行額の乖離について、関係自治体等との連携により住民への周知活動や希望調査を実施する等、要求数の精査を行った。</t>
  </si>
  <si>
    <t>対象となる事業について、緊急性等精査を行い、空港機能及び航空における安全・安心の確保等を総合的に判断し優先度の高い事業に重点化を図った。</t>
  </si>
  <si>
    <t>航空機の安全運航の確保に不可欠な老朽化した施設の更新・改良等の緊急性の高い事業に重点化を図るとともに効率的な予算執行に向け新規参入の促進を図る。</t>
  </si>
  <si>
    <t>老朽化した施設の更新・改良により施設の安定運用を図ることについて明確化すべく、活動内容や活動目標の見直しを、年度内に行う。</t>
  </si>
  <si>
    <t>国管理コンセッション空港の運営事業者等と十分な連携・協議を行った上で、必要性を重視し、効率的な貸付を行うよう努める。</t>
  </si>
  <si>
    <t>公共施設等運営事業を導入し空港・地域の活性化につなげていくため、案件形成に向け必要な取組を推進していく。</t>
  </si>
  <si>
    <t>離島住民や地域の生活及び経済活動のための航空ネットワーク機能の維持という観点から必要な事業ではあるが、計画的な機材更新が図られるよう引き続き透明性を高め、より効率的な事業の執行に努めるべき。</t>
  </si>
  <si>
    <t>持続的な発展に向けた空港業務のあり方検討会の中間とりまとめ（令和５年６月公表）等を踏まえ、支援内容をより適正なものへ見直すことも検討した上で継続して実施するとともに、本事業により目指すべき成果との関連性を意識しつつ効率的・効果的な予算執行を行うよう努めるべき。</t>
  </si>
  <si>
    <t>高コスト構造等様々な課題を抱える地域航空において、スケールメリット創出のため航空会社間の協業の一層の深化やその他経営効率化に向けた必要な事業ではあるが、より効率的・効果的な事業の実施に努めるべき。</t>
  </si>
  <si>
    <t>対象となる機材について、路線の運航状況や利用状況を適切に把握し、航空運送事業者の要望に応えつつ、事業の効果が十分に見込まれる真に必要なものか確認し、より効率的な事業の実施に努める。</t>
  </si>
  <si>
    <t>持続的な発展に向けた空港業務のあり方検討会の中間とりまとめ（令和５年６月公表）等を踏まえ、地方空港等における航空ネットワークの回復・強化を図るため、本事業における支援内容を新たな課題にも対応するよう、見直しを含めた検討を行い、引き続き、必要な予算額の確保及び効率的・効果的な予算執行に努める。</t>
  </si>
  <si>
    <t>持続可能な地域航空の実現に向けて、より効率的・効果的な事業を実施し、現実的な成果として、地域航空会社間の協業促進及び地域航空会社各社の経営改善を加速させ、経営基盤の早期安定化を追求するよう努める。</t>
  </si>
  <si>
    <t>災害復旧事業は民生安定のため、迅速な取組が求められ適時適切に執行すべき。</t>
  </si>
  <si>
    <t>災害が発生した際には迅速かつ適切に執行できるように努める。</t>
  </si>
  <si>
    <t>事業内容の一部改善</t>
    <phoneticPr fontId="16"/>
  </si>
  <si>
    <t>年度内に改善を検討</t>
    <phoneticPr fontId="16"/>
  </si>
  <si>
    <t>廃止</t>
  </si>
  <si>
    <t>事業全体の抜本的な改善</t>
    <phoneticPr fontId="16"/>
  </si>
  <si>
    <t>事業内容の一部改善</t>
    <phoneticPr fontId="16"/>
  </si>
  <si>
    <t>終了予定</t>
    <phoneticPr fontId="16"/>
  </si>
  <si>
    <t>執行等改善</t>
    <rPh sb="0" eb="3">
      <t>シッコウトウ</t>
    </rPh>
    <rPh sb="3" eb="5">
      <t>カイゼン</t>
    </rPh>
    <phoneticPr fontId="8"/>
  </si>
  <si>
    <t>年度内に改善を検討</t>
    <rPh sb="0" eb="3">
      <t>ネンドナイ</t>
    </rPh>
    <rPh sb="4" eb="6">
      <t>カイゼン</t>
    </rPh>
    <rPh sb="7" eb="9">
      <t>ケントウ</t>
    </rPh>
    <phoneticPr fontId="9"/>
  </si>
  <si>
    <t>現状通り</t>
    <phoneticPr fontId="16"/>
  </si>
  <si>
    <t>災害等が激甚化・頻発化する中でアウトカム目標の達成は重要となっていることを踏まえ、迅速な事業の推進に向けて取り組むべき。</t>
  </si>
  <si>
    <t>本調査の結果を踏まえ、ガイドラインや事例集の活用を促進し、人中心の道路空間への再構築の推進に務められたい。</t>
  </si>
  <si>
    <t>前年度までの調査結果をふまえて課題を絞り込みつつ、効果的に調査を実施されたい。</t>
  </si>
  <si>
    <t>引き続き新規採択時評価、再評価、事後評価において、第三者委員会及び都道府県等の意見を聴取し、事業へ反映するとともに、評価結果を公表する。また、地域が進めるプロジェクト等との連携によるストック効果の早期実現を図る。</t>
  </si>
  <si>
    <t>事業の実施にあたっては、関係事業者や地方公共団体等と連携・調整を図り、無電柱化着手率の向上を図る。</t>
  </si>
  <si>
    <t>本調査により作成した「多様なニーズに応える道路ガイドライン」は令和４年３月末に、「多様なニーズに応える道路の事例集」は令和５年６月末に、各地方公共団体及び地方整備局等宛に通達し、周知したところ。また、同ガイドラインにも記載した歩行者利便増進道路制度では、令和５月５月末時点で119路線が指定され、取組の普及が進んでいる。引き続き、｢多様なニーズに応える道路空間｣構築のため、様々な場面を通じて、本事業で作成したガイドラインや事例集の積極的な周知・普及を図り、各道路管理者による道路空間の有効活用に向けた取組を促進していく。</t>
  </si>
  <si>
    <t>初年度である今年度は、これまでの調査結果を踏まえ、人中心の道路空間の実現に向けた課題整理や事例収集、有識者ヒアリング等を行う。また、道路の構築・再編を担当する道路管理者等に向けたガイドラインや事例集を作成し、各地域での人中心の道路空間の普及に向けた取組を推進する。</t>
  </si>
  <si>
    <t>必要に応じて維持管理基準の見直しを行いつつ、引き続き、コスト縮減を含め効率的な維持管理を実施すべき。</t>
  </si>
  <si>
    <t>予防保全への転換や、コンパクトなまちづくり及びそれらを結ぶ交通ネットワークの形成が図られるよう、引き続き老朽化対策や幹線道路ネットワークを集中的に支援し、効果的・効率的な事業の実施を図るべき。</t>
  </si>
  <si>
    <t>引き続き、降雪状況を精査して事業を実施しつつ、コストが妥当なものとなるよう留意すべき。</t>
  </si>
  <si>
    <t>本調査の成果を踏まえ、地方公共団体職員の人材育成や技術支援について、ニーズや有効性を考慮して効率的に実施されたい。</t>
  </si>
  <si>
    <t>本調査で把握した補修・更新の実態を踏まえ、効率的な道路メンテナンスサイクルが構築されるよう取り組まれたい。</t>
  </si>
  <si>
    <t>本調査の成果を踏まえ、沿道リスクへの適切な対応を促進し、事前防災の深化を図られたい。</t>
  </si>
  <si>
    <t>競争性の確保に留意しつつ、前年度までの調査結果を踏まえ、技術基準の策定等に向け、効果的・効率的な事業実施に取り組まれたい。</t>
  </si>
  <si>
    <t>前年度までの調査で判明したニーズや課題を踏まえ、効率的に道路情報の電子化に取り組まれたい。</t>
  </si>
  <si>
    <t>前年度までの調査の結果も踏まえ、新技術を導入する施設管理者が増加するよう効率的に事業を実施されたい。</t>
  </si>
  <si>
    <t>災害発生時の迅速な道路交通確保に資するよう、アウトプットを意識し、効果的な事業実施に取り組まれたい。</t>
  </si>
  <si>
    <t>過年度データの収集・分析を実施し、コスト縮減を含め効率的・効果的に事業を推進していく。地域からの意見を踏まえた道路の維持管理に努め、新技術の活用等によりコスト縮減を図つつ、計画的・効率的な事業執行を行う。</t>
  </si>
  <si>
    <t>定期点検結果や修繕措置状況等を踏まえ、早期に予防保全のメンテナンスサイクルに移行できるよう努め、指標の見直しについて検討を行う。計画的かつ効率的・効果的な修繕を実施し、新技術の活用等によるコスト縮減図りながら、計画的・効率的な事業執行を行う。</t>
  </si>
  <si>
    <t>地域が抱える課題へ対応すべく、引き続き老朽化対策や幹線道路ネットワークを集中的に支援し、効果的・効率的な事業の実施を図る。</t>
  </si>
  <si>
    <t>引き続き、第三者等の意見を伺いながら、コスト縮減や早期の効果発現が図られるよう努める。</t>
  </si>
  <si>
    <t>引き続き、降雪状況を精査して事業を実施しつつ、コストが妥当なものとなるよう留意する。</t>
  </si>
  <si>
    <t>引き続き、地方公共団体を対象とした橋梁等の点検に関する研修について、ニーズや有効性を配慮しながら取り組んでいく。</t>
  </si>
  <si>
    <t>本調査の成果を踏まえ、技術基準を１本策定済み。長期アウトカムの目標達成を目指し、引き続き検討を進める。</t>
  </si>
  <si>
    <t>引き続き、補修・更新の実態を踏まえ、効率的な道路メンテナンスサイクルを構築することに取り組んでいく。</t>
  </si>
  <si>
    <t>本調査の調査結果が効率的・効果的な交通安全対策に活用されるよう努める。</t>
  </si>
  <si>
    <t>本調査の成果を踏まえ、沿道リスクへの適切な対応を促進し、道路における事前防災の深化を図る。</t>
  </si>
  <si>
    <t>引き続き、路面状況の把握を行いつつ、効率的な除雪作業に努めていく。</t>
  </si>
  <si>
    <t>前年度までに実施した技術基準策定に関する検討結果を活かしつつ、自動運行補助施設の技術基準等の策定に向けて検討を進めてまいります。</t>
  </si>
  <si>
    <t>前年度までの調査で判明したニーズや課題を踏まえ、更なる道路情報の電子化に取り組み、審査の迅速化及び通行適正化に取り組む。</t>
  </si>
  <si>
    <t>前年度までの調査の結果を踏まえ、施設管理者数が増加するよう務める。</t>
  </si>
  <si>
    <t>災害発生時の迅速な道路交通確保に資するよう、アウトプットを意識し、効果的な事業実施に取り組む。</t>
  </si>
  <si>
    <t>道路整備測別措置法の改正も踏まえ、引き続き料金割引及びその影響の分析等を行い、高速道路ネットワークの最適利用について検討されたい。</t>
  </si>
  <si>
    <t>道路利用に係る負担のあり方に関する制度・政策・事例等を整理し、今後の道路政策のあり方の検討に活用されたい。</t>
  </si>
  <si>
    <t>休憩施設の空白区間の解消という目的を踏まえて合理t系に社会実験を実施すろとともに、EV充電器等の活用方策についても検討されたい。</t>
  </si>
  <si>
    <t>道路整備特別措置法の改正を踏まえ、引き続き持続可能な高速道路システムについて検討されたい。</t>
  </si>
  <si>
    <t>引き続き、自動車運送事業者の労働生産性の向上及び働き方改善等を図るため、効果的な事業実施を目指す。</t>
  </si>
  <si>
    <t>効率化を考慮しながら引き続き施策導入効果の分析を実施し、高速道路ネットワークの最適利用について検討を進める。</t>
  </si>
  <si>
    <t>予定通り令和５年度で終了するが、本事業の成果を活用し、今後の道路政策のあり方を検討していく。</t>
  </si>
  <si>
    <t>一時退出実験においては、利用時間変更等の条件変更も踏まえた利用実態を定量的に分析・検証を継続して確認し、今後の方針設定や合理的な目標の立案に取り組む。また、一時退出によるEV充電器の活用についても検討を行う。</t>
  </si>
  <si>
    <t>道路整備特別措置法の改正を踏まえ、引き続き持続可能な高速道路システムの構築に向けた制度等の分析および課題の検討を進める。</t>
  </si>
  <si>
    <t>契約手法の改善に努めるとともに、引き続き道路分野における海外受注件数の増加に向けて効果的・効率的に事業を推進すべき。</t>
  </si>
  <si>
    <t>指摘を踏まえ、随意契約（企画競争）については、応募者数が増えるよう、発注時期や参加資格要件ついて検討し、今後の改善に繋げる。また、引き続き、官民が連携し海外における道路インフラプロジェクトへの参画を目指すべく、効果的且つ効率的な調査を実施する。</t>
  </si>
  <si>
    <t>各機関の総会等に積極的に参画し、得られた知見を我が国の道路技術・政策に効果的に活用できるよう取り組むべき。</t>
  </si>
  <si>
    <t>引き続き、自転車活用の推進に向け、課題を把握するとともに、各種取り組みの積極的な実施に努めるべき。</t>
  </si>
  <si>
    <t>引き続き、過去の災害対応の事例を踏まえ、迅速な災害復旧、コスト縮減に努める。</t>
  </si>
  <si>
    <t>各機関の総会等に積極的に参画し、諸外国の最新技術・知見等を収集するとともに効果的に活用し、我が国の道路技術・政策の向上に貢献するよう努める。</t>
  </si>
  <si>
    <t>課題等をアンケート等により把握するとともに、自転車ネットワーク計画の策定を促進する方策や自転車利用環境を向上する方策などについて「安全で快適な自転車等利用環境の向上に関する委員会」において議論中。今後、ガイドラインを改定し、地方公共団体に周知・働きかけを行うことよって、取組の推進を図る。</t>
  </si>
  <si>
    <t>今後の住宅政策の企画・立案等により効果をあげられるように努めつつ、引き続き適切に実施する必要がある。</t>
  </si>
  <si>
    <t>住宅確保要配慮者向けの支援メニューについて、より効果的な施策を検討すべきである。</t>
  </si>
  <si>
    <t>ＣＮの政府目標の達成に向けては、地方公共団体による取組も不可欠であるため、これまでの好事例の横展開等も含め、地方公共団体への周知徹底を図るべきである。</t>
  </si>
  <si>
    <t>フラット35の金利引下げについては、これまでに一定の成果を上げているところであるが、子育て世帯等への支援に関して、より効果的な方策を検討すべきである。</t>
  </si>
  <si>
    <t>災害復興に当たっては地方公共団体との関係性が重要であるため、住宅金融支援機構と各地方公共団体との連携をより一層強化すべきである。</t>
  </si>
  <si>
    <t>UR住宅についても高経年化が進んでいることから、既存ストックを長持ちさせる観点から、より効果的な改修等の施策を検討すべきである。</t>
  </si>
  <si>
    <t>長期優良住宅やマンション管理・再生等の重要施策の具体化の検討に資するよう、調査内容を適切に見直すべきである。</t>
  </si>
  <si>
    <t>社会経済情勢を踏まえ、建築規制に対する各種ニーズを的確に把握した上で、そうしたニーズに対応する建築規制の見直しにより有益な調査を実施するよう努めるべきである。</t>
  </si>
  <si>
    <t>これまでの調査を検証し、その内容、手法、コスト等を吟味し、効率的かつ効果的な調査の実施に努める必要がある。</t>
  </si>
  <si>
    <t>数多の技術基準に関する課題があると考えられるが、解決すべき技術基準上の課題を明確にした上で、その課題の解決に貢献する見込みの高い調査を実施すべきである。</t>
  </si>
  <si>
    <t>サンプル調査は不正事案を一定程度抑止する効果があると考えられるが、本事業の仕組みや狙い等について、幅広く国民にアナウンスすることも検討すべきである。</t>
  </si>
  <si>
    <t>高経年マンション対策は喫緊の課題であることに鑑みると、地方公共団体の取組が不可欠であることから、地方公共団体を後押しする施策を検討すべきである。</t>
  </si>
  <si>
    <t>インスペクションをより一層浸透させる観点から、事業者、地方公共団体等の関係者に対し、より効果的に普及啓発できるような方策を検討すべきである。</t>
  </si>
  <si>
    <t>これまでの取組状況を検証し、より効果的な周知方法について検討すべきである。</t>
  </si>
  <si>
    <t>本事業の過年度の取組みを踏まえ、事業の執行状況の透明化を図りつつ、引き続き適切な事業の執行に努めるべきである。</t>
  </si>
  <si>
    <t>本事業の実施による具体的な成果を検証し、その結果を踏まえ、事業の枠組み等について必要な見直しを検討すべきである。</t>
  </si>
  <si>
    <t>これまでの本事業の取組状況を検証した上で、住宅産業全体の生産性向上や市場全体の活性化につながるような波及効果の高い事業を適切に選定・実施していくべきである。</t>
  </si>
  <si>
    <t>住宅セーフティネット制度の課題を検証した上で、より成果が上がる取組を支援するような事業の実施方法を検討すべきである。</t>
  </si>
  <si>
    <t>限られた予算を効果的・効率的に執行する観点から、これまでの本事業の取組により得られたノウハウ等を検証した上で、それらを関係者間で共有する、より成果を上げられるものを優先採択するなど効果的な事業の実施方法を検討すべきである。</t>
  </si>
  <si>
    <t>数多の中小事業者等へのBIMの普及・浸透状況について、適切に把握すべきである。</t>
  </si>
  <si>
    <t>木材利用ニーズの高まりを踏まえると、木材に係る大工技能者等の現状を把握した上で、大工技能者等の育成等を図る更なる施策を検討すべきである。</t>
  </si>
  <si>
    <t>本事業の過年度の取組を検証し、空き家を活用するためのより効果的な施策を検討すべきである。</t>
  </si>
  <si>
    <t>本事業の実施を通じて一定の成果を上げてきているが、長期優良住宅をはじめとした質の高い住宅の更なる普及を図る観点から、効果的な施策を検討すべきである。</t>
  </si>
  <si>
    <t>統合的な情報インフラの精度を高める観点から、引き続き、住宅瑕疵情報や履歴情報等の住宅に関する情報を多方面から収集するように努めるべきである。</t>
  </si>
  <si>
    <t>地方公共団体による促進区域の指定状況を検証した上で、本事業がより成果を上げられるよう、収集したノウハウ等の周知徹底を図るべきである。</t>
  </si>
  <si>
    <t>2025年の省エネ基準の全面義務化を見据え、事業者や地方公共団体など、関係者への一層の周知徹底を図るべきである。</t>
  </si>
  <si>
    <t>統一的な共通仕様書が報告する側・報告を受ける側の双方にとって使いやすいものとなるように留意すべきである。</t>
  </si>
  <si>
    <t>多分野に渡って横断的にBIMを普及・浸透させる観点から、数多の中小事業者等が関係することに留意しつつ、効果的・効率的な施策を検討すべきである。</t>
  </si>
  <si>
    <t>これまでの本事業の取組状況を検証し、より効果的・効率的な調査の実施に努めるべきである。</t>
  </si>
  <si>
    <t>ＣＮの政府目標の達成に向け、建築物の省ＣＯ２を一層推し進める観点から、ＣＯ２排出量の算出をより精度の高いものにする取組等についても検討すべきである。</t>
  </si>
  <si>
    <t>適切な予算執行に努めつつ、本事業の取組状況を検証し、その成果を分析するべきである。</t>
  </si>
  <si>
    <t>これまでの本事業の取組状況を検証した上で、団地再生をより一層後押しする効果的な施策を検討すべきである。</t>
  </si>
  <si>
    <t>目標達成に向けた的確な予算執行に努めつつ、予算執行に当たっては政策課題の緊急度を踏まえて行うべきである。</t>
  </si>
  <si>
    <t>本事業の実施を通じて一定の成果を上げてきているが、目標達成に向け、より効果を発揮できるような事業の枠組み等について、現場の意見も踏まえながら検討すべきである。</t>
  </si>
  <si>
    <t>こども未来戦略方針等も踏まえ、政府の重要政策を推し進める観点から、空き家の利活用を一層促進するための方策を検討すべきである。</t>
  </si>
  <si>
    <t>アウトカム指標の達成に向けて、引き続き、地域の居住機能の再生に資する事業効果の高い事業の選定や進捗管理に努めるべき。</t>
  </si>
  <si>
    <t>子育て世帯支援の重要性が高まっている現状を踏まえると、少子化対策を一層推進するため、子育て世帯のニーズが大きい支援メニューを充実させるなどの検討を行うべきである。</t>
  </si>
  <si>
    <t>適切な予算執行に努めながら、本事業の取組状況を検証した上で、どのような成果を上げているかを分析すべきである。</t>
  </si>
  <si>
    <t>本事業の取組状況を検証しつつ、長期優良住宅の普及を図るためのより効果的な施策を引き続き検討すべきである。</t>
  </si>
  <si>
    <t>高経年マンション対策は喫緊の課題であることに鑑みると、地方公共団体との連携を図りつつ、施策の対象を拡大するなどマンション管理の適正化をより一層後押しする方策を検討すべきである。</t>
  </si>
  <si>
    <t>極めて重要な政策のための事業であるにもかかわらず、不用率が高いことを踏まえると、より多くの案件が形成できるよう、ハード・ソフト両面から案件形成に当たって課題となっていることを特定し、その課題を解消できるような事業の枠組みを検討すべきである。</t>
  </si>
  <si>
    <t>本事業による成果を分析した上で、CNの政府目標を達成するためのより効果的な事業のあり方を検討すべきである。</t>
  </si>
  <si>
    <t>ＺＥＨ等の質の高い住宅の普及状況を検証した上で、ＣＮの政府目標を達成するためのより効果的な事業のあり方を検討すべきである。</t>
  </si>
  <si>
    <t>数多の中小事業者等へのBIMの普及・浸透状況を注視しながら、引き続き適切に実施する必要がある。</t>
  </si>
  <si>
    <t>成果実績について、原因分析を進め、令和７年度に目標達成が出来るよう取り組まれたい。</t>
    <phoneticPr fontId="16"/>
  </si>
  <si>
    <t>最新の行政ニーズに適合していない技術基準の目標割合を０とするなど、定量的な長期アウトカムの設定を再度検討されたい。</t>
    <phoneticPr fontId="16"/>
  </si>
  <si>
    <t>優先度の高い事業・計画に対して十分な支援ができるよう、また、成果実績の目標が達成されるよう、引き続き必要な改善策を検討し、対策を講じられたい。</t>
    <phoneticPr fontId="16"/>
  </si>
  <si>
    <t>優先度の高い事業・計画に対して十分な支援ができるよう、また、成果実績の目標が達成できるよう、引き続き必要な改善策を検討し、対策を講じられたい。</t>
    <phoneticPr fontId="16"/>
  </si>
  <si>
    <t>地方公共団体の実情を踏まえつつ、真に必要な事業・計画への重点配分を行うとともに、事業の効率性や住民等への説明責任の向上等の諸課題に対応するため、重点配分対象の明確化、一定の線引きを行った上での費用対効果（B/C）の算出の要件化、不用率・未契約繰越率の把握、整備計画の事前評価・事後評価の公表の徹底など、引き続き運用改善の徹底を図る。</t>
    <phoneticPr fontId="16"/>
  </si>
  <si>
    <t>効果的・効率的な事業の執行に努め、着実な成果が上げられるよう取り組まれたい。なお、本事業は令和５年度で事業終了予定。事業の成果が有効活用されるよう努められたい。</t>
    <phoneticPr fontId="16"/>
  </si>
  <si>
    <t>一者応札については、原因を分析し、改善に向けて取り組まれたい。また、中期アウトカムとして（特に、令和６年度にGX建設機械制度で型式が認定されて以降）GX建設機械の普及度合いを設定することが可能か検討されたい。さらに、GX建設機械の普及がCO2の削減にどの程度寄与するか検証されたい。</t>
    <phoneticPr fontId="16"/>
  </si>
  <si>
    <t>適切な短期アウトカムの成果目標を設定されたい。また、長期アウトカムについては、実質的には定性的なアウトカムが設定されているため、定量的なアウトカムの設定を再度検討されたい。定量的なアウトカムの設定が設定できない場合、その理由を明記されたい。</t>
    <phoneticPr fontId="16"/>
  </si>
  <si>
    <t>一者応札については、引き続き、原因を分析し、改善に向けて取り組まれたい。また、長期アウトカムの全国目標値を定めない理由を明らかにされたい。</t>
    <phoneticPr fontId="16"/>
  </si>
  <si>
    <t>外部有識者の所見と同様、アウトプットとアウトカムの相関関係について、見直しを含めて検討されたい。また、一社応札については、引き続き、原因を分析し、改善に向けて取り組まれたい。さらに、令和４年度における執行率が67%であった原因を分析し、今年度から改善を図られたい。</t>
    <phoneticPr fontId="16"/>
  </si>
  <si>
    <t>政策効果の発現経路が不明瞭。長期アウトカムの設定が適切か、再検討されたい。また、令和３、４年度における短期アウトカムの成果実績を早急に確認するとともに、令和７年度の目標値達成のため、抜本的な対策を取られたい。さらに、随意契約（企画競争）による支出のうち、一者応札のものについては、原因を分析し、改善に向けて取り組まれたい。</t>
    <phoneticPr fontId="16"/>
  </si>
  <si>
    <t>実質的には、定性的な短期アウトカム及び長期アウトカムが設定されているため、定量的なアウトカムの設定が可能か検討されたい。また、一者応札については、原因を分析し、改善に向けて取り組まれたい。</t>
    <phoneticPr fontId="16"/>
  </si>
  <si>
    <t>達成度も現行の成果目標で50％と低迷している。より一層の原因分析を行い、目標達成に向けて取り組むとともに、一者応札についても原因を分析し、改善に向けて取り組まれたい。</t>
    <phoneticPr fontId="16"/>
  </si>
  <si>
    <t>執行率が年々低下しており、直近では25％と低水準にある。前年の所見から改善が見られないため、早急に抜本的に改善されたい。</t>
    <phoneticPr fontId="16"/>
  </si>
  <si>
    <t>引き続き効果的・効率的な事業の執行に努め、着実な成果が上げられるよう取り組まれたい。</t>
    <phoneticPr fontId="16"/>
  </si>
  <si>
    <t>効果的な事業運営を行うとともに、一者応札については、原因を分析し、改善に向けて取り組まれたい。</t>
    <phoneticPr fontId="16"/>
  </si>
  <si>
    <t>・手引きが地方公共団体や関係機関等に利用されているかは、長期アウトカムとして設定しているHPへのアクセス数では正確に把握しきれないため、より適切かつ直接的な長期アウトカムの設定を再度検討されたい。
・手引きが作成されるだけで終わらないよう、作成後の地方公共団体や関係機関への周知方法についても検討されたい。</t>
    <phoneticPr fontId="16"/>
  </si>
  <si>
    <t>「HP等で公開している技術資料・ガイドラインへのアクセス数（累計）」の増加は、必ずしも設計者・施工者・関係機関等による利用を意味しないため、長期アウトカムの再設定を検討されたい。他方で、短期アウトカムの成果実績については、原因分析を行い、目標達成ができるよう取り組まれたい。</t>
    <phoneticPr fontId="16"/>
  </si>
  <si>
    <t>ロジックモデルを抜本的に再検討されたい。例えば、PRISM審査会で決定される国土交通省の研究開発対象施策数が基準類の策定・改定数向上に資するか不明瞭のため、中期アウトカムの設定を検討されたい。また、成果目標①ー１の設定理由にに短期アウトカムを設定したと記載あるが、レビューシート上設定されていないと思われるため、レビューシート上の記載を見直されたい。
定量的なアウトカム及び年限の設定を検討されたい。
アウトカムが複数設定できない理由が不明瞭のため、記載を再検討されたい。</t>
    <phoneticPr fontId="16"/>
  </si>
  <si>
    <t>効果的・効率的な事業の執行に努め、着実な成果が挙げられるよう取り組まれたい。</t>
    <phoneticPr fontId="16"/>
  </si>
  <si>
    <t>成果実績については、原因分析を行い、目標達成ができるよう取り組まれたい。また、一社応札についても、原因分析を行い、改善に向けて取り組まれたい。</t>
    <phoneticPr fontId="16"/>
  </si>
  <si>
    <t>効果的・効率的な事業の執行に努め、着実な成果が挙げられるように取り組まれたい。</t>
    <phoneticPr fontId="16"/>
  </si>
  <si>
    <t>外部有識者の所見の通り、適切なロジックモデルの構築を再検討されたい。成果実績について、原因分析を行いつつ、目標達成が出来るよう着実に取組みを進められたい。また、一者応札については、原因を分析し、改善に向けて取り組まれたい。</t>
    <phoneticPr fontId="16"/>
  </si>
  <si>
    <t>効果的・効率的な事業の執行に努め、着実な成果が挙げられるよう取り組まれたい。</t>
  </si>
  <si>
    <t>引き続き、効果的・効率的な事業の執行に努め、着実な成果が挙げられるように整備の実施に努める。</t>
  </si>
  <si>
    <t>一者応札については、原因を分析し、改善に向けて取り組まれたい。</t>
  </si>
  <si>
    <t>一者応札となっている契約については、原因を分析し、改善に向けて取り組まれたい。</t>
  </si>
  <si>
    <t>本事業は令和４年度で事業終了。事業の成果が有効活用されるよう努められたい。</t>
  </si>
  <si>
    <t>効果的・効率的な事業の執行に努め、着実な成果が上げられるよう取り組まれたい。なお、本事業は令和５年度で事業終了予定。事業の成果が有効活用されるよう努められたい。</t>
  </si>
  <si>
    <t>長期アウトカムとして設定している実験の実施について、実験の実施自体が最終目標ではないはずのため、より適切に段階的なアウトカムの設定を検討されたい。例えば、実験を行い、建築基準法への適合を判断するために必要となる性能・品質の評価項目・評価基準を開発することが事業の目的であるため、開発した評価項目数や評価基準数を長期アウトカムとして設定可能か、検討されたい。</t>
  </si>
  <si>
    <t>定量的評価ツールや手引きの作成にとどまるのではなく、作成した当該ツールや手引きを用いて関係者へ支援するところまでをスコープとして本事業を実施すべきである。ついては、関係者への目標数等をさらなる長期アウトカムとして設定するなど、段階的なアウトカムの設定を検討されたい。</t>
  </si>
  <si>
    <t>・アウトプットとして設定している研究項目の終了件数の令和５年度活動見込みを記入されたい。
・手引きが特定行政庁や事業者等に利用されているかは、長期アウトカムとして設定しているHPへのアクセス数では正確に把握しきれないため、より適切かつ直接的な長期アウトカムの設定を再度検討されたい。
・手引きが作成されるだけで終わらないよう、作成後の特定行政庁や事業者等への周知方法についても検討されたい。</t>
  </si>
  <si>
    <t>・アウトプットとして設定している研究項目の終了件数の活動見込みを記入されたい。
・手引きが地方公共団体や関係機関等に利用されているかは、長期アウトカムとして設定しているHPへのアクセス数では正確に把握しきれないため、より適切かつ直接的な長期アウトカムの設定を再度検討されたい。
・手引きが作成されるだけで終わらないよう、作成後の地方公共団体や関係機関への周知方法についても検討されたい。</t>
  </si>
  <si>
    <t>・外部有識者の所見のとおり、より適切なロジックモデルの構築を検討されたい。
・成果実績について、原因分析を行い、目標達成が出来るよう取り組まれたい。</t>
    <phoneticPr fontId="16"/>
  </si>
  <si>
    <t>・短期アウトカムと長期アウトカムの論理関係がやや不明瞭なため、中期アウトカムの設定を検討されたい。
・活動実績及び成果実績について、原因分析を行い、目標達成が出来るよう取り組まれたい。</t>
    <phoneticPr fontId="16"/>
  </si>
  <si>
    <t>「くにかぜIII」運行・管理業務が一般競争契約であるにも関わらず、一者応札となた原因分析を行い、改善に向けて取り組まれたい。</t>
    <phoneticPr fontId="16"/>
  </si>
  <si>
    <t>測量計画機関が公共測量手続きを適切に実施しているかは、公共測量Webサイトへのアクセス数だけでは判別できないため、別の長期アウトカムの設定を検討されたい。</t>
    <phoneticPr fontId="16"/>
  </si>
  <si>
    <t>重要な事業であるため、今後も着実な成果が挙げられるよう取り組まれたい。一方で、多くの契約が一者応札となっている点については、原因を分析し、改善に向けて取り組まれたい。なお、観測データの利活用の広がりを測定する指標として、電子基準点の観測データ提供ページのログイン数以外の指標の設定の可否を検討されたい。</t>
    <phoneticPr fontId="16"/>
  </si>
  <si>
    <t>外部有識者の所見のとおり、より適切なアウトカム指標の設定を検討されたい。</t>
    <phoneticPr fontId="16"/>
  </si>
  <si>
    <t>・ロジックモデルが論理的に構築されているか、再検証されたい。例えば、短期アウトカムは防災分野での地理空間情報ライブラリー利用率としている一方、中期アウトカムや長期アウトカムでは防災分野に限定していない理由を明確にされたい。
・一者応札については、原因を分析し、改善に向けて取り組まれたい。
・成果実績について、原因分析を行い、目標達成が出来るよう取り組まれたい。</t>
    <phoneticPr fontId="16"/>
  </si>
  <si>
    <t>成果実績について、原因分析を行い、目標達成が出来るよう取り組まれたい。</t>
    <phoneticPr fontId="16"/>
  </si>
  <si>
    <t>論文、発表報告等の件数が年々減少しているため、活動実績を上げられるよう、抜本的な改善に取り組まれたい。</t>
  </si>
  <si>
    <t>一般競争契約にも関わらず、一者応札となっている契約については、原因を分析し、改善に向けて取り組まれたい。</t>
  </si>
  <si>
    <t>短期アウトカムとして設定している事業効果発現までの短縮期間が、長期アウトカムとして設定している北海道総合開発計画の着実な推進にいかに資するかやや不明瞭なため、中期アウトカムの設定を検討されたい。また、長期アウトカムについても、７つの代表指標数のうち、推進させる項目を特定できないか検討されたい。</t>
  </si>
  <si>
    <t>一者応札となっている契約が複数あることから、更なる原因の分析を行い、改善に向けて取り組まれたい。また、成果実績について、原因分析を行い、目標達成が出来るよう取り組まれたい。</t>
  </si>
  <si>
    <t>・短期アウトカムとして設定しているHPのアクセス数は、必ずしも周知の度合を示す指標として適切ではないと思われるところ、より適切な短期アウトカムを設定できないか検討されたい。
・一者応札については、原因を分析し、改善に向けて取り組まれたい。</t>
  </si>
  <si>
    <t>一者応札となっている契約が複数あることから、更なる原因の分析を行い、改善に向けて取り組まれたい。また、活動実績について、原因分析を行い、目標達成が出来るよう取り組まれたい。</t>
  </si>
  <si>
    <t>独立行政法人自動車事故対策機構運営費交付金</t>
    <phoneticPr fontId="16"/>
  </si>
  <si>
    <t>独立行政法人航空大学校運営費交付金</t>
    <rPh sb="0" eb="2">
      <t>ドクリツ</t>
    </rPh>
    <rPh sb="2" eb="4">
      <t>ギョウセイ</t>
    </rPh>
    <rPh sb="4" eb="6">
      <t>ホウジン</t>
    </rPh>
    <rPh sb="6" eb="8">
      <t>コウクウ</t>
    </rPh>
    <rPh sb="8" eb="11">
      <t>ダイガッコウ</t>
    </rPh>
    <rPh sb="11" eb="14">
      <t>ウンエイヒ</t>
    </rPh>
    <rPh sb="14" eb="17">
      <t>コウフキン</t>
    </rPh>
    <phoneticPr fontId="34"/>
  </si>
  <si>
    <t>効率的・効果的な予算執行及び実効性の高い活動の実施に向けた改善点の検討を継続するべきである。</t>
  </si>
  <si>
    <t>予算の執行状況を精査するとともに、事故等の防止及びこれに伴う被害の軽減に向けた活動にかかる実効性の向上のため、改善点の検討を行っていく。</t>
  </si>
  <si>
    <t>外部有識者の所見を踏まえ、一括調達の活用等、調達方法の工夫により、引き続き事業費の削減に努められたい。</t>
  </si>
  <si>
    <t>成果を積極的に情報発信して広く周知されるよう努められたい。</t>
  </si>
  <si>
    <t>効率的・効果的な事業の執行に努め、着実な成果が上げられるよう取り組まれたい。なお、本事業は令和５年度で事業終了予定。事業の成果が有効活用されるよう努められたい。</t>
  </si>
  <si>
    <t>研究成果が、沿岸生態系を活用した炭素吸収源対策であるブルーカーボンの推進につながるように、実効性のあるものになるよう努めるべき。</t>
  </si>
  <si>
    <t>研究成果が、BIM/CIMの導入により維持管理の生産性を向上させることにつながるように、実効性のあるものになるよう努めるべき。</t>
  </si>
  <si>
    <t>研究成果である空港コンクリート構造物の標準規格化及びプレキャスト化の推進により、空港コンクリート構造物の設計、施工、維持管理・更新の生産性の向上につながるように、実効性のあるものになるよう努めるべき。</t>
  </si>
  <si>
    <t>予定どおり令和４年度で事業終了。事業の成果を積極的に情報発信して広く周知されるよう努めていく。</t>
  </si>
  <si>
    <t>予定通り令和５年度で事業終了。所見を踏まえ、事業の成果を有効に活用するために、学会等での発表や事業の成果を活用する関係者との議論を通じて、実効性のあるものになるよう努めたい。</t>
  </si>
  <si>
    <t>所見を踏まえ、事業の成果を有効に活用するために、学会等での発表や事業の成果を活用する関係者との議論を通じて、実効性のあるものになるよう努めたい。</t>
  </si>
  <si>
    <t>所見を踏まえ、事業の成果を有効に活用するために、事業の成果を活用する関係者との議論を通じて、実効性のあるものになるよう努めたい。</t>
  </si>
  <si>
    <t>施設の老朽化対策を計画的に進め、コストの縮減に努めること。</t>
  </si>
  <si>
    <t>適切な発注方法により、競争性の確保に努められたい。</t>
  </si>
  <si>
    <t>庁舎の維持管理計画書を作成し、計画的に老朽化対策をし、コスト削減に努める。</t>
  </si>
  <si>
    <t>適切な発注方法により競争性の確保に務める。</t>
  </si>
  <si>
    <t>令和４年度で事業完了に伴い終了。研究成果の公表等により、国土交通省の公共交通政策や都市政策の関係部局が政策形成を行う上での基礎資料等として利用されるような活動を行い、事業の成果が有効活用されるように努められたい。</t>
    <rPh sb="34" eb="36">
      <t>コウキョウ</t>
    </rPh>
    <rPh sb="36" eb="38">
      <t>コウツウ</t>
    </rPh>
    <rPh sb="38" eb="40">
      <t>セイサク</t>
    </rPh>
    <rPh sb="41" eb="43">
      <t>トシ</t>
    </rPh>
    <rPh sb="43" eb="45">
      <t>セイサク</t>
    </rPh>
    <rPh sb="46" eb="48">
      <t>カンケイ</t>
    </rPh>
    <rPh sb="48" eb="50">
      <t>ブキョク</t>
    </rPh>
    <rPh sb="51" eb="53">
      <t>セイサク</t>
    </rPh>
    <rPh sb="53" eb="55">
      <t>ケイセイ</t>
    </rPh>
    <rPh sb="58" eb="59">
      <t>ウエ</t>
    </rPh>
    <rPh sb="61" eb="63">
      <t>キソ</t>
    </rPh>
    <rPh sb="63" eb="65">
      <t>シリョウ</t>
    </rPh>
    <rPh sb="65" eb="66">
      <t>トウ</t>
    </rPh>
    <phoneticPr fontId="15"/>
  </si>
  <si>
    <t>令和４年度で事業完了に伴い終了。研究成果の公表等により、国土交通省の物流政策の関係部局が政策形成を行う上での基礎資料等として利用されるような活動を行い、事業の成果が有効活用されるように努められたい。</t>
    <rPh sb="34" eb="36">
      <t>ブツリュウ</t>
    </rPh>
    <rPh sb="36" eb="38">
      <t>セイサク</t>
    </rPh>
    <phoneticPr fontId="15"/>
  </si>
  <si>
    <t>令和５年度までに一定の成果が得られる見込みであり、その成果が活用されるよう、事業の効果的・効率的な執行に努め、今年度をもって終了とする。</t>
  </si>
  <si>
    <t>本事業において実施する調査研究結果が、国土交通省の公共交通政策や都市政策の関係部局が政策形成を行う基礎資料等として活用され、持続可能性と利便性の高い地域公共交通ネットワークの再構築につながるように関係政策部局と協力し、効果的かつ効率的に進めるよう努めるべき。</t>
    <rPh sb="32" eb="34">
      <t>トシ</t>
    </rPh>
    <rPh sb="34" eb="36">
      <t>セイサク</t>
    </rPh>
    <rPh sb="37" eb="39">
      <t>カンケイ</t>
    </rPh>
    <rPh sb="53" eb="54">
      <t>トウ</t>
    </rPh>
    <rPh sb="109" eb="112">
      <t>コウカテキ</t>
    </rPh>
    <rPh sb="114" eb="117">
      <t>コウリツテキ</t>
    </rPh>
    <phoneticPr fontId="15"/>
  </si>
  <si>
    <t>本事業において実施する調査研究結果が、国土交通省の物流政策の関係部局が政策形成を行う基礎資料等として活用され、都市における物流の環境負荷軽減につながるように関係政策部局と協力し、効果的かつ効率的に進めるよう努めるべき。</t>
    <rPh sb="25" eb="27">
      <t>ブツリュウ</t>
    </rPh>
    <rPh sb="30" eb="32">
      <t>カンケイ</t>
    </rPh>
    <rPh sb="46" eb="47">
      <t>トウ</t>
    </rPh>
    <rPh sb="55" eb="57">
      <t>トシ</t>
    </rPh>
    <rPh sb="61" eb="63">
      <t>ブツリュウ</t>
    </rPh>
    <rPh sb="64" eb="66">
      <t>カンキョウ</t>
    </rPh>
    <rPh sb="66" eb="68">
      <t>フカ</t>
    </rPh>
    <rPh sb="68" eb="70">
      <t>ケイゲン</t>
    </rPh>
    <rPh sb="89" eb="92">
      <t>コウカテキ</t>
    </rPh>
    <rPh sb="94" eb="97">
      <t>コウリツテキ</t>
    </rPh>
    <phoneticPr fontId="15"/>
  </si>
  <si>
    <t>予定通り令和4年度で終了したが、本成果について積極的に情報発信して参りたい。</t>
    <rPh sb="0" eb="2">
      <t>ヨテイ</t>
    </rPh>
    <rPh sb="2" eb="3">
      <t>ドオ</t>
    </rPh>
    <rPh sb="4" eb="6">
      <t>レイワ</t>
    </rPh>
    <rPh sb="7" eb="9">
      <t>ネンド</t>
    </rPh>
    <rPh sb="10" eb="12">
      <t>シュウリョウ</t>
    </rPh>
    <rPh sb="16" eb="17">
      <t>ホン</t>
    </rPh>
    <rPh sb="17" eb="19">
      <t>セイカ</t>
    </rPh>
    <rPh sb="23" eb="25">
      <t>セッキョク</t>
    </rPh>
    <rPh sb="25" eb="26">
      <t>テキ</t>
    </rPh>
    <rPh sb="27" eb="29">
      <t>ジョウホウ</t>
    </rPh>
    <rPh sb="29" eb="31">
      <t>ハッシン</t>
    </rPh>
    <rPh sb="33" eb="34">
      <t>マイ</t>
    </rPh>
    <phoneticPr fontId="15"/>
  </si>
  <si>
    <t>当該事業は令和５年度をもって終了。
国土交通政策研究所は、国土交通省の所掌事務に係る政策に関する基礎的な調査及び研究を行うことをつかさどる（国土交通省組織令第百九十三条）こととされ、国土交通省の内部部局による企画・立案機能の支援を行っている組織であることから、長期アウトカムは「研究報告書が、本省部局や地方自治体が政策形成を行う基礎資料等として利用（引用）された回数」としている。
目標値は、事業実施期間を考慮して設定しているところ。今後とも本調査研究の成果が活用されるよう、効果的・効率的に執行していくとともに、成果について積極的に情報発信して参りたい。</t>
  </si>
  <si>
    <t xml:space="preserve">当該事業は令和５年度をもって終了。目標値は、事業実施期間を考慮して設定しているところ、今後とも本調査研究の成果が活用されるよう、効果的・効率的に執行していくとともに、成果について積極的に情報発信して参りたい。
</t>
    <rPh sb="0" eb="2">
      <t>トウガイ</t>
    </rPh>
    <rPh sb="2" eb="4">
      <t>ジギョウ</t>
    </rPh>
    <rPh sb="5" eb="7">
      <t>レイワ</t>
    </rPh>
    <rPh sb="8" eb="10">
      <t>ネンド</t>
    </rPh>
    <rPh sb="14" eb="16">
      <t>シュウリョウ</t>
    </rPh>
    <phoneticPr fontId="15"/>
  </si>
  <si>
    <t xml:space="preserve">当該事業は令和５年度をもって終了。ご指摘も踏まえ、今後とも本調査研究の成果が活用されるよう、効果的・効率的に執行していくとともに、成果について積極的に情報発信して参りたい。
</t>
    <rPh sb="0" eb="2">
      <t>トウガイ</t>
    </rPh>
    <rPh sb="2" eb="4">
      <t>ジギョウ</t>
    </rPh>
    <rPh sb="5" eb="7">
      <t>レイワ</t>
    </rPh>
    <rPh sb="8" eb="10">
      <t>ネンド</t>
    </rPh>
    <rPh sb="14" eb="16">
      <t>シュウリョウ</t>
    </rPh>
    <rPh sb="18" eb="20">
      <t>シテキ</t>
    </rPh>
    <rPh sb="21" eb="22">
      <t>フ</t>
    </rPh>
    <phoneticPr fontId="15"/>
  </si>
  <si>
    <t>当該事業は令和５年度をもって終了。
目標値は、事業実施期間を考慮して設定しており、資料等の利用（引用）にかかる照会を基に集計している。
初年度に国内外の事例調査及びケーススタディの対象地の選定、2年度に初年度の成果を基にした深掘り調査を行っているところであり、２年度に分けて調査を行うボリュームはある。
今後とも本調査研究の成果が活用されるよう、効果的・効率的に執行していくとともに、成果について積極的に情報発信して参りたい。</t>
  </si>
  <si>
    <t>本調査研究の成果が活用されるよう、学識経験者からの助言も得つつ、令和５年度、令和６年度ともに効果的・効率的に進める。</t>
    <rPh sb="0" eb="1">
      <t>ホン</t>
    </rPh>
    <rPh sb="1" eb="3">
      <t>チョウサ</t>
    </rPh>
    <rPh sb="3" eb="5">
      <t>ケンキュウ</t>
    </rPh>
    <rPh sb="6" eb="8">
      <t>セイカ</t>
    </rPh>
    <rPh sb="9" eb="11">
      <t>カツヨウ</t>
    </rPh>
    <rPh sb="17" eb="19">
      <t>ガクシキ</t>
    </rPh>
    <rPh sb="19" eb="22">
      <t>ケイケンシャ</t>
    </rPh>
    <rPh sb="25" eb="27">
      <t>ジョゲン</t>
    </rPh>
    <rPh sb="28" eb="29">
      <t>エ</t>
    </rPh>
    <rPh sb="32" eb="34">
      <t>レイワ</t>
    </rPh>
    <rPh sb="35" eb="37">
      <t>ネンド</t>
    </rPh>
    <rPh sb="38" eb="40">
      <t>レイワ</t>
    </rPh>
    <rPh sb="41" eb="43">
      <t>ネンド</t>
    </rPh>
    <rPh sb="46" eb="49">
      <t>コウカテキ</t>
    </rPh>
    <rPh sb="50" eb="53">
      <t>コウリツテキ</t>
    </rPh>
    <rPh sb="54" eb="55">
      <t>スス</t>
    </rPh>
    <phoneticPr fontId="15"/>
  </si>
  <si>
    <t>事業自体は適正に実施されているものの、業務が拡大しているとされており、無理なコスト削減によって業務に支障が出ているかどうか見極め、予算規模の拡大を考慮すべきである。</t>
  </si>
  <si>
    <t>調達コストの低減が図られており、事業は適正に実施されていると思料する。</t>
  </si>
  <si>
    <t>コスト削減も図られており、適正に事業が遂行されている。</t>
  </si>
  <si>
    <t>事業自体は適正に遂行されているが、施設の老朽化も進んでいることが想定されるため、業務に支障が出ぬようテンポを上げて整備を進めて頂きたい。</t>
  </si>
  <si>
    <t>国の事業として適正に実施されているが、「改善の方向性」でも指摘されているように、さらなる事業の効率化に努めていただきたい。</t>
  </si>
  <si>
    <t>船舶の利用実態や安全面を考慮したうえで、必要性の低下した航路標識を廃止するなど、航路標識整備事業の整備・維持コストの縮減を進めるべきである。
また、引き続き調達方法の見直し等により、効果的・効率的な事業実施に努めるべき。</t>
    <rPh sb="78" eb="82">
      <t>チョウタツホウホウ</t>
    </rPh>
    <rPh sb="83" eb="85">
      <t>ミナオ</t>
    </rPh>
    <phoneticPr fontId="15"/>
  </si>
  <si>
    <t>引き続き、調達の競争性を確保しつつ、調達方法の見直し、整備コストの縮減に努め、巡視船艇の老朽化の程度等を精査することにより、計画的な整備を進めるべきである。
また、一者応札となった原因分析等を通じ、可能な限り分析結果の仕様内容への反映等に努めるべき。</t>
  </si>
  <si>
    <t>引き続き、調達する機材の情報収集、市場調査等を実施し、競争性・透明性のある入札になるよう改善していくとともに、調達方法の見直し、整備コストの縮減に努め、航空機の老朽化の程度等を精査することにより、計画的な整備を進めるべきである。</t>
  </si>
  <si>
    <t>外部有識者の意見を踏まえ、無理なコスト削減によって業務に支障が出ているかどうか見極め、必要な検討をするべきである。</t>
  </si>
  <si>
    <t>引き続き、競争性・透明性を確保しつつ、複数の事業者が入札に参加できるよう調達方法の改善を図り、コストの縮減に努めるべき。</t>
  </si>
  <si>
    <t>引き続き、運航に支障のない範囲で点検整備内容を見直し、整備項目を減らすなどの改善を図っていくとともに、部品の調達に際しても広く見直しを行うことで、全体的なコスト縮減に努めていくべきである。
また、一者応札となった原因分析等を通じ、可能な限り分析結果の仕様内容への反映等に努めるべき。</t>
  </si>
  <si>
    <t>引き続き、競争性・透明性を確保しつつ、複数の事業者が入札に参加できるよう調達方法の改善を図り、コストの縮減に努めるべき。
また、一者応札となった原因分析等を通じ、可能な限り分析結果の仕様内容への反映等に努めるべき。</t>
  </si>
  <si>
    <t>海上犯罪の防止・治安の維持を管理するため、資機材の維持・購入等においては、より競争性のある入札になるよう仕様内容を見直すことによって、コストの削減を進めるべきである。</t>
  </si>
  <si>
    <t>海上犯罪の防止・治安の維持を管理するため、人材育成においては、真に必要な員数の維持等について、計画的に進めるべきである。</t>
  </si>
  <si>
    <t>入札・契約手続きの透明性・競争性の確保や、契約方式等の精査を行うことに留意しつつ、効率的・効果的な調査となるよう努めるべき。</t>
  </si>
  <si>
    <t>引き続き、環境保全・防災体制の維持を管理するため、資機材の維持・購入等においては、より競争性のある入札になるよう仕様内容を見直すことによって、コストの削減を進めるべきである。</t>
  </si>
  <si>
    <t>必要不可欠な施設の整備については、施設の老朽化の程度等を精査し、優先順位をつけ整備を進めるとともに、業務に支障のない範囲内でテンポを上げて、効率的な実施に努めるべき。</t>
  </si>
  <si>
    <t>契約方式等の精査を行うとともに、引き続き、調達の競争性を確保しつつ、調達方法の改善を図り、コストの縮減に努めるべき。</t>
  </si>
  <si>
    <t>引き続き、調達に際してはより競争性のある調達方法に改善を図っていくとともに、入札にあたっては応札者の拡大につながるよう仕様内容を見直すなどの改善に努めることにより、調達コストの縮減を進めるべきである。</t>
  </si>
  <si>
    <t>外部有識者の所見も踏まえ、引き続き、水路測量の現場作業に効率化の余地がないか、検討をするべきである。</t>
  </si>
  <si>
    <t>一者応札が続いている調達については、要因分析を行い、可能な限り分析結果の仕様内容への反映等に努めるべきである。</t>
  </si>
  <si>
    <t>施設の老朽化の程度等を精査したうえで、優先順位をつけ整備を進めるとともに、全体的なコスト縮減を図っていくべきである。</t>
  </si>
  <si>
    <t>港湾の整備状況や標識の利用実態等を踏まえ、必要性の低下している航路標識の廃止等を推進し、整備・維持コストの削減を進める。
また、入札参加資格の等級要件拡大等により、効果的・効率的な事業の実施に努める。</t>
  </si>
  <si>
    <t>引き続き、調達の競争性を確保しつつ、巡視船等の仕様を見直すこと等により、一隻あたりの整備コストの縮減を図るとともに、ライフサイクルコストを考慮した整備を推進し、巡視船等の老朽化の程度を精査したうえで、代替船等を決定することとした。また、一者応札となった事業については、競争性を担保できるような仕様とするよう努めることとした。</t>
  </si>
  <si>
    <t>引き続き、調達する機材について市場調査等を通じ広く情報収集するとともに、秘匿性の低いものに関しては一般競争入札を用い競争性・透明性を確保するとともに、航空機の老朽化の程度等を精査したうえで、計画的な整備を進めることによりコスト縮減に努める。</t>
  </si>
  <si>
    <t>業務が適切に遂行できるよう、必要性や緊急性の高いものから優先的に修繕を実施するとともに、巡視船等の修繕に必要な検討を図ることとした。</t>
  </si>
  <si>
    <t>引き続き、競争性・透明性を確保しつつ、調達条件の見直しを実施し、全体的なコスト縮減に務めていく。</t>
  </si>
  <si>
    <t>引き続き、修理に関する整備項目及び部品調達方法の見直しを実施し、全体的なコスト縮減に努めていく。また、一者応札が続いている調達については、要因分析を行い、引き続き仕様内容の見直し等に取り組む。</t>
  </si>
  <si>
    <t>引き続き、競争性・透明性を確保しつつ、調達条件の見直しを実施し、全体的なコスト縮減に務めていく。また、一者応札が続いている調達については、要因分析を行い、仕様内容の見直し等に取り組む。</t>
  </si>
  <si>
    <t>引き続き、海上犯罪の防止・治安の維持を管理するため、資機材の維持・購入等においては、より競争性のある入札になるよう仕様内容を見直すことによって、コストの削減を図る。</t>
  </si>
  <si>
    <t>引き続き、海上犯罪の防止・治安の維持管理、救難体制の整備に関し、資機材の維持・購入等においては、より競争性のある入札になるよう仕様内容を見直しを行い、コストの削減を図っていく。</t>
  </si>
  <si>
    <t>引き続き、海上犯罪の防止・治安の維持管理、救難体制の整備における人材育成に関しては、真に必要な員数の維持等について、計画的に進めていく。</t>
  </si>
  <si>
    <t>調査研究について、秘匿性の低いものに関しては一般競争入札にすることで透明性・競争性を確保するとともに、市場調査を通じ広く情報収集することで、効率的・効果的な調査となるよう努める。</t>
  </si>
  <si>
    <t>引き続き、環境保全・防災体制を維持管理するため、真に必要となる資機材を計画的かつ適切に維持・購入等するとともに、より競争性のある入札になるよう仕様内容を見直し、コストの削減を図る。</t>
  </si>
  <si>
    <t>必要な施設整備箇所について、優先度の精査及び効率的な実施ができるよう重要箇所や業務状況を勘案して整備に着手するよう努める。</t>
  </si>
  <si>
    <t>過去の調達実績を勘案し、入札参加者の等級区分を拡大して一般競争入札を行うことなど、より競争性のある調達となるように努め、引き続き、調達方法や仕様内容の見直しを行うことなどにより経費削減を図る。</t>
  </si>
  <si>
    <t>可能な限り汎用性のあるものを採用するなど仕様内容を見直し、多くの応札が見込まれる環境を整えるなど競争性を確保し、調達コストの縮減に努める。</t>
  </si>
  <si>
    <t>新たな技術を導入することで、現場での工数削減を図り、水路測量の現場作業効率化に努める。</t>
  </si>
  <si>
    <t>機器等の調達について、更なる応札業者拡大のため市場調査等を行うとともに、可能な限り汎用性のある物品を選定するなど仕様内容を見直し、一者応札の改善に努め競争性の確保を図る。</t>
  </si>
  <si>
    <t>必要な施設整備箇所について、優先度の精査を行い重要箇所から整備に着手している。また、修繕箇所を絞る等により全体的なコスト縮減を図っている。</t>
  </si>
  <si>
    <t>航空機の安全運航には本事業が必要不可欠であり、航空会社に対する継続監視としての監査は重要である。そのような中、コロナ禍前同様に運航数等が増加していく傾向（検査・審査等の件数も増加傾向）になったことを踏まえつつ、引き続き、より効率的・効果的な予算執行となるよう経費縮減に努めるとともに、適正な規模の予算を確保し航空機の安全運航を支えるための適切な事業運営に努めるべき。</t>
  </si>
  <si>
    <t>令和５年度公開プロセスの外部有識者の所見を踏まえ、事業内容の改善を行うとともに、持続可能な事業運営の確保のための方策を検討すべき。</t>
  </si>
  <si>
    <t>チームの所見を踏まえ、航空気象業務のサービスの質を確保しつつ、引き続きコスト比較による評価を行いながら航空気象業務の一部民間委託を実施し、効率化に努める。</t>
  </si>
  <si>
    <t>当事業において、適切で効率的な事業運営の推進のため、デジタル化の推進を期待する。</t>
  </si>
  <si>
    <t>【令和５年度公開プロセス】
「事業内容の一部改善」
　①入学、教育、卒業後それぞれのフェーズにおける教育の質の向上策に関するPDCAがレビューシートにも反映されるようにすべき。
　②今後の少子化を見据え、航空需要の増大に応えるため、航空会社への調査結果とその反映、入学時の選抜方法などについて引き続き見直しを行い、継続的に改善すべき。
　③将来の少子化を踏まえ、より真剣に育成できる人数を検討すべき。
　④学生訓練時間数の確実な達成をするための必要な方策を検討すべき。
　⑤質の向上についてのアウトカム目標をより具体的に設定するとともに、私立大学なども含めた量の目標値も検討すべき。
　⑥1社応札について地方の実情など実態を見極めて改善するための工夫を検討すべき。</t>
  </si>
  <si>
    <t>「航空交通の安全確保を最優先としつつ、効率的な運航を確保するため、施設の安定運用に必要な整備を実施する」とあるが、必要をどう判断するのかをはじめとし、事業の具体的内容が明記されていない。こうした内容では、成果も判断できない。</t>
  </si>
  <si>
    <t>「・航空需要・旅客数・内外の交流人口の拡大等を通じた空港・地域の活性化、ひいては日本全体の活性化の実現、・航空系事業と非航空系事業の一体的経営、着陸料等設定の機動性や柔軟性の確保、民間のノウハウの活用等による空港経営の効率化を図りつつ、航空運送事業者や空港利用者の利便の向上の実現といった目的を達成するため、国管理空港の経営改革を推進していく」ことが目的とあるが、具体的にどのように進めていくのかが不明である。PPPの活用は理解できるが、例えば地域の活性化はどのように進めるのか。</t>
  </si>
  <si>
    <t>所見を踏まえ、より効果的・効率的な事業となるよう事業内容の精査を行うなど、適正な予算の執行に努める。</t>
    <rPh sb="0" eb="2">
      <t>ショケン</t>
    </rPh>
    <rPh sb="3" eb="4">
      <t>フ</t>
    </rPh>
    <rPh sb="9" eb="12">
      <t>コウカテキ</t>
    </rPh>
    <rPh sb="13" eb="16">
      <t>コウリツテキ</t>
    </rPh>
    <rPh sb="17" eb="19">
      <t>ジギョウ</t>
    </rPh>
    <rPh sb="24" eb="26">
      <t>ジギョウ</t>
    </rPh>
    <rPh sb="26" eb="28">
      <t>ナイヨウ</t>
    </rPh>
    <rPh sb="29" eb="31">
      <t>セイサ</t>
    </rPh>
    <rPh sb="32" eb="33">
      <t>オコナ</t>
    </rPh>
    <rPh sb="37" eb="39">
      <t>テキセイ</t>
    </rPh>
    <rPh sb="40" eb="42">
      <t>ヨサン</t>
    </rPh>
    <rPh sb="43" eb="45">
      <t>シッコウ</t>
    </rPh>
    <rPh sb="46" eb="47">
      <t>ツト</t>
    </rPh>
    <phoneticPr fontId="15"/>
  </si>
  <si>
    <t>零細事業者の多い内航船業界に対して脱炭素化の実効性を高める方策が提案されるような工夫をお願いしたい。</t>
  </si>
  <si>
    <t>所見を踏まえ、零細事業者の多い内航船業界に対して脱炭素化の実効性を高める方策が提案できるよう、執行内容の改善に努める。</t>
  </si>
  <si>
    <t>成果指標を工夫できないでしょうか。成果目標①－３、②－３も評価対象が過大であるように思われるが、とりわけ、②－１はIMOの全数であり、本事業が果たした役割はその一部あるいは当該年度にはゼロかもしれない。評価対象を全数とすることは合理性を欠くと思料します。</t>
  </si>
  <si>
    <t>本業務に必要な経費について、引き続き適切な支出に努めるとともに、支出先の使途の把握を通じ契約内容の点検・見直しを行う等、効果的な執行に努める。</t>
  </si>
  <si>
    <t>繰越額に留意しつつ、より船舶の安全基準の向上につながるよう、引き続き予算の適正な執行に努めるべきである。</t>
    <rPh sb="12" eb="14">
      <t>センパク</t>
    </rPh>
    <rPh sb="15" eb="19">
      <t>アンゼンキジュン</t>
    </rPh>
    <rPh sb="20" eb="22">
      <t>コウジョウ</t>
    </rPh>
    <phoneticPr fontId="15"/>
  </si>
  <si>
    <t>執行率について改善されているが、引き続き事業内容を十分に精査し、より効果的・効率的な執行に努めるべきである。</t>
    <rPh sb="0" eb="3">
      <t>シッコウリツ</t>
    </rPh>
    <rPh sb="7" eb="9">
      <t>カイゼン</t>
    </rPh>
    <rPh sb="34" eb="37">
      <t>コウカテキ</t>
    </rPh>
    <rPh sb="38" eb="41">
      <t>コウリツテキ</t>
    </rPh>
    <phoneticPr fontId="15"/>
  </si>
  <si>
    <t>執行率が改善されてきているが、引き続き目標達成に向けて適切に執行を行うべきである。</t>
    <rPh sb="4" eb="6">
      <t>カイゼン</t>
    </rPh>
    <rPh sb="15" eb="16">
      <t>ヒ</t>
    </rPh>
    <rPh sb="17" eb="18">
      <t>ツヅ</t>
    </rPh>
    <rPh sb="19" eb="21">
      <t>モクヒョウ</t>
    </rPh>
    <rPh sb="21" eb="23">
      <t>タッセイ</t>
    </rPh>
    <rPh sb="24" eb="25">
      <t>ム</t>
    </rPh>
    <rPh sb="27" eb="29">
      <t>テキセツ</t>
    </rPh>
    <rPh sb="30" eb="32">
      <t>シッコウ</t>
    </rPh>
    <rPh sb="33" eb="34">
      <t>オコナ</t>
    </rPh>
    <phoneticPr fontId="15"/>
  </si>
  <si>
    <t>外部有識者の意見を踏まえ、指標の変更を検討して目標達成に向け取り組まれたい。また、執行率の改善に向けて、より効果的・効率的な執行に努めるべきである。</t>
    <rPh sb="13" eb="15">
      <t>シヒョウ</t>
    </rPh>
    <rPh sb="16" eb="18">
      <t>ヘンコウ</t>
    </rPh>
    <rPh sb="19" eb="21">
      <t>ケントウ</t>
    </rPh>
    <rPh sb="23" eb="25">
      <t>モクヒョウ</t>
    </rPh>
    <rPh sb="25" eb="27">
      <t>タッセイ</t>
    </rPh>
    <rPh sb="28" eb="29">
      <t>ム</t>
    </rPh>
    <rPh sb="30" eb="31">
      <t>ト</t>
    </rPh>
    <rPh sb="32" eb="33">
      <t>ク</t>
    </rPh>
    <rPh sb="41" eb="44">
      <t>シッコウリツ</t>
    </rPh>
    <rPh sb="45" eb="47">
      <t>カイゼン</t>
    </rPh>
    <rPh sb="48" eb="49">
      <t>ム</t>
    </rPh>
    <rPh sb="54" eb="56">
      <t>コウカ</t>
    </rPh>
    <phoneticPr fontId="15"/>
  </si>
  <si>
    <t>さらなる海上輸送の安全確保のため、繰越額にも留意しつつ適切な事業の実施、適正な予算の執行に務める。</t>
    <rPh sb="4" eb="6">
      <t>カイジョウ</t>
    </rPh>
    <rPh sb="6" eb="8">
      <t>ユソウ</t>
    </rPh>
    <rPh sb="9" eb="11">
      <t>アンゼン</t>
    </rPh>
    <rPh sb="11" eb="13">
      <t>カクホ</t>
    </rPh>
    <rPh sb="17" eb="20">
      <t>クリコシガク</t>
    </rPh>
    <rPh sb="22" eb="24">
      <t>リュウイ</t>
    </rPh>
    <rPh sb="27" eb="29">
      <t>テキセツ</t>
    </rPh>
    <rPh sb="30" eb="32">
      <t>ジギョウ</t>
    </rPh>
    <rPh sb="33" eb="35">
      <t>ジッシ</t>
    </rPh>
    <rPh sb="36" eb="38">
      <t>テキセイ</t>
    </rPh>
    <rPh sb="39" eb="41">
      <t>ヨサン</t>
    </rPh>
    <rPh sb="42" eb="44">
      <t>シッコウ</t>
    </rPh>
    <rPh sb="45" eb="46">
      <t>ツト</t>
    </rPh>
    <phoneticPr fontId="15"/>
  </si>
  <si>
    <t>所見を踏まえ事業を着実に実施するとともに、より実効性の高い事業となるよう、契約内容を精査し、必要に応じて見直しを行い、より効率的な予算執行を図る。</t>
  </si>
  <si>
    <t>事業を着実に実施するとともに、より実効性の高い事業となるよう、契約内容等を精査し、必要に応じて見直しを行い、より効率的な予算執行を図る。</t>
  </si>
  <si>
    <t>長期アウトカム（①－３、②－３）及び短期アウトカム（②－１）については、より具体的かつ実情に即した成果目標となるよう、適切に見直しを行う。また執行率を改善するために、事業を着実に実施するとともに、より実効性の高い事業となるよう、契約内容等を精査し、必要に応じて見直しを行い、より効率的な予算執行を図る。</t>
  </si>
  <si>
    <t>新型コロナウイルスの影響により臨検や研修を中止せざるを得ず、結果、昨年度は執行率が低下したものである。世界的に見ればWHOが緊急事態の終了を宣言し、国内においては5類の感染症に移行されたことにより、令和5年度における新型コロナウイルスの影響は少ないものと考えられるため、PSCの実施に関する国際的な約束の履行に向け、適切かつ効果的に事業を実施していく。また、契約案件に関しては、十分な公示期間の確保等に努めることで競争性を確保し、もってより効果的・効率的な事業の実施を図ることとする。</t>
  </si>
  <si>
    <t>引き続き、その妥当性を確認しながら継続的に支出していく。</t>
  </si>
  <si>
    <t>海運事業の零細性と重要性を背景に事業の必要性は理解できるものの、①－３よりはもう少し直接的な指標はないでしょうか。データが少ないのかもしれませんが、他の影響が大きいと思われますので、データ整備も薦めたらどうかと思います。</t>
  </si>
  <si>
    <t>外部有識者の所見を踏まえ、指標及び目標について検討を行い、業界に対して、より効果的なものとなるよう、見直しを行うべき。</t>
    <rPh sb="13" eb="15">
      <t>シヒョウ</t>
    </rPh>
    <rPh sb="15" eb="16">
      <t>オヨ</t>
    </rPh>
    <rPh sb="17" eb="19">
      <t>モクヒョウ</t>
    </rPh>
    <rPh sb="23" eb="25">
      <t>ケントウ</t>
    </rPh>
    <rPh sb="26" eb="27">
      <t>オコナ</t>
    </rPh>
    <rPh sb="29" eb="31">
      <t>ギョウカイ</t>
    </rPh>
    <rPh sb="32" eb="33">
      <t>タイ</t>
    </rPh>
    <rPh sb="54" eb="55">
      <t>オコナ</t>
    </rPh>
    <phoneticPr fontId="15"/>
  </si>
  <si>
    <t>効果的・効率的な執行のため、事業内容を精査するなど必要に応じて見直しを行い、事業を着実に実施する。</t>
  </si>
  <si>
    <t>これまでの行政レビューの結果を踏まえて、事業内容や指標が改善されている。また、本紙には「改善の方向性」も示されており、その方向で事業の改善に取り組んでいただきたい。</t>
  </si>
  <si>
    <t>事業の目標も絞られ、また、資金の効率性にも配慮されており、事業は適正に実施されていると思料する。</t>
  </si>
  <si>
    <t>建造に時間を要するとしても、令和7年度の目標に達する見込みはあるのか。発注量のみでもよいので、中間評価として、令和4年度あるいは5年度時点の目標と成果（見込値）を示すことは必要ではないでしょうか。なぜなら、この方式だと、事業終了（5年度）までの評価ができないことになり、しかも、それが実現可能かどうかも見通せないのではないでしょうか。</t>
  </si>
  <si>
    <t>日本政策金融公庫に必要な人件費を補助し、指定金融機関への融資を確実にするという枠組みは継続すると思われ、この枠組みを合理的かつ説明責任を果たせるよう政府として必要にして十分なモニタリングを継続されたい。</t>
  </si>
  <si>
    <t>所見を踏まえ事業を着実に実施するとともに、事業内容を精査し、必要に応じて見直しを行い、より効果的な事業の実施を図ることとする。</t>
  </si>
  <si>
    <t>所見を踏まえ事業を着実に実施するとともに、より実効性の高い事業となるよう、契約内容等を精査し、必要に応じて見直しを行い、より効果的・効率的な予算執行を図る。</t>
    <rPh sb="62" eb="65">
      <t>コウカテキ</t>
    </rPh>
    <phoneticPr fontId="15"/>
  </si>
  <si>
    <t>事業を確実に実施するとともに、より実効性の高い事業となるよう、契約内容等を精査し、必要に応じて見直しを行い、より効率的な予算執行を図る。</t>
  </si>
  <si>
    <t>国際約束で決められた支出であり、引き続き、その妥当性を確認しながら継続的に支出していく。</t>
    <rPh sb="0" eb="4">
      <t>コクサイヤクソク</t>
    </rPh>
    <rPh sb="5" eb="6">
      <t>キ</t>
    </rPh>
    <rPh sb="10" eb="12">
      <t>シシュツ</t>
    </rPh>
    <phoneticPr fontId="15"/>
  </si>
  <si>
    <t>事業を着実に実施するとともに、より実効性の高い事業になるよう、必要に応じて見直しを行い、より効率的な予算執行を図る。</t>
  </si>
  <si>
    <t>業務運営の効率化を図りつつ、引き続き、効率的かつ適正な執行に努める。</t>
  </si>
  <si>
    <t>業務運営における必要性を十分に検討するとともに確実な予算執行を実施する。</t>
    <rPh sb="0" eb="2">
      <t>ギョウム</t>
    </rPh>
    <rPh sb="2" eb="4">
      <t>ウンエイ</t>
    </rPh>
    <rPh sb="8" eb="11">
      <t>ヒツヨウセイ</t>
    </rPh>
    <rPh sb="12" eb="14">
      <t>ジュウブン</t>
    </rPh>
    <rPh sb="15" eb="17">
      <t>ケントウ</t>
    </rPh>
    <rPh sb="23" eb="25">
      <t>カクジツ</t>
    </rPh>
    <rPh sb="26" eb="30">
      <t>ヨサンシッコウ</t>
    </rPh>
    <rPh sb="31" eb="33">
      <t>ジッシ</t>
    </rPh>
    <phoneticPr fontId="15"/>
  </si>
  <si>
    <t>引き続き、業界の動向やニーズを注視し、我が国海事産業の競争力強化のため、より効果的・効率的な事業となるよう調査内容を精査するとともに、適切な予算執行に努める。</t>
    <rPh sb="0" eb="1">
      <t>ヒ</t>
    </rPh>
    <rPh sb="2" eb="3">
      <t>ツヅ</t>
    </rPh>
    <rPh sb="5" eb="7">
      <t>ギョウカイ</t>
    </rPh>
    <rPh sb="8" eb="10">
      <t>ドウコウ</t>
    </rPh>
    <rPh sb="15" eb="17">
      <t>チュウシ</t>
    </rPh>
    <rPh sb="19" eb="20">
      <t>ワ</t>
    </rPh>
    <rPh sb="21" eb="22">
      <t>クニ</t>
    </rPh>
    <rPh sb="22" eb="24">
      <t>カイジ</t>
    </rPh>
    <rPh sb="24" eb="26">
      <t>サンギョウ</t>
    </rPh>
    <rPh sb="27" eb="30">
      <t>キョウソウリョク</t>
    </rPh>
    <rPh sb="30" eb="32">
      <t>キョウカ</t>
    </rPh>
    <rPh sb="38" eb="41">
      <t>コウカテキ</t>
    </rPh>
    <rPh sb="42" eb="45">
      <t>コウリツテキ</t>
    </rPh>
    <rPh sb="46" eb="48">
      <t>ジギョウ</t>
    </rPh>
    <rPh sb="53" eb="55">
      <t>チョウサ</t>
    </rPh>
    <rPh sb="55" eb="57">
      <t>ナイヨウ</t>
    </rPh>
    <rPh sb="58" eb="60">
      <t>セイサ</t>
    </rPh>
    <rPh sb="67" eb="69">
      <t>テキセツ</t>
    </rPh>
    <rPh sb="70" eb="72">
      <t>ヨサン</t>
    </rPh>
    <rPh sb="72" eb="74">
      <t>シッコウ</t>
    </rPh>
    <rPh sb="75" eb="76">
      <t>ツト</t>
    </rPh>
    <phoneticPr fontId="15"/>
  </si>
  <si>
    <t>所見を踏まえ事業を着実に実施するとともに、契約内容等を精査するなど必要に応じて見直しを行い、より効率的な予算執行を図る。</t>
  </si>
  <si>
    <t>事業の実施にあたっては、業界の動向・ニーズをくみ取りつつ、事業の実施方針を必要に応じて見直し、より効率的な予算の執行を図る。</t>
    <rPh sb="0" eb="2">
      <t>ジギョウ</t>
    </rPh>
    <rPh sb="3" eb="5">
      <t>ジッシ</t>
    </rPh>
    <rPh sb="12" eb="14">
      <t>ギョウカイ</t>
    </rPh>
    <rPh sb="15" eb="17">
      <t>ドウコウ</t>
    </rPh>
    <rPh sb="24" eb="25">
      <t>ト</t>
    </rPh>
    <rPh sb="29" eb="31">
      <t>ジギョウ</t>
    </rPh>
    <rPh sb="32" eb="36">
      <t>ジッシホウシン</t>
    </rPh>
    <rPh sb="37" eb="39">
      <t>ヒツヨウ</t>
    </rPh>
    <rPh sb="40" eb="41">
      <t>オウ</t>
    </rPh>
    <rPh sb="43" eb="45">
      <t>ミナオ</t>
    </rPh>
    <rPh sb="49" eb="52">
      <t>コウリツテキ</t>
    </rPh>
    <rPh sb="53" eb="55">
      <t>ヨサン</t>
    </rPh>
    <rPh sb="56" eb="58">
      <t>シッコウ</t>
    </rPh>
    <rPh sb="59" eb="60">
      <t>ハカ</t>
    </rPh>
    <phoneticPr fontId="15"/>
  </si>
  <si>
    <t>令和5年度末で予定通り事業終了となるが、本事業の成果が有効活用されるよう、開発事業者を含む各事業者と連携を進め、引き続きアウトカム目標の達成に向けて取り組む。なお、同目標については、他施策の効果と併せて達成を目指すものであることから、これら施策と共通のものであり、当該施策のレビューにおいて引き続き達成度合いを評価されることとなるため、前述のとおり本事業の成果が有効活用されるよう事業終了後も取り組んでいく</t>
  </si>
  <si>
    <t>事業を確実に実施するとともに、より実効性の高い事業となるよう、契約内容等を精査し、必要に応じて見直しを行い、より効率的かつ効果的な予算執行を図る。</t>
    <rPh sb="61" eb="64">
      <t>コウカテキ</t>
    </rPh>
    <phoneticPr fontId="15"/>
  </si>
  <si>
    <t>外部有識者の所見のとおり、今後も引き続き日本政策金融公庫に対して十分なモニタリングを実施し、効率的な業務の実施が図られるよう努める。</t>
    <rPh sb="0" eb="2">
      <t>ガイブ</t>
    </rPh>
    <rPh sb="2" eb="5">
      <t>ユウシキシャ</t>
    </rPh>
    <rPh sb="6" eb="8">
      <t>ショケン</t>
    </rPh>
    <rPh sb="13" eb="15">
      <t>コンゴ</t>
    </rPh>
    <rPh sb="16" eb="17">
      <t>ヒ</t>
    </rPh>
    <rPh sb="18" eb="19">
      <t>ツヅ</t>
    </rPh>
    <rPh sb="20" eb="28">
      <t>ニホンセイサクキンユウコウコ</t>
    </rPh>
    <rPh sb="29" eb="30">
      <t>タイ</t>
    </rPh>
    <rPh sb="32" eb="34">
      <t>ジュウブン</t>
    </rPh>
    <rPh sb="42" eb="44">
      <t>ジッシ</t>
    </rPh>
    <rPh sb="46" eb="49">
      <t>コウリツテキ</t>
    </rPh>
    <rPh sb="50" eb="52">
      <t>ギョウム</t>
    </rPh>
    <rPh sb="53" eb="55">
      <t>ジッシ</t>
    </rPh>
    <rPh sb="56" eb="57">
      <t>ハカ</t>
    </rPh>
    <rPh sb="62" eb="63">
      <t>ツト</t>
    </rPh>
    <phoneticPr fontId="15"/>
  </si>
  <si>
    <t>事業を確実に実施するとともに、実効性の高い事業となるよう、必要に応じて見直しを行い、効率的な予算執行を図る。</t>
  </si>
  <si>
    <t>令和4年度については、前年度と比べて執行率が改善したものの、引き続き適正な予算の執行に努めるべきである。</t>
    <rPh sb="0" eb="2">
      <t>レイワ</t>
    </rPh>
    <rPh sb="3" eb="5">
      <t>ネンド</t>
    </rPh>
    <rPh sb="11" eb="14">
      <t>ゼンネンド</t>
    </rPh>
    <rPh sb="15" eb="16">
      <t>クラ</t>
    </rPh>
    <rPh sb="18" eb="21">
      <t>シッコウリツ</t>
    </rPh>
    <rPh sb="22" eb="24">
      <t>カイゼン</t>
    </rPh>
    <rPh sb="30" eb="31">
      <t>ヒ</t>
    </rPh>
    <rPh sb="32" eb="33">
      <t>ツヅ</t>
    </rPh>
    <rPh sb="34" eb="36">
      <t>テキセイ</t>
    </rPh>
    <rPh sb="37" eb="39">
      <t>ヨサン</t>
    </rPh>
    <phoneticPr fontId="9"/>
  </si>
  <si>
    <t>鉄軌道事業者に対して要対策箇所に関する調査を継続的に行い、実態を把握するとともに、短期アウトカム指標については、「保安監査での施設の保守に関する行政指導件数」を設定する。</t>
  </si>
  <si>
    <t>事業者へのヒアリング等により、事業内容のみならず事業の進捗状況を確認するなどして繰越額の縮減を行い、適正な予算の執行に努める。</t>
  </si>
  <si>
    <t>技術開発状況や社会情勢を考慮した上で、技術基準の制定・見直し等に向けて、調査研究が必要な内容及び所要額を精査し、引き続き鉄軌道における輸送の安全の確保に係る経費を効率的に執行できるよう取り組む。</t>
  </si>
  <si>
    <t>事故等調査の旅費等、その性格上、不用となり得るものもあるが、効果的・効率的な予算の執行に努める。</t>
  </si>
  <si>
    <t>所見を踏まえ、繰越額に留意し、適切な予算の執行に努める。</t>
  </si>
  <si>
    <t>引き続き、所見を踏まえ、進捗状況を確認するなど、適切な予算の執行に努める。</t>
  </si>
  <si>
    <t>チームの所見を踏まえ、引き続き適正な予算の執行に努める。</t>
    <rPh sb="15" eb="17">
      <t>テキセイ</t>
    </rPh>
    <phoneticPr fontId="15"/>
  </si>
  <si>
    <t>執行率が改善傾向にあるものの、繰越額が比較的多額の状況にある。適正な予算執行を実現するためにも、関係各所と引き続き強固な連携を図り、当初・補正を含む適正な予算要求および予算の執行に努めて頂きたい。</t>
  </si>
  <si>
    <t>関係者と緊密に連携し、事業の進捗状況を的確に把握することで、適正な予算の執行に努める。</t>
  </si>
  <si>
    <t>推進チームの所見を踏まえ、事業者等へのヒアリング等を通じて、各年度の事業内容及び所要額の更なる精査に取り組みます。</t>
  </si>
  <si>
    <t>令和４年度は補正予算が措置され前年度と比較して繰越額が増加しているが、補助事業の進行遅延等の理由により多額の繰越が生じることのないよう、事業の進捗状況を適切に把握するとともに、適正な予算の執行に努める。</t>
  </si>
  <si>
    <t>鉄軌道事業者、地方公共団体、地方運輸局等の関係者による協議会等を通じて進捗状況を把握等し、適正な予算の執行に努める。</t>
  </si>
  <si>
    <t>事業の進捗状況や予算の執行状況を定期的に把握することで、予算の適切な執行に努める。</t>
  </si>
  <si>
    <t>引き続きチームの所見を踏まえ、厳密な検証に基づいて要求を行う。</t>
  </si>
  <si>
    <t>所見を踏まえ、適切な成果指標等を検討しつつ、効率的かつ適正な業務の実施に努める。</t>
  </si>
  <si>
    <t>次回調査を効率的かつ適正に実施するべく、ネット調査の導入や新たな拡大・補正方法の検討等、新たな調査手法について引き続き検討を進めていく。</t>
  </si>
  <si>
    <t>予算の適正な執行に努めることとする。</t>
  </si>
  <si>
    <t>予算の適正な執行に努めることとする。</t>
    <rPh sb="3" eb="5">
      <t>テキセイ</t>
    </rPh>
    <phoneticPr fontId="15"/>
  </si>
  <si>
    <t>繰越額にも留意しつつ、地域の移動手段として必要な鉄道の早期復旧につながるよう、引き続き予算の適正な執行に努めるべきである。</t>
  </si>
  <si>
    <t>コロナ禍の出控え等の影響により、令和4年度予算が大幅に減少した旨、令和5・6年度予算内訳の主な増減理由欄に記載した。</t>
    <rPh sb="8" eb="9">
      <t>トウ</t>
    </rPh>
    <rPh sb="10" eb="12">
      <t>エイキョウ</t>
    </rPh>
    <phoneticPr fontId="15"/>
  </si>
  <si>
    <t>・事業者へのヒアリング等により、事業の進捗状況を確認するなどして繰越額の縮減を行い、早期復旧に向けた予算の適正な執行に努める。
・改善の方向性については、施設の被災状況を随時把握し、本事業の補助対象となる施設の復旧に引き続き取り組む。</t>
  </si>
  <si>
    <t>・コロナ渦の影響と思われるが、令和3年から令和4年に予算が大幅に減少理由を記載されたい。</t>
  </si>
  <si>
    <t>・前年度と同程度の繰越が経常的に発生しており繰越額の縮減されていないことから、補正予算を含め適正な予算要求に努めるべきである。
・改善の方向性として「アクティビティ①について、目標に向け引き続き取り組む。」とあるが、具体的にどういった取り組みを進めていくのかを追記いただきたい。
・アウトプットやアウトカムに目標値が記載されていないが、予算要求上の想定事業件数などは積算されているはずであり、目標値を記載されたい。あるいは同事業が適時な災害復旧に貢献した割合などをアウトカム指標にすることも考えられる。</t>
  </si>
  <si>
    <t>バリアフリー教室等の開催に当たっては、開催回数や参加人数の増加に加えて、課題や活動目標にも記載されているや「心のバリアフリー」に関する理解や認知度が向上するよう、内容の工夫等を検討されたい。</t>
  </si>
  <si>
    <t>引き続きバリアフリー教室の開催回数や参加人数の増加に努めるとともに、運輸局等で実施しているバリアフリー教室の具体的内容を把握し、「心のバリアフリー」に関する理解や認知度向上に資する取組を検討する。</t>
  </si>
  <si>
    <t>我が国が接する東アジア海域の海洋環境の維持・改善のため、また、本事業は国際約束で決められた金額を拠出する必要があることから、現状通りとする。</t>
  </si>
  <si>
    <t>ブルーテッククラスターの形成のための実証実験の実施については、その後の社会実装や事業化の状況の把握を行うこと等により、地域のニーズ等を踏まえた、より効果的な実証実験の実施が可能となるよう努められたい。</t>
  </si>
  <si>
    <t>執行経過については報告を受けており、引き続き効率的な執行を求めていく。</t>
  </si>
  <si>
    <t>ブルーテッククラスターの形成のための実証実験の実施については、「海の次世代モビリティを核とする海洋ＤＸの推進」として発展させ、その後の社会実装や事業化の状況の把握を行うこと等により、地域のニーズ等を踏まえた、より効果的な実証実験の実施が可能となるよう努めていく。</t>
  </si>
  <si>
    <t>「国土交通グリーンチャレンジ」の推進に向けた課題整理や方策の検討に当たっては、改めて、各部局や官民の間における横断的な政策課題や連携が必要な事項について分析・整理の上、調査結果の活用方法も見据えながら、調査テーマや調査内容等の検討を進められたい。</t>
  </si>
  <si>
    <t>所見を踏まえ、R6年度の調査テーマや調査内容を再度検討し見直す。既に公示済みのR5年度についても事業者の知見も得ながら、アクティビティやアウトプット、アウトカムの再検討を図る。</t>
  </si>
  <si>
    <t>運輸安全マネジメント評価については、経営企画部門に対する評価が、事業実施部門の安全確保の取組に結びつくことが重要であることから、効果的な評価のサイクルとなるよう引き続き取組を進められたい。</t>
    <rPh sb="80" eb="81">
      <t>ヒ</t>
    </rPh>
    <rPh sb="82" eb="83">
      <t>ツヅ</t>
    </rPh>
    <phoneticPr fontId="16"/>
  </si>
  <si>
    <t>被害者等支援計画の策定促進に当たっては、「公共交通事故被害者等支援フォーラム」の参加促進の取組をはじめとして、地方運輸局等の取組状況を把握を行い、本省からも適切な助言を行うなど必要な支援を行われたい。</t>
  </si>
  <si>
    <t>交通安全対策の推進に関係する調査については、対策を実施する地方公共団体等における活用状況や具体的なニーズ等を踏まえて、一層、交通安全対策の検討・実施に資するよう、テーマの選定や調査内容等を検討されたい。</t>
  </si>
  <si>
    <t>運輸安全マネジメント評価等を行う費用に加え、運輸安全マネジメントに基づく現場の行動変容把握に係る調査を実施するための費用を計上しており、こうした取組を通じて、効果的に制度を推進していく。</t>
  </si>
  <si>
    <t>中小事業者にも「公共交通事故被害者等支援フォーラム」の開催案内が行き届くよう周知を強化するとともに、地方運輸局等による被害者等支援計画策定に係る働きかけ状況等の把握に努める。</t>
  </si>
  <si>
    <t>所見を踏まえ、事業内容の見直し等を含めた改善を行い、より効果的な交通安全対策の取組につなげるための事業実施に努める。</t>
  </si>
  <si>
    <t>令和5年に改正された地域公共交通活性化再生法を活用しつつ、地域の多様な関係者が連携・協働し、地域公共交通を再構築する「リ・デザイン」に向けた取組をより一層推進し、持続可能な公共交通サービスを構築すること。</t>
  </si>
  <si>
    <t>交通政策基本計画の推進に資するため、引き続き進捗状況の把握、交通における課題の検討等の取組を推進されたい。</t>
  </si>
  <si>
    <t>他分野連携や広域化等の促進を図り、MaaSの更なる高度化を推進すること。</t>
  </si>
  <si>
    <t>情報の開示など透明性を十分に確保されたい。</t>
  </si>
  <si>
    <t>行政事業レビュー推進チームの所見を踏まえ、地域の多様な関係者が連携・協働し、地域公共交通を再構築する「リ・デザイン」に向けた取組を支援する。</t>
  </si>
  <si>
    <t>引き続き、交通政策基本計画の推進のため、進捗状況や課題の把握などに努め、これまで以上に効果的・効率的に取り組む。</t>
  </si>
  <si>
    <t>行政事業レビュー推進チームの所見を踏まえ、これまで以上に、他分野連携や広域化等の促進を図るなど、MaaSの更なる高度化を推進するとともに、このための概算要求を行うこととする。</t>
  </si>
  <si>
    <t>行政事業レビュー推進チームの所見を踏まえ、情報開示請求等に対しては適切に対応する。</t>
  </si>
  <si>
    <t>本調査については、社会経済情勢の変化を踏まえて、事業評価制度の見直しがどのような観点で必要となるのか、また、調査内容を事業評価手法の見直しにどのように活用するのかなど調査の趣旨等を分かりやすく示すことに努められたい。</t>
  </si>
  <si>
    <t>国民の安全・安心を確保に向けた公共インフラの活用等に向けた取組を進めるにあたって、本調査結果を活用されたい。</t>
  </si>
  <si>
    <t>ご指摘を踏まえ、社会経済情勢の変化を踏まえて、事業評価制度の見直しがどのような観点で必要となるのか、また、調査内容を事業評価手法の見直しにどのように活用するのかなど調査の趣旨等を分かりやすく示すよう努める。</t>
  </si>
  <si>
    <t>予定通り令和５年度に事業終了予定であり、事業の成果が関係部局において有効活用されるよう努めていく。</t>
    <rPh sb="26" eb="30">
      <t>カンケイブキョク</t>
    </rPh>
    <phoneticPr fontId="16"/>
  </si>
  <si>
    <t>引き続き、民間委託の拡大など統計プロセスの合理化・効率化や、統計品質改善会議を活用した品質改善に向けた検討を進められたい。</t>
  </si>
  <si>
    <t>調査結果の利活用を広げるため、ニーズのある調査分析内容の充実を図るべき。</t>
  </si>
  <si>
    <t>統計プロセスの合理化・効率化のために民間委託の拡大を進めるとともに、統計品質改善会議などを活用して所管統計の品質改善に向けた検討を行うこととする。</t>
  </si>
  <si>
    <t>EBPMの認知と理解促進に加え、政策部門の考えも考慮しながら、実際の施策の企画立案や予算要求内容の検討において効果的にEBPMが活用されるよう、伴走支援や研修の実施に取り組まれたい。</t>
  </si>
  <si>
    <t>職員のニーズに即した研修内容を提供することや、実際の施策を元にした実践事例を提供することに取り組み、EBPMを実践する職員への支援内容の充実化に取り組む。</t>
  </si>
  <si>
    <t>交通分野の政策課題の解決に向けた技術実証に当たっては、一層、社会的ニーズを踏まえた採択を進めることで、さらに社会実装を促進されたい。</t>
  </si>
  <si>
    <t>引き続き、共同調達等によるコスト削減を図るとともに、研究結果の活用状況・成果などの広報・周知に努められたい。</t>
  </si>
  <si>
    <t>整備された施設を活用して行った研究開発、研究成果等について広報・周知に努められたい。</t>
  </si>
  <si>
    <t>本事業の成果を踏まえて策定した性能規定に基づき、ドローンの早期実装の推進に取り組まれたい。</t>
  </si>
  <si>
    <t>今後の予算要求や事業執行において、我が国の技術開発の動向や状況、技術分野ごとの国際市場の状況等を踏まえて、国際標準を獲得するべき分野のターゲッティングの検討を行うとともに、このターゲティングの具体的な内容及びその根拠等について分かりやすい説明に努められたい。</t>
  </si>
  <si>
    <t>当該事業の目的は、我が国においてもSBASの利活用を複数の交通モードの分野へ拡張するために、航空以外のモードに適した衛星測位情報等の提供方法を検討することと思料されるが、アウトプット、短期アウトカム、長期アウトカムの関係・つながりを分かりやすく整理することも考慮に入れながら、引き続き事業に取り組まれたい。</t>
  </si>
  <si>
    <t>各運輸分野における水素の利活用拡大に資する取組について、当該調査内容を活用して検討されたい。</t>
  </si>
  <si>
    <t>交通運輸技術開発推進外部有識者会合における議論を強化し社会的ニーズを踏まえた採択を進めることで、社会実装を促進する。</t>
  </si>
  <si>
    <t>整備された施設を活用して行った研究開発、研究成果等について広報・周知に努める。</t>
  </si>
  <si>
    <t>本事業の成果である性能規定を考慮しつつ、引き続きドローンの早期実装の推進に取り組んでいく。</t>
  </si>
  <si>
    <t>今後、国際標準に関する調査等の予算要求・事業執行を行う際は、ターゲティングの具体的な内容及びその根拠等について分かりやすい説明に努める。</t>
  </si>
  <si>
    <t>SBASの複数交通モードでの利用に向けアウトプット、短期アウトカム、長期アウトカムの関係・つながりを整理・明確化した上で事業に取り組む。</t>
  </si>
  <si>
    <t>事業の執行にあたっては、各運輸分野における水素の利活用拡大に資する調査内容を検討したい。</t>
  </si>
  <si>
    <t>所管事業者のセキュリティ対策規定の策定等が促進されるよう、策定等の重要性を普及啓発する取組をさらに進められたい。</t>
  </si>
  <si>
    <t>実証事業に参加していない小規模な公共交通事業者が検討を行った割合を把握して頂き、当該事業の課題等を踏まえて、今後の取組に活かされたい。</t>
  </si>
  <si>
    <t>所管事業者のサイバーセキュリティ対策規定の策定等の促進に向け、分野毎の特性を調査した上で、所管事業者が自組織のサイバーセキュリティ対策を自己点検するためのチェックリストを作成する。所管事業者に自己点検の実施を促すことにより、所管事業者にサイバーセキュリティ対策の重要性等の普及啓発を図る。</t>
  </si>
  <si>
    <t>実証事業に参加していない小規模な公共交通事業者が検討を行った割合を把握し、当該事業の課題等を踏まえた上で、今後の取組に活かしていく。</t>
  </si>
  <si>
    <t>交通関係分野における我が国の国際的なプレゼンスをさらに高めるため、バイ会合の事前準備も含め、日常的に各国実務担当者との間で、担当部局も交えての会議の開催や密接な連絡を図るなど、日頃からの連携強化に一層取り組まれたい。</t>
  </si>
  <si>
    <t>我が国とASEANとの交通連携に関する長期的に目指すべき姿等について、可能な限り、関係国で具体的に認識を共有し、それを踏まえて、毎年の大臣会合等のアジェンダ設定や開催テーマの検討、関係国との調整を行うなど、適切な予算執行の観点も考慮に入れながら、国際的な協力枠組みの構築・継続に努められたい。</t>
  </si>
  <si>
    <t>「インフラシステム海外展開戦略2025」や「国土交通省海外展開行動計画（令和５年度版）」を踏まえて、「O＆M の参画推進」や「技術と意欲のあるスタートアップ企業の案件形成・支援」など重点分野での案件受注につながるよう、各国のニーズを踏まえたオファー型のアプローチなども活用しながら、戦略的・効果的に取組を検討・推進されたい。</t>
  </si>
  <si>
    <t>国際会合・バイ会談の準備や各種宣言案の調整等において各国担当者と担当部局も交えた密接な連絡を取るとともに、国際会合・バイ会談に担当部局も出席させる。</t>
  </si>
  <si>
    <t>新型コロナウイルス感染症の影響で過去３年は日ASEAN交通大臣会合等を対面開催できないことが多かったが、本年対面で開催される日ASEAN交通大臣会合において日ASEAN交通連携の向こう10年間を見据えた新アクションプランの承認を得るべく、ASEAN側と調整を進めているところ。本アクションプランが承認された後は、これを踏まえて毎年の大臣会合等の内容を検討のうえASEAN側との調整を行うなど、適切な予算執行の観点も考慮に入れながら、引き続き国際的な協力枠組みを構築・継続する。</t>
  </si>
  <si>
    <t>「国土交通省海外展開行動計画（令和５年版）」を踏まえ、「O＆M の参画推進」などの重点分野を反映した概算要求を行っており、オファー型のほか、我が国企業による継続的な海外事業参入に向けた支援アプローチを活用しながら、インフラシステムの海外展開に取り組む。</t>
  </si>
  <si>
    <t>新型コロナウイルス感染症の影響でここ数年は調査、研修、国際会議等の実施に支障が生じることもあったが、本年対面で開催される日ASEAN交通大臣会合において日ASEAN交通連携の向こう10年間を見据えた新アクションプランの承認を得るべく、ASEAN側と調整を進めているところ。本アクションプランが承認された後は、これを踏まえて毎年の大臣会合等の内容を検討のうえASEAN側との調整を行うなど、適切な予算執行の観点も考慮に入れながら、引き続き国際的な協力枠組みを構築・継続する。</t>
  </si>
  <si>
    <t>「資金の流れ」が国土交通省と気象庁とでは違うのかもしれないのですが・・・．「C」は，各管区気象台へ配分するだけの存在（個々の支出は各管区気象台が行う）なので，自前の支出はないものと理解しました（間違えていたら申し訳ございません）．しかしながら，ブロックごとの費目・使途をみると，「C」は1.24億円（+アルファ）を支出しています．もしそうだとしますと，金額がオーバーフローするように思います．わたしに誤解がないものとすれば，表記方法に国交省と気象庁とで不一致がございませんでしょうか．</t>
  </si>
  <si>
    <t>「資金の流れ」が国土交通省と気象庁とでは違うのかもしれないのですが・・・．「C」は，各管区気象台へ配分するだけの存在（個々の支出は各管区気象台が行う）なので，自前の支出はないものと理解しました（間違えていたら申し訳ございません）．しかしながら，ブロックごとの費目・使途をみると，「C」は2500万円（+アルファ）を支出しています．もしそうだとしますと，金額がオーバーフローするように思います．わたしに誤解がないものとすれば，表記方法に国交省と気象庁とで不一致がございませんでしょうか．</t>
  </si>
  <si>
    <t>特にありません．</t>
  </si>
  <si>
    <t>内航未来創造プランにて定められ、各所で用いられている指標であり、引き続き、その妥当性を確認しながら継続的に支出していく。</t>
  </si>
  <si>
    <t>所見を踏まえ、一括調達の活用等、調達方法の工夫により、引き続き事業費の削減に努める。</t>
    <phoneticPr fontId="16"/>
  </si>
  <si>
    <t>事業の重要性は十分に理解できますが，こうした事業の妥当性を評価するには，比較対象（たとえば，トカラ列島や，沖縄諸島などの数値例）を上手に示して頂きたいと感じました．</t>
    <phoneticPr fontId="16"/>
  </si>
  <si>
    <t>一般空港等整備事業（直轄）</t>
    <phoneticPr fontId="16"/>
  </si>
  <si>
    <t>目標達成に向け、事業内容について引き続き検討しつつ、より効果的なものになるよう努めるべき。</t>
  </si>
  <si>
    <t>事業の実施にあたっては、業界の動向・ニーズをくみ取りつつ、より効率的な事業の運用方法及び執行方法を検討し、実施する。</t>
  </si>
  <si>
    <t>船舶産業におけるサプライチェーンの最適化</t>
    <phoneticPr fontId="16"/>
  </si>
  <si>
    <t>鉄道技術基準等</t>
    <phoneticPr fontId="16"/>
  </si>
  <si>
    <t>鉄道安全対策等</t>
    <phoneticPr fontId="16"/>
  </si>
  <si>
    <t>幹線鉄道等活性化事業</t>
    <phoneticPr fontId="29"/>
  </si>
  <si>
    <t>中小トラック運送事業者向けテールゲートリフター等導入等支援事業</t>
    <rPh sb="24" eb="27">
      <t>ドウニュウトウ</t>
    </rPh>
    <phoneticPr fontId="16"/>
  </si>
  <si>
    <t>本事業は令和５年度で終了する事業である。</t>
  </si>
  <si>
    <t>物流革新に向けた政策パッケージの内容を踏まえ、内容を検討し概算要求に反映すべき。また、外部有識者所見にもある通り、一人当たりの労働時間等がどの程度削減されるのか、推計値や報告値であっても成果指標として測定し、それに見合う価格・補助額か検証可能な体制を構築すること。</t>
  </si>
  <si>
    <t>大型車の車両開発の促進にあたっては、政府におけるカーボンニュートラルの動きに沿ったものとしつつ、一層の重点化を図るため、抜本的改善に努めること。</t>
  </si>
  <si>
    <t>自動車の排ガス・燃費の測定・評価手法に係る国際的な議論を主導するために必要なデータや技術的知見の収集については、議論内容の進捗に応じて、効果的、効率的に努めるべき。</t>
  </si>
  <si>
    <t>上記の所見を踏まえ、本事業の中核的研究機関が民間事業者等の知見をより活用して効果的、効率的に実施できるよう努めるとともに、より、重量車の電動化や脱炭素燃料の実用化に重点化した事業内容とする。</t>
  </si>
  <si>
    <t>WP29の副議長職を当省職員が務めるなど、議論内容の適切な把握に努めており、今後も限られたリソースの中で効果的、効率的に対応してまいりたい。</t>
  </si>
  <si>
    <t>物流革新に向けた政策パッケージの内容を踏まえて、従来の補助メニューを見直し概算要求を行う。引き続き、適切な補助制度となるよう、成果指標の見直し、測定、検証等が可能となる体制の構築に努める。</t>
  </si>
  <si>
    <t>物流の生産性向上には多様な関係者の取組が重要であることから、関係者に対して制度を積極的に周知し、案件創出に努めるとともに、これまで以上に物流の効率化が促進するよう努められたい。</t>
  </si>
  <si>
    <t>輸送網の維持と物流生産性向上の推進を図るべく、採択した取組や取りまとめた調査事業について、国土交通省HPや各種講演等において事例を紹介する等によって、物流の効率化の促進に取り組んでいく。</t>
  </si>
  <si>
    <t>自動車局</t>
    <rPh sb="0" eb="3">
      <t>ジドウシャ</t>
    </rPh>
    <rPh sb="3" eb="4">
      <t>キョク</t>
    </rPh>
    <phoneticPr fontId="16"/>
  </si>
  <si>
    <t>法令違反の疑われる事業者に対する迅速な対応、違反の早期是正など、監査・処分の効率化及び実効性向上に必要な体制を整備するため、必要な予算の確保等を図るべき。</t>
    <phoneticPr fontId="16"/>
  </si>
  <si>
    <t>引き続き執行方法等の改善を行い、より効率的、効果的な事業の実施を図るべき。</t>
    <phoneticPr fontId="16"/>
  </si>
  <si>
    <t>引き続き執行方法等の改善を行い、より効率的、効果的な事業の実施を図るべき。</t>
  </si>
  <si>
    <t>IAEA評価ミッションの受検に備えて本事業内容を精査し、事業の効果的、効率的な実施に努めるべき。</t>
  </si>
  <si>
    <t>外部有識者の所見を踏まえ、整備不良による事故の原因等を踏まえた対策を講じる必要がある。</t>
  </si>
  <si>
    <t>引き続きコスト削減に努めるとともに、より効率的な予算執行となるよう事業を遂行するべき。</t>
  </si>
  <si>
    <t>法令違反の疑われる事業者に対する迅速な対応、違反の早期是正などを図るため、ＩＴ機器の活用等により、監査・処分の実効性向上の実施に努めているところ。概算要求において自動車運送事業者の事後チェック体制の強化の予算措置を行い、監査・処分の効率化及び実効性向上に必要な体制整備を行う。</t>
    <phoneticPr fontId="16"/>
  </si>
  <si>
    <t>講習・セミナー等の支援に関して事業者間の連携が促進するよう積極的に事業者に呼びかけるなど、効率的、効果的な事業の実施に取り組む。</t>
  </si>
  <si>
    <t>旅客自動車分野におけるテロ対策の強化に向けて、旅客運送事業者等に対するニーズの把握や啓発等を図ることにより、より効果的な予算執行に努める。</t>
  </si>
  <si>
    <t>本事業はR5年度当初予算から開始された事業である。R5年度の執行実績を踏まえ、事業の効果的、効率的な実施が可能となる体制の構築に努める。</t>
    <phoneticPr fontId="16"/>
  </si>
  <si>
    <t>整備不良に起因する事故の発生等を踏まえて、引き続き、整備管理者の技能向上のための取組を検討する。</t>
  </si>
  <si>
    <t>引き続きコスト縮減を図り、今後より効果的な予算執行となるよう事業遂行に努める。</t>
  </si>
  <si>
    <t>平成27年度の行政改革推進会議からの指摘を踏まえ、書類審査期間の短縮を成果目標として設定したところであるが、引き続き迅速かつ適切な損害の塡補額の支払いに努めるべき。</t>
    <phoneticPr fontId="16"/>
  </si>
  <si>
    <t>近年における医療・介護技術の進歩や社会保障制度の変化、介護者の高齢化等の状況を踏まえ、より効果的、かつ、きめ細かい被害者救済対策を実施できるよう、調査方法や内容の改善を図るべき。</t>
    <phoneticPr fontId="16"/>
  </si>
  <si>
    <t>引き続き被害者支援・事故防止対策に係る取組みの積極的な情報発信に取り組むとともに、自動車ユーザーの理解を得られるよう効果的な広報の分析を行うべき。</t>
    <phoneticPr fontId="16"/>
  </si>
  <si>
    <t>介護を要する重度後遺障害者数が減少しない原因を特定し、最終的にはより効果的・効率的な交通事故被害者支援の充実のための施策を検討すべき。</t>
    <phoneticPr fontId="16"/>
  </si>
  <si>
    <t>制度の不知により相談等できない者が生じないよう、利用者利便の向上や広報活動の見直し等の相談件数の増加につながる取組について引き続き検討及び実施する必要がある。</t>
    <phoneticPr fontId="16"/>
  </si>
  <si>
    <t>引き続き、自動車事故被害者の障害状況や生活環境に応じたニーズに合わせて、必要な医療的ケア・介護・リハビリ等が受けられるように環境整備に努めるべき。</t>
    <phoneticPr fontId="16"/>
  </si>
  <si>
    <t>引き続き、支援を必要とする交通遺児を確実に支援することができるように本制度の周知広報等のさらなる充実を図る必要がある。</t>
    <phoneticPr fontId="16"/>
  </si>
  <si>
    <t>制度の不知により介護料の受給できないケースがなきよう更なる周知を図るべき。</t>
  </si>
  <si>
    <t>被害者等団体において制度の不知により相談支援実施料の受給できないケースがなきよう周知を図るべき。</t>
  </si>
  <si>
    <t>各種施策等に基づき補助対象を見直し、真に必要な装置等に対し補助を行うべき。</t>
    <phoneticPr fontId="16"/>
  </si>
  <si>
    <t>事業用自動車事故調査委員会から的確な再発防止策の提言を得るために、事業の委託先である交通事故総合分析センターにおいて、支出金が効果的で適切に使用されていることを確認しつつ、同センターと連携して効果的な事業の実施を図るべき。
また、提言のあった再発防止策等については、自動車運送事業関係者が関心を持ち、実践につなげてもらえるような公表・周知を推進すべき。</t>
  </si>
  <si>
    <t>より効果的な施策や事業実施体制について、不断の検討を行うべき。</t>
  </si>
  <si>
    <t>引き続き、予算執行方法等について改善の余地がないか検討を行い、より効果的な事業の実施を図るべき。</t>
  </si>
  <si>
    <t>引き続き、効果検証及び想定されるリスク要因の検討を行い、より効率的な事業の実施を図るべき。</t>
  </si>
  <si>
    <t>更なる事故低減には、事故データミクロ分析を拡充させて、先進事故自動通報システムの高度化に繋げるなど、さらなる車両の安全対策に必要なデータを集めるべき。</t>
    <phoneticPr fontId="16"/>
  </si>
  <si>
    <t>実証実験の効果検証により、高齢者の免許返納に効果的な方法を検討し、事業の見直しを図るべき。</t>
    <phoneticPr fontId="16"/>
  </si>
  <si>
    <t>多くのスキャンツールが導入されるよう、計画的な事業実施及び適切な執行に努められたい。</t>
  </si>
  <si>
    <t>引き続き業務の質を確保しながら業務運営の効率化を図りつつ、安全指導業務の民間参入等により生じる経営資源を活用して被害者援護業務の重点化・深度化を図るべき。また、「独立行政法人改革等に関する基本的な方針」（平成25年12月24日閣議決定）等を踏まえ、自動車アセスメント業務の充実などを図るべき。業務が多岐に渡るため成果目標等をセグメント別で引き続き点検等を行うべき。</t>
    <phoneticPr fontId="16"/>
  </si>
  <si>
    <t>設備の整備・更新については、その必要性を厳正に検証するとともに、高落札率の解消に向け、毎年度策定する「調達等合理化計画」等に基づき、入札参加者を増加させるための取組の実施等により競争性・透明性を確保しつつ、コスト削減が図られるよう一層の調達の合理化を推進すべき。</t>
    <phoneticPr fontId="16"/>
  </si>
  <si>
    <t>書類審査期間の短縮については、迅速かつ適切な事務処理が行われるよう、引き続き適切な事業の実施を図る。</t>
    <phoneticPr fontId="16"/>
  </si>
  <si>
    <t>被害者支援の適切なニーズの把握に向け、有識者や被害者団体との意見交換会を実施するほか、調査手法について見直し、被害者等支援業務の充実を図っていく。</t>
    <rPh sb="0" eb="3">
      <t>ヒガイシャ</t>
    </rPh>
    <rPh sb="51" eb="53">
      <t>ミナオ</t>
    </rPh>
    <phoneticPr fontId="0"/>
  </si>
  <si>
    <t>引き続き被害者支援・事故防止対策に係る取組みの積極的な情報発信に取り組むとともに、自動車ユーザーの理解を得られるよう効果的な広報の分析を行い、今後の広報活動について検討する。</t>
    <phoneticPr fontId="16"/>
  </si>
  <si>
    <t>介護を要する重度後遺障害者数が減少しない原因を特定し、最終的にはより効果的・効率的な交通事故被害者支援の充実のための施策を見直し、又は新設する。</t>
    <phoneticPr fontId="16"/>
  </si>
  <si>
    <t>社会における認知度や利用者利便の更なる向上に繋がるよう取組内容を検討する。</t>
    <phoneticPr fontId="16"/>
  </si>
  <si>
    <t>アクティビティ①：リハビリの機会の確保や医療的ケアに対応した受入体制の環境整備を行う
アクティビティ②：介護者なき後も重度後遺障害者が安心して日常生活が送れるように環境整備を行う。
アクティビティ③：自動車事故被害者が適切な自立訓練を受けられるように環境整備を行う。</t>
    <phoneticPr fontId="16"/>
  </si>
  <si>
    <t>支援を必要とする交通遺児家庭について確実な支援の実施につながるよう検討を行う。</t>
  </si>
  <si>
    <t>警察や市区町村窓口を訪問して、介護料制度の周知を図っていく。</t>
    <phoneticPr fontId="16"/>
  </si>
  <si>
    <t>ナスバと協力し、現在業務を行っている団体と付き合いのある団体や、ナスバと付き合いのある団体に更なる周知を図っていく。また、自動車事故被害者等にも相談支援実施団体の存在を周知していく。</t>
    <phoneticPr fontId="16"/>
  </si>
  <si>
    <t>補助実施にあたり、普及率や社会情勢等を踏まえた効果的な補助対象装置等の選定を行う。</t>
    <phoneticPr fontId="16"/>
  </si>
  <si>
    <t>引き続き、交通事故総合分析センターと連携して効果的な事業の実施を図ることはもとより、支出金が適切に使用されているかに注意して事業を進めていく。次年度は、事故の再現実験を拡充すること等により、より実効性のある再発防止対策の提言を得るとともに、事業用自動車事故調査委員会からの提言を、事業者等に対しての効果的に周知するため、周知活動の強化を図ることとする。</t>
  </si>
  <si>
    <t>自動車運送事業への自動運転車の導入に向けた安全性等の確保については、令和５年４月より、運転者が不在の状態での自動運転を行うことが可能となったところ、今まで運転者が行っていた運転操作以外の業務を「特定自動運行保安員」が担う必要があることから、令和５年度においては、自動車運送事業者向けの「特定自動運行保安員に対する指導・監督マニュアル」の作成等をすることとしたが、自動運転を巡る動向を見据えた上で、更なる効果的な施策について、関係者間で改めて整理し、検討するため、令和６年度の予算要求は行わないこととした。</t>
    <phoneticPr fontId="16"/>
  </si>
  <si>
    <t>国際海上コンテナトレーラーに係る事故防止に向け、過去に事故が発生した背景の分析等を適切に行うことで、より効果的な事業実施に努める。</t>
  </si>
  <si>
    <t>関係する委員会や検討会における有識者を交えた議論や、過去の事故要因の横断的な解析により、更に効果的な事業実施に努める。</t>
    <rPh sb="44" eb="45">
      <t>サラ</t>
    </rPh>
    <phoneticPr fontId="16"/>
  </si>
  <si>
    <t>事業用自動車の運転者の健康状態に起因する事故防止や飲酒運転の根絶に向けて、有識者が参画するワーキングやセミナー等の実施、運転者に対する指導監督の推進等により、更に効果的な事業実施に努める。</t>
  </si>
  <si>
    <t>ICTを活用した運行管理業務の高度化に関する更なる拡大に向け、有識者の議論を踏まえた実証実験の実施内容の検討・評価や、制度の円滑な運用に向けた所要の検討を行い、より効率的な事業実施に努める。</t>
  </si>
  <si>
    <t>ミクロ分析１件毎の調査内容の改善を行い、車両の安全対策を検討する上で必要となるデータの収集を行う。</t>
    <phoneticPr fontId="16"/>
  </si>
  <si>
    <t>実証実験の効果検証による事業の見直し、適切な予算の執行に努める。</t>
    <phoneticPr fontId="16"/>
  </si>
  <si>
    <t>所見を踏まえて計画的な事業実施及び適切な執行に努める。</t>
  </si>
  <si>
    <t>引き続き業務の質を確保しながら業務運営の効率化を図りつつ、安全指導業務から被害者支援業務への業務の重点化・深度化を図るとともに、自動車アセスメント業務の充実を図る。また、業務が多岐に渡るため成果目標等のセグメント別で引き続き検討を行う。</t>
    <phoneticPr fontId="16"/>
  </si>
  <si>
    <t>設備の整備・更新については、経年劣化の具合だけによらず、利用状況等を勘案し真に必要な機器について更新を行う。また、高落札率の解消に向け、毎年策定する「調達等合理化計画」等に基づき、入札参加者を増加させるための取組の実施等により競争性・透明性を確保しつつ、引き続きコスト削減が図られるよう一層の調達の合理化を推進する。</t>
    <phoneticPr fontId="16"/>
  </si>
  <si>
    <t>技術の進展に合わせて、自動運転車の事故原因の究明のための調査分析研究の内容等を見直すべき。</t>
    <phoneticPr fontId="16"/>
  </si>
  <si>
    <t>調達等合理化計画により、調達の改善を図るため入札情報の業界誌への掲載や共同調達を実施し、調達の効率化、コストの縮減を行うとともに、契約監視委員会における点検も行われている。また、一定の事業等のまとまりごとに予算と実績の管理を行い、健全な財務体質の維持が図られている。引き続き、必要性・優先度を精査し、調達の効率化、コストの縮減に努めて効率的・効果的な予算執行を行うこと。</t>
    <phoneticPr fontId="16"/>
  </si>
  <si>
    <t>交通事故死者数の更なる削減のためには、交通事故の分析、自動車の研究開発状況や普及状況の把握、対策効果の検証が必要であり、学識経験者等の有識者から構成される車両安全対策検討会における審議結果を踏まえて、事業の実施内容を見直すべき。</t>
  </si>
  <si>
    <t>本事業は現時点でアウトプット、短期アウトカムが順調に推移しているが、開発促進等に取り組むべき先進安全技術の優先順位付けを行い、より効果的に実施するようにすべき。</t>
    <phoneticPr fontId="16"/>
  </si>
  <si>
    <t>高齢運転者による事故の更なる削減のためには、事故実態を踏まえたより効果的な事業を実施すべき。</t>
    <phoneticPr fontId="16"/>
  </si>
  <si>
    <t>公開プロセスにおける有識者からの各所見を踏まえつつ、より効果的で透明性のある事業内容とすべく、成果指標の検討や実施体制の適正化を充実させるよう努めるべき。</t>
    <phoneticPr fontId="16"/>
  </si>
  <si>
    <t>市場調査の実施方法について、より効果的な調査となるよう改善する。</t>
    <phoneticPr fontId="16"/>
  </si>
  <si>
    <t>調査分析１件毎に調査内容の見直し、必要に応じて改善を行うとともに、実効性のある再発防止策及び被害軽減に資する提言を行う。</t>
    <phoneticPr fontId="16"/>
  </si>
  <si>
    <t>事業の実施に際し、引き続き必要性・優先度を精査し、調達の効率化、コストの縮減に努めて効率的・効果的な予算執行を行う。</t>
    <phoneticPr fontId="16"/>
  </si>
  <si>
    <t>車両安全対策検討会における審議結果を踏まえて、本事業がより効果的、効率的な実施内容となるよう努める。</t>
  </si>
  <si>
    <t>第7期ASV推進計画中に優先して開発促進等に取り組むべき先進安全技術について、優先順位付けを行い、整理していく。</t>
    <phoneticPr fontId="16"/>
  </si>
  <si>
    <t>事故実態を踏まえ、事故の防止・被害軽減にあたり真に必要な技術を対象として、その技術の普及促進のための取り組みを行う。</t>
    <phoneticPr fontId="16"/>
  </si>
  <si>
    <t>①本事業で作成するガイドラインの有用性や自動運転の国際基準への効果を評価する成果指標について検討を進める。②社会的認容の形成度合いを測定する評価指標について検討を進める。③（独）自動車技術総合機構交通安全環境研究所との連携体制を強化するとともに予算執行及び事業実施管理の適正化に努める。</t>
    <phoneticPr fontId="16"/>
  </si>
  <si>
    <t>口コミや評価等を確認することで、ユーザーが購入する可能性の高い車両を優先的に抽出するなど、より効果的な調査となるよう努める。</t>
    <phoneticPr fontId="16"/>
  </si>
  <si>
    <t>・事業概要に「営業倉庫等の物流施設に対して、非常用電源設備を導入する場合において、その費用の一部を支援する。」とあり、アウトカムに「民間物資拠点のうち、災害時に物流施設としての機能を維持することができる電源設備を導入している施設の前年度比増加率」とあるが、費用のほとんどはコンサルへの委託費用となっており、目的と費用使途が整合していない。
・事業廃止も含め抜本的に目的と使途の整合性を検討されたい。</t>
  </si>
  <si>
    <t>・災害時における被災地の円滑な支援物資物流を実現するために、改訂したラストマイルハンドブックが活用されるようさらなる取組を推進すべき。
・非常用電源設備の導入支援の繰越分については、今年度内に適切に執行すべき。</t>
  </si>
  <si>
    <t>引き続き我が国物流事業者の海外展開を促進するため、国際的な潮流や各国の事情を踏まえた効果的なアプローチを行う等、効率的な予算執行を図りながら、各国政府等との連携強化を実施されたい。</t>
  </si>
  <si>
    <t>非常用電源設備の導入支援については、補正予算による措置であったことから年度内の執行が困難なため、次年度に全額を繰り越したものである。繰越分については、今年度内に執行するよう手続きを進めているところ。</t>
  </si>
  <si>
    <t>所見を踏まえ、国際的な潮流や各国の状況・ニーズを踏まえつつ、契約内容等を精査する等、より効率的な予算執行を図るとともに、各国政府との連携強化を実施する。</t>
  </si>
  <si>
    <t>自動車局</t>
    <rPh sb="0" eb="4">
      <t>ジドウシャキョク</t>
    </rPh>
    <phoneticPr fontId="16"/>
  </si>
  <si>
    <t>全国の各種協議会等への参加について、ウェブでの配信または参加（ウェビナー）などの検討を含め、引き続き実効性・効率性を高め、経費の合理化に努めるべき。</t>
  </si>
  <si>
    <t>今後とも、ウェブでの配信または参加（ウェビナー）などの検討を含め、引き続き実効性・効率性を高め、経費の合理化に努める。</t>
  </si>
  <si>
    <t>調査結果の利活用を広げるための関係者への周知を引き続き行うべき。</t>
    <phoneticPr fontId="16"/>
  </si>
  <si>
    <t>調査結果の最終版を公表の際に関係者への周知を行う。</t>
    <phoneticPr fontId="16"/>
  </si>
  <si>
    <t>引き続きコスト削減に努めるとともに、感染症拡大状況を考慮した上で会議の確実な開催に努め、効果的に事業を遂行するべき。</t>
  </si>
  <si>
    <t>アクティビティ①…調査結果の効果的な周知を実施する必要がある。
アクティビティ②…自動車整備事業について、人材不足が未だ深刻な状況であり、事業内容の一部改善に取組むべき。</t>
  </si>
  <si>
    <t>引き続きコスト削減に努めた上で、調査や広報等を通じ、働き方改革の更なる促進を遂行するよう改善する。</t>
  </si>
  <si>
    <t>オンライン申請の利用率を高め、オンライン化による効果をより発揮できるよう、事業の見直しを図るべき。</t>
  </si>
  <si>
    <t>外部有識者の所見を踏まえ、本事業の取組みを検証し、カーボンニュートラルの実現に向けた効果的な施策を検討するよう努めるべきである。</t>
  </si>
  <si>
    <t>リモートによる会議開催の可能性を含めて検討し、引き続きコストの削減に努める。</t>
  </si>
  <si>
    <t>アクティビティ①…業界団体や指定公共機関が集う会議等において調査結果について周知を行う。
アクティビティ②…高校訪問の実施方法について見直すなど、効果的な執行に努める。</t>
  </si>
  <si>
    <t>オンライン化による効果をより発揮できるよう、引き続き事業の見直しと効率的な執行に努める。</t>
  </si>
  <si>
    <t>本事業については令和5年度より実施、終了することとしているが、今後、同様の事業を実施する場合、本事業の成果および所見を踏まえ、事業の取組みを検証し、効率的・効果的な執行を図る。</t>
  </si>
  <si>
    <t>引き続き、滞りなく適切に事業を行うべき。</t>
  </si>
  <si>
    <t>引き続き無車検車・無保険車対策として、車検及び自賠責保険の受検・加入を継続的に呼びかけ周知するとともに、より効果的な周知方法を検討すべき。</t>
  </si>
  <si>
    <t>自動車の国際基準を策定する国連の会議体（WP29）における議論を主導するために必要な試験研究については、議論内容の進捗に応じて、効果的、効率的に努めるべき。</t>
  </si>
  <si>
    <t>外部有識者の所見を踏まえ、引き続き成果指標の検討を行うとともに、効率的な執行を頂きたい。</t>
  </si>
  <si>
    <t>・アクティビティ①について、若年層を含めて、引き続き効果的な啓発となるよう改善すべきと考えられる。
・アクティビティ②について、自動車の安全確保のために、さらに取組を強化すべきと考えられる。</t>
  </si>
  <si>
    <t>OSSの利用率向上等、自動車登録検査関係手続のDX化を推進することは大変重要であり、事業の進捗状況の定期的な把握等により、効果的・効率的な執行となるよう努められたい。</t>
  </si>
  <si>
    <t>本事業の目的の達成に足る調査結果が得られた場合には、予定通り終了とし、審査手法の見直し等に繋げること。</t>
  </si>
  <si>
    <t>自動車ユーザーや職員が安全に施設を利用するために必要な事業であることは理解できるが、整備を行う施設の優先順位付けや有効な点検・改善に資するためのEBPM観点的による指標の設定についてより見直すべき。引き続き、真に必要なものに限り執行していくこと。</t>
  </si>
  <si>
    <t>引き続き無車検車・無保険車対策として、車検及び自賠責保険の受検・加入を継続的によびかけ周知をする。また、より効果的な周知方法の検討を行う。</t>
  </si>
  <si>
    <t>まずはオンライン申請システムやOBD検査体制の構築を成果指標としつつ、今後の達成度等を踏まえて必要に応じて成果指標の見直しを行うとともに、効率的な執行を行う。</t>
  </si>
  <si>
    <t>・アクティビティ①については、より効果的な啓発となるよう出前講座の内容についての改善等を検討する。
・アクティビティ②については、立入調査数を増加することを検討する。</t>
  </si>
  <si>
    <t>・外部有識者の所見も踏まえ、引き続き、記録等事務代行者の利便性向上に努めるとともに、所有者・使用者本人にも、より一層利便性を享受していただけるよう、広報や車検証閲覧アプリの機能拡充等を実施していく。
・一者応札の改善のため、引き続き、意見招請の段階で複数のベンダに対して仕様書案に対する意見を求めるなど、競争性の確保を図る。
・より効果的・効率的な執行となるよう、事業の進捗状況の定期的な把握等に努める。引き続き計画的にOSS対象手続きの追加や手続きに必要な書類の電子化等を行い、自動車登録検査関係手続のDX化を推進する。</t>
  </si>
  <si>
    <t>予定通り終了とするが、不正対応のみならず、技術・環境の変化に対応して審査方法等について引き続き見直しを検討する。</t>
  </si>
  <si>
    <t>整備を行う施設の優先順位付けについては、地方運輸局等を介して各施設における老朽化等の現況確認を徹底するなど精査を続けていく。EBPM観点的による指標設定については、他組織における施設整備での指標等も参考としつつ、向上を図っていきたい。概算要求については、必要性を精査し、現時点で必要と考える内容に絞り計上した。</t>
  </si>
  <si>
    <t>事業再編により、当省の事業としては電気バス等だけが残り、タクシー・トラック等他の事業用車両に関しては環境省の事業となったように見えますが、事業の目的は共通しているので、レビューシートも環境省事業と連結ベースでご作成できないかご検討をお願いします。事業再編の中で従来成果指標として採用していた車両の開発メーカーの数や市場での価格という目標は、測定コストが高く直接的アクティビティに結びつきにくかったので採用されくなったのでしょうか。長期にわたり、次世代自動車の普及率が向上していない状況ですが、自治体や関連事業者にヒアリング・調査を行って効果的な施策を見直すとともに、自動車メーカー等による次世代自動車開発の動向等をヒアリング等により把握し、施策としては対象ビジネスセグメントごとの事情と業界ごとの効果を把握して、それに適応した個別の成果指標を採用する等、きめ細かな方針設定に基づいて引き続き効率的にご執行頂きたいと思います。</t>
  </si>
  <si>
    <t>令和3年度で終了予定事業だったが、トラック輸送の2024年問題もあり、令和5年に終了する事業となっている。特に中小業者の業務効率化を支援する目的の事業であり、この事業が今年度特に必要となる社会的な背景は理解できる。過年度の実績と効果の事績も十分あるので、テールゲートリフター以外についても一人当たりの労働時間等がどの程度削減されるのか、推計値や報告値であっても成果指標として測定し、個々の施策についてそれに見合う価格・補助額かも併せてご検証頂き、真に効果的な対策を実施頂きたい。</t>
  </si>
  <si>
    <t>日本トラック協会によると、事業用貨物自動車について死傷事故自体は平成29年比（令和3年）で3割以上減少しているが、「整備不良違反による第1当事者種別の死傷事故件数は・・・10年間をとおして変動が大きい状況」と分析しており、セグメントにより短期アウトカム（整備不良）の捉え方等にやや差異があるのではないか https://jta.or.jp/wp-content/themes/jta_theme/pdf/anzen/kotsuanzen_ichiran/jiko_r04.pdf　。　過年度の対策と効果を検証し、事故に対する社会的評価が厳しくなっていることや運転・交通をめぐる技術・機能等の環境の変化を加味して、セグメントごとの死傷事故の原因と被害等リスク率によって重点化する（リスクアプローチ）等引き続き効率的、かつ、よりきめ細やかな安全対策を実施して頂きたい。</t>
  </si>
  <si>
    <t>自動車事故発生件数及び同死者数は減少傾向にある一方、当該制度による支援の対象となる重度後遺障害を負った方の数が横ばい傾向にあるといった現状に対して支援対象重度後遺障害者数がなぜ減らないのかの理由を特定することを目的とした事業である。成果目標としては、その解決に資する施策の数ということでわかりやすい目標設定ではあるが、本来減少すべきなのであれば、「対象者の減少」という成果が必要なのであろう。しかし、何らかの理由で減少しないことが妥当なのであれば、減少を目的とする施策はそもそも必要ないのではないのか。そのことを踏まえて、最終的に交通事故被害者の支援の充実が目的であり、その目的に対して効率的にご執行頂きたい。</t>
  </si>
  <si>
    <t>独立行政法人自動車事故対策機構（ナスバ）が行う自動車事故の重度後遺衣障害者支援事業とは異なり、4つのアクテビティ成果指標として、全てのアクティビティについて、利用者数という目標を設定しており、わかりやすさの点で評価できる。但し、ナスバの重度後遺衣障害者支援事業で採用している「利用者数減少率/重度後遺障害数減少率」も利用者数の増減の携行を見るうえで捨てがたいので、両方の指標を共通して採用し、ナスバと当事業の利用者の推移を対比して成果を見ることもご検討頂きたい。なお、アウトリーチ活動もナスバと併せて実施頂いていると思いますが、遺族支援も含めて支援制度を包括的に周知するように多様なメディアの活用も含めて引き続き効率的にご執行頂きたい。</t>
  </si>
  <si>
    <t>制度趣旨から未成年の交通事故遺児の場合、受給要件を満たす者に全て交付されてしかるべきであって、これまで受給漏れしていたケースの原因を調査して今後は100％交付を必達とすべきではないだろうか。交通事故の遺児の自己申請ベースでの給付となるとのことだが、広報だけに頼らず警察等の事故調査等の方から確実に保護者または未成年後見人に給付申請を慫慂するような仕組みが作れないのかも是非ご検討頂きたい。</t>
  </si>
  <si>
    <t>アウトカム指標としている「介護料受給者数の減少率/介護を要する重度後遺障害者数の減少率」に加えて、事故被害者の療養環境の改善事業（22-0203）で採用している「利用者数」も測定し両事業のアウトカムを対比して比較することもご検討ください。また、以前アウトカムとして採用していた「最重度後遺症からの脱却者数」「介護支援評価度」等についても継続してモニターする価値はないのかご検討ください。制度の不知による未利用者は広報のみに頼らずアウトリーチ活動によって掘り起こし、引き続き更に効率的にご執行頂きたい。</t>
  </si>
  <si>
    <t>事業用自動車事故調査委員会から的確な再発防止策の提言を得るため支出先が従来より交通事故往郷分析センター者随契となっており、競争性が少ないため効率性に留意して引き続きご執行頂きたい。活動指標の再発防止策の提言件数は毎年減り目標9件に対して3件になってしまった。交通事故による死傷者数自体は減っているのに短期アウトカムの重症者数は増加している。交通事故に対する社会の評価はより厳しくなり、車両の性能や走行記録等運転をめぐる環境も大きく変化してきている。また、事業用車両の中でもトラック等セグメントに分けると事故の発生形態に違いがあるように思われる。今後はDX等の活用も視野に入れ、被害の程度や発生確率等を踏まえたリスクアプローチ等により、より細やかな対策を考案する等、社会や科学技術の変化に応じて死者等事故減少率を大きく向上させる再発防止策考案を目指して頂きたい。</t>
  </si>
  <si>
    <t>アクティビティ①（ICTを活用した点呼・運行管理等、運行管理者の負担軽減等に資する制度の創設のための調査・検討）の自動点呼は労働環境の向上が主目的なのであれば、アウトカムは労働時間の削減等になるべきではないでしょうか。アクティビティ②（デジタル技術も活用した車内事故防止のための調査・検討）の事故防止のための調査も最終的な成果は社内事故の件数の減少となるのではないでしょうか。何れも情報技術を用いて、これまでより効率的・効果的な安全確保、確認を目的としていますが、更に効果の検証及び想定されるリスク要因（遠隔操作の精度低下・死角・天候・故障・バッテリー・ハッキング等）も加味し、引き続き効率的に事業を促進して頂きたい。</t>
  </si>
  <si>
    <t>①ガイドラインの中身や国際基準への効果をより具体的に効果測定できる指標を検討すべき。②社会的認容に対する政府の関与の効果が見えるような指標を設定すべき。③事業実施体制のあり方を見直すべき。</t>
    <phoneticPr fontId="16"/>
  </si>
  <si>
    <t>多くの関係者が将来的には全てペーパーレス・オンラインになった方が様々な点でメリットがあると知りつつ、実務としてはなかなか進まないことを想定してか最終目標がオンライン率50％と事業目的から考えると抜本的というより相当控えめな目標である。仮に目標に達しても紙と電子が混在して大量処理や監査等の電子化のメリットも生じにくい割合でもある。この障壁は自動車運送業だけではなく、所轄の多くの業界共通の問題ではないだろうか。一定水準に達するまでは申請代理人等の状況を調査して利便性の向上を目指し、オンライン申請に大きな特典を与えると同時に、申請代理人または業界担当者へのリスキリング・啓蒙教育に乗り出すしかないのではないだろうか。引き続き、効率的にご執行頂きたい。</t>
    <phoneticPr fontId="16"/>
  </si>
  <si>
    <t>「物流革新に向けた政策パッケージ」https://www.cas.go.jp/jp/seisaku/buturyu_kakushin/dai2/siryou.pdfで、提言されている政策パッケージの更に先を行く取り組みを生む事業として評価したい。アクティビティ①で得られた各施策別の効果等を成果指標とし、個々の施策の実施の効果を推計することもご検討ください。アプローチによって相当な成果の差異が生じうるので、引き続き効率的効果的にご執行頂きたい。</t>
    <phoneticPr fontId="16"/>
  </si>
  <si>
    <t>明確な目標を設置し、事業の内容の見える化、成果の見る化に努めてほしい。</t>
  </si>
  <si>
    <t>「観光白書の認知度を上げ、国民の観光への関心を高める。」とあるが、観光白書の目的がそれでよいのか。観光への関心を高めることは別の効果的な方法を考察すべきで、白書の意義、目的を明確にし、求められる白書の内容を見直し、内容を効率化すべきである。</t>
  </si>
  <si>
    <t>目標値の設定、成果などから事業は適正に進められていると判断する。なお、目標値設定の妥当性を示してほしい。</t>
  </si>
  <si>
    <t>通訳案内士の地位の確立と向上を図ることを優先すべきではないか。そのうえで、効果的なマッチングなどの検討が必要と考える。</t>
  </si>
  <si>
    <t>「観光施設のさらなるバリアフリー対応とその情報発信を支援し、ユニバーサルツーリズムを推進するため創設した「観光施設における心のバリアフリー認定制度」の普及・促進に向けて、本制度の認知度向上や認定施設数増加の方策の展開を行う」とあるが、バリアフリーとユニバーサルデザインは異なる概念であり、ユニバーサルデザインを目指すのであれば、制度の内容や名称も見直すことが必要ではないか。制度が目標としていることをさらに見える化する必要がある。</t>
  </si>
  <si>
    <t>伝わる解説も必要であるが、日本国として何を伝えるべきか。日本人に対する解説と同じでよいのか。観光人数を増やすという視点だけではなく、文化を伝える、価値を共有するという視点も大事にしてほしい。また、伝える方法は文字だけではない。伝え方の工夫が必要ではないか。</t>
  </si>
  <si>
    <t>外国人旅行者の来訪（インバウンド）に依存しない、あらたな国際観光のあり方を長期的な視点で考える必要はないのか。DX推進による効率的で効果的な事業の推進を期待する。</t>
  </si>
  <si>
    <t>「海外旅行を、安心・安全に楽しんでいただくために旅行先の現地危機情報を24時間メールやSNSでお届け」が、旅行安全情報共有プラットフォームなのでしょうか。目指す姿が見えないため、課題と目標、それに到達する方法を明確にする必要がある。</t>
  </si>
  <si>
    <t>「最先端技術を導入」とはなんでしょうか。「厳格な検査の実施による国民の安心・安全の確保の両立を図るため、最新技術を活用した税関検査場電子申告ゲートなど」とあるが、具体的な最新技術を示す必要があり、今の問題が具体的にどう改善できるのかを示す必要がある。時間だけではなく、人間だけでは判断しにくいものへと対応など、技術を導入する意義を明確にする必要がある。</t>
  </si>
  <si>
    <t>Living History（生きた歴史体感プログラム）とは具体的に何を指すのかがわかりにくく、こうした取り組みが、地域の魅力アップや雇用の創出などとつながり、地方創生に寄与するような総合的で横断的な考え方が必要ではないか。</t>
  </si>
  <si>
    <t>ポストコロナ時代は、コロナ禍を経験し、単にコロナ前に戻すことではないという認識のもとで、新たな海外旅行者の需要を生み出すことが必要ではないか。、適正な収益を生む持続可能な文化観光コンテンツのモデルのありかたを具体的に示す必要がある。</t>
  </si>
  <si>
    <t>利用拠点の再生・上質化は具体的に何を示すのか。公募では、「国立公園の利用拠点で面的な整備改善を必要とする地区において、上質な滞在環境の創出とインバウンド受入促進のため、国立公園利用者向けの施設の整備改善等を、地域の関係者において作成される利用拠点計画に基づき、国・地方公共団体及び民間事業者が同時一体となって推進し、当該地区の再生に向けた基盤を効果的に整え」とあるが、上質な滞在環境とインバウンドがどう関係するのかが不明である。事業の目指す方向を明確にわかりやすく示す必要がある。</t>
  </si>
  <si>
    <t>他の事業との違いを明確にし、さらに本事業の目指すべきものをより明確にし、成果を見える化する必要がある。</t>
  </si>
  <si>
    <t>本事業の位置づけを明確にしガイドラインを作るにとどまらず、観光地域づくり法人の育成につなげた、持続可能な観光の普及を期待する。</t>
  </si>
  <si>
    <t>「、当該関係者間のネットワーク構築はもとより、ポストコロナの新しい国際観光の在り方や相互交流人口の拡大方策等について協議する」とあるが、具体的に何を目指し、どのように誰と誰が協議するのかが不明である。こうした問題設定では、成果も明確にできない。</t>
  </si>
  <si>
    <t>具体的に何をどう進めるのか、その目標などが明確でない。そのため、成果も判断できない可能性がある。より具体的な事業目標、進め方が必要である。</t>
  </si>
  <si>
    <t>持続可能な観光とは何か。具体的にどう進めていくのか、といった目標や方法を明確にする必要がある。</t>
  </si>
  <si>
    <t>魅力的な事業であり、ひきつづき推進され、よい事例の情報発信を期待する。</t>
  </si>
  <si>
    <t>国際約束で決められた分担金を支出しなければならないことから、現状通りとする。</t>
  </si>
  <si>
    <t>外部有識者の所見を踏まえ、明確な事業目標を設定し、事業内容の見える化、成果の見える化を図るとともに、拠出金により各機関で実施されたプロジェクト等が我が国に有益な事業として活用されているか検証し、より効率的・効果的な執行となるよう努めるべき。</t>
  </si>
  <si>
    <t>有識者の所見を踏まえ、観光白書の意義や目的を明確にし、国民の観光政策への理解が増進されるよう内容の見直しや効率化を図り、さらなる活用の促進に向けて検討すべき。</t>
  </si>
  <si>
    <t>有識者の所見を踏まえ、目標値設定の妥当性を定量的に示すとともに、引き続き、調査の効率化や利用価値向上等について不断に見直しを行うべき。</t>
  </si>
  <si>
    <t>各運輸局が中心となって実施している地域特有の課題解決や改善に向けた調査等の効果検証を行い、効果が高く優れた調査等は横展開をすべき。また、事業実施にあたっては、効率的・効果的な実施に努めるべき。</t>
  </si>
  <si>
    <t>MICE誘致へのコンセッション方式の導入実現に向けて、事業目標の達成には複数年を要するため、各プロセスの段階での効果検証や事業改善を図ることができるよう指標設定を検討するとともに、効果的・効率的な事業執行に努めるべき。また、国際シンポジウム等を通じて、国内における理解促進と取組事例の発信に努めるべき。</t>
  </si>
  <si>
    <t>外部有識者の所見を踏まえ、通訳案内士の質の向上や就業率の改善に向けて、より効果的なマッチングなどの検討を行うべき。</t>
  </si>
  <si>
    <t>令和５年６月に策定された訪日マーケティング戦略に基づき、消費額の拡大、地方誘客の促進に向けた訪日プロモーションを実施するとともに 、DXの推進等による効果的・効率的な事業執行に努めるべき。加えて、日本政府観光局のプロモーションが、訪日外国人旅行者数等の政府目標にどの程度寄与しているか、同局において検証を行うべき。</t>
  </si>
  <si>
    <t>外部有識者の所見を踏まえ、本事業を実施する上で目指す姿に対して、これまでの事業成果を検証し、問題点や講ずべき手段を明確にした上で、事業内容や成果の見える化を図るとともに、効率的・効果的な事業実施に努めるべき。</t>
  </si>
  <si>
    <t>観光人材の担い手不足の解消、稼げる地域・産業の実現に寄与する人材の育成などの取組みについて、これまでの事業内容を精査し、事業効果の検証を行うとともに、より効果的・効率的な執行となるよう改善すべき。</t>
  </si>
  <si>
    <t>予算の適正かつ早期の執行に努めるべき。また、他の事業との役割分担にも留意しつつ、持続可能な観光の推進や訪日外国人旅行者のニーズを踏まえた支援内容の重点化等に関する必要な制度の見直しを図るべき。</t>
  </si>
  <si>
    <t>令和４年度までは国庫債務負担行為の歳出化のため現状通りとするが、令和５年度以降については、システム運用の効率的・効果的な執行に努めるべき。</t>
  </si>
  <si>
    <t>国際観光旅客税財源による事業であることを踏まえ、事業の採択にあたっては、訪日外国人患者の受入推進に積極的に取り組む地域や訪日外国人患者の受入れが多い医療機関に配慮し、訪日外国人患者の地方誘客を促進するとともに、モデル実証を通じて創出した先進事例が継続的に取り組まれ、全国各地へ展開されることで国内の受入体制がより推進されるよう、効果的・効率的に事業を実施すべき。</t>
  </si>
  <si>
    <t>地域が実施する広域周遊観光の事業効果の検証を行い、効果が限定的な取組みへの支援とならないよう、各地域内における各層のDMOの役割分担が適切に行われているか、エビデンスに基づいた事業計画であるのか等を注視し、効率的・効果的な事業執行に努めるべき。</t>
  </si>
  <si>
    <t>外部有識者の所見及び国際観光旅客税財源による事業であることを踏まえ、訪日外国人旅行者にとって観光資源の魅力や価値の共有が図られる分かりやすい多言語解説文の整備を進めるとともに、関係省庁の関連事業と連携して相乗効果が得られる取組みを検討すべき。</t>
  </si>
  <si>
    <t>外部有識者の所見及び国際観光旅客税財源による事業であることを踏まえ、令和５年６月に策定された訪日マーケティング戦略に基づき、消費額の拡大、地方誘客の促進に向けた訪日プロモーションを実施するとともに 、DXの推進等による効果的・効率的な事業執行に努めるべき。加えて、日本政府観光局のプロモーションが、訪日外国人旅行者数等の政府目標にどの程度寄与しているか、同局において検証を行うべき。</t>
  </si>
  <si>
    <t>外部有識者の所見及び国際観光旅客税財源による事業であることを踏まえ、旅行安全情報共有プラットフォームの目指すべき姿を明確にし、現状把握による課題の抽出により、達成すべき目標を設定し、講ずべき手段・方法を明確にすべき。</t>
  </si>
  <si>
    <t>国際観光旅客税財源による事業であることを踏まえ、訪日外国人旅行者がストレスフリーで快適に旅行できる環境の整備に向けて、整備した機器の効果検証や空海港における課題の現状把握を行い、引き続き、先進性が高い事業に取り組むとともに、導入機器によって解消される改善点やその効果、導入意義を明確にし、効率的かつ効果的な導入等をすすめるべき。</t>
  </si>
  <si>
    <t>外部有識者の所見及び国際観光旅客税財源による事業であることを踏まえ、訪日外国人旅行者がストレスフリーで快適に旅行できる環境の整備に向けて、引き続き、先進性が高い事業に取り組むとともに、導入機器の最新技術の具体化や導入によって解消される改善点やその効果、導入意義を明確にし、効率的かつ効果的な導入等を進めるべき。</t>
  </si>
  <si>
    <t>訪日外国人旅行者がストレスフリーで快適に旅行できる環境の整備に向けて、各空港に導入された先進機器の活用による成果実績及び効果検証を行うとともに、補助対象空港や補助メニューの抜本的な見直し等を図るなど、効果的かつ効率的に事業を実施すべき。</t>
  </si>
  <si>
    <t>国際観光旅客税財源による事業であることを踏まえ、事業の採択にあたっては、訪日外国人旅行者の来訪が特に多い観光地等に至るまでの公共交通機関についてこれまでの事業効果を検証した上で、訪日外国人旅行者のニーズの観点から必要性や妥当性を精査し、効果的・効率的に事業を実施すべき。</t>
  </si>
  <si>
    <t>国際観光旅客税財源による事業であることを踏まえ、訪日外国人旅行者の周遊の促進や消費の拡大のためのICT等を活用した受入環境整備に向けて、訪日外国人旅行者のニーズをより的確に捉えて支援内容等の見直しを図るともに、これまでの事業効果を検証し、効率的・効果的に事象を実施するべき。</t>
  </si>
  <si>
    <t>令和４年度を持って事業終了。
これまでの地方部への外国人旅行者の誘客加速のための取組み実績で得られた知見・データ等を他の事業で有効活用して、より効果が発現されるよう横展開を図っていくべき。</t>
  </si>
  <si>
    <t>国際観光旅客税財源による事業であることを踏まえ、インバウンドに対応したインフラツーリズムの事業効果を検証した上で、訪日外国人旅行者への周知方法や受入方法などのノウハウを横展開するとともに、引き続き、コンテンツの磨き上げやプロモーションの向上を図り、効果的・効率的に事業を実施するべき。また、インバウンドの地方展開等の事業目的を適切に評価できるアウトカムの設定を検討すべき。</t>
  </si>
  <si>
    <t>国際観光旅客税財源による事業であることを踏まえ、これまでの事業の成果を検証した上で、本格的なインバウンドの再開によるインバウンドの誘客が期待できる地域の選定や、観光コンテンツ造成支援のあり方を見直すとともに、効果的・効率的に事業を実施すべき。</t>
  </si>
  <si>
    <t>国際観光旅客税財源による事業であることを踏まえ、世界的な競争力を有する観光地域づくりを促進するため、地域の観光において重要な役割を担う観光地域づくり法人（DMO）のさらなる体制強化について、課題解決を図る意欲のあるDMOに対して、DMO自身による自己評価や専門家による外部評価の仕組を導入し、より課題に対応した支援策を効果的・効率的に執行すべき。</t>
  </si>
  <si>
    <t>国際観光旅客税財源による事業であることを踏まえ、アクティビティ①②について、インバウンドのニーズを的確に踏まえた観光コンテンツの磨き上げを行うとともに、②については専門家による伴走型支援などを実施するなど改善すべき。アクティビティ③について、募集案内の見直しを図り、観光事業者や有識者、観光部局と連携する事業者を増やすよう検討すべき。アクティビティ④について、更なるインバウンド誘客を図るべく、英語での情報発信に一層力をいれて取り組むべき。</t>
  </si>
  <si>
    <t>国際観光旅客税財源による事業であることを踏まえ、事業の採択に当たっては、一過性のイベントは対象とせず、これまでの事業成果を分析・評価しつつ、持続性のあるコンテンツとして定着が見込まれるものを対象に採択するとともに、事業の実施によって観光インバウンドの需要回復等、事業目的に沿った成果が得られるよう、効果的・効率的な事業執行に努めるべき。</t>
  </si>
  <si>
    <t>外部有識者の所見及び国際観光旅客税財源による事業であることを踏まえ、本事業の取組みにより文化財に新たな付加価値が付与され、地域の魅力向上や雇用の創出につながることで地方創生に寄与するような改善を検討すべき。また、Living History（生きた歴史体感プログラム）とは何を指すのか、具体的に分かりやすくする工夫をすべき。</t>
  </si>
  <si>
    <t>外部有識者の所見及び国際観光旅客税財源による事業であることを踏まえ、ポストコロナに向けた新たな訪日外国人旅行者の需要を生み出すような取組へ改善し、適正な収益を生む持続可能な文化観光コンテンツモデルのあり方を具体的に示すよう改善すべき。</t>
  </si>
  <si>
    <t>国際観光旅客税財源による事業であることを踏まえ、我が国の魅力ある歴史・文化の体験・体感を通じ、訪日外国人旅行者への日本文化の理解を促進するためにこれまで実施してきた事業成果の分析・評価を行い、訪日外国人旅行者が多く見込まれる観光資源など効果の高い資源から優先的に事業を実施することで、効果的・効率的に事業の執行に努めるべき。また、日本政府観光局と連携し、日本文化の関心が高い層をターゲットとした誘客施策のさらなる取組を推進していくべき。</t>
  </si>
  <si>
    <t>外部有識者の所見及び国際観光旅客税財源による事業であることを踏まえ、利用拠点の再生・上質化を分かりやすく明示し、上質な滞在環境とインバウンドがどう関係するのか、事業の目指す方向や他の事業との相乗効果を明確に分かりやすく示すべき。
具体的には、コンテンツ創出事業において策定される国立公園等のストーリーの磨き上げを効果的に進め、そのストーリーに沿って国立公園等の魅力を向上させインバウンド受入促進に繋がるように、上質化事業を含む各事業が連携し、相乗効果が発揮され進められるよう、その関係性を分かりやすく示していくべき。
さらに、執行率が低い原因を究明し、事業の執行状況の検証を行った上で必要な措置を講じ、より効果的な予算執行となるよう抜本的な改善を講じられたい。</t>
  </si>
  <si>
    <t>国際観光旅客税財源による事業であることを踏まえ、国立公園のほか国定公園や長距離自然歩道についても効果検証を行うための指標を設定した上で、訪日外国人旅行者にとって国立公園等の魅力や価値の共有が図られ分かりやすい多言語解説文の整備となるよう、事業効果の測定を行い、課題把握に努め、より効果が期待される事業実施を行うべき。また、事業の執行にあたっては、過年度も含めて一者応札の原因を検証し、改善すべき。</t>
  </si>
  <si>
    <t>外部有識者の所見及び国際観光旅客税財源による事業であることを踏まえ、他の事業との違いを明確に分かりやすい記載へ見直すとともに、本事業の目指す姿に対して、事業内容の見える化、成果の見える化を図り、より効率的・効果的な執行となるよう努めるべき。</t>
  </si>
  <si>
    <t>国際観光旅客税財源による事業であることを踏まえ、訪日外国人旅行者に対して、「日本の国立公園」の魅力を戦略的に情報発信を行い、インバウンド誘客に向けて様々な誘導施策やマーケティングによる効率化を図るとともに、他の事業との相乗効果が発揮できるよう実施すべき。また、重複排除や事業リソースの効率的な活用のため、日本政府観光局のリソースを積極的に活用すべき。</t>
  </si>
  <si>
    <t>国際的な往来の再開が進んでいる中、安心・安全な海外教育旅行の実施に向けて、関係団体との連携のあり方を抜本的に見直すなど、より一層の効果的・効率的な事業実施に努めるべき。</t>
  </si>
  <si>
    <t>令和５年度をもって事業終了予定。
令和４年度は日中韓観光大臣会合が開催されず、令和５年度へ繰越が行われており、円滑な実施と成功のため、計画的かつ効果的・効率的な事業執行に努めるべき。</t>
  </si>
  <si>
    <t>コロナ禍からの回復基調において、よりインバウンド誘客の目標達成に資するものとなるよう、国際競争力の高いスノーリゾートに求められる要件（目指す姿）を明確化するなど抜本的に見直しを行い、事業の効果的・効率的な執行に努めるべき。</t>
  </si>
  <si>
    <t>令和４年度をもって事業終了。整備した滞在環境やコンテンツを有効に活用し、訪日外国人旅行者の地方部への来訪と長期滞在を一層促進すべき。また、次年度以降も事業成果の分析・評価を行い、ノウハウの横展開に努めるべき。</t>
  </si>
  <si>
    <t>国際観光旅客税財源による事業であることを踏まえ、これまでの事業効果の検証や課題整理を行った上で、国際クルーズの運航再開による訪日クルーズ旅客の受入状況も勘案し、国際クルーズの寄港により誘客が期待できる港湾等の選定や、安全安心なクルーズ船の寄港促進の取組みのあり方を見直すなど、効果的・効率的に事業を実施すべき。</t>
  </si>
  <si>
    <t>令和５年度をもって事業終了予定。
整備したコンテンツを有効に活用するとともに、次年度以降も事業成果の分析・評価を行い、ノウハウの横展開に努めるべき。</t>
    <rPh sb="13" eb="15">
      <t>ヨテイ</t>
    </rPh>
    <phoneticPr fontId="8"/>
  </si>
  <si>
    <t>令和４年度をもって事業終了。
観光地域全体の魅力と収益力を高めるため、観光施設全体を再生できる支援を行う本事業については、施策目標の達成状況や事業成果・課題を検証し、「地域一体となった観光地・観光産業の再生・高付加価値化事業」へ活用することで、より事業効果が発現される仕組づくりに取り組むべき。</t>
  </si>
  <si>
    <t>令和４年度をもって事業終了。
本事業はコロナによって失われた旅行需要の回復を行うための旅行需要喚起策として実施したものであるが、得られたデータの分析や効果を検証し、課題や改善点とともに、今後の国内交流拡大に向けた各施策へ有効活用すべき。</t>
  </si>
  <si>
    <t>令和５年度をもって事業終了予定。
本事業はGo To トラベル事業の停止後もコロナによって失われた旅行需要の回復や地域の観光需要喚起策として都道府県が行う県民割・全国旅行支援へ財政支援を行うものであるが、各都道府県の事業実施方法の適正性や効率性を確認するとともに、支出額の透明性を確保すべき。</t>
  </si>
  <si>
    <t>これまでに実施してきた実証事業の効果検証や課題整理を行い、国内外の交流市場の拡大に向けて、好事例の創出やネットワーク等を活用した横展開を図るとともに、推進企業や取組み地域の拡大を図るべき。</t>
  </si>
  <si>
    <t>事業の実施にあたっては、観光地・観光産業のDX推進に資する先進的な事例の創出やデータを活用した観光地経営を実施している地域の実例やナレッジ等の展開を積極に行うとともに、広域で稼ぐ地域の実現につながる先進モデルの構築に取り組むべき。</t>
  </si>
  <si>
    <t>令和４年度をもって事業終了。
本事業を通じて得られた知見を、「地方における高付加価値なインバウンド観光地づくり」の「モデル観光地」に対する支援に生かしていくべき。</t>
  </si>
  <si>
    <t>令和４年度をもって事業終了。次年度以降も事業成果の分析・評価を行い、ノウハウの横展開に努めるとともに、整備したコンテンツの販売実績を継続的に把握し、今後同様の事業を実施する際の効果的かつ効率的な事業実施に活用すべき。</t>
  </si>
  <si>
    <t>令和５年度をもって事業終了予定。
本事業で京都御苑の歴史や関連文化・自然などに関するアーカイブを構築したデータを訪日外国人旅行者の満足度の向上やリピーターに繋がる事業の整備・充実に有効活用していくべき。</t>
    <rPh sb="13" eb="15">
      <t>ヨテイ</t>
    </rPh>
    <phoneticPr fontId="8"/>
  </si>
  <si>
    <t>国際観光旅客税財源による事業であることを踏まえ、訪日外国人旅行者の国立公園内での消費拡大・滞在期間延長につながるよう、より一層のコンテンツの磨き上げに努め、他の事業との相乗効果が発揮できるよう実施するとともに、コンテンツの自走化への取組みを強化すべき。また、国立公園の自然体験コンテンツの効果検証を行うための指標設定を行うべき。</t>
  </si>
  <si>
    <t>令和４年度をもって事業終了。整備したコンテンツを有効に活用するとともに、次年度以降も事業成果の分析・評価を行い、ノウハウの横展開に努めるべき。</t>
  </si>
  <si>
    <t>事業の実施にあたっては、観光産業のポストコロナの反転攻勢につなげ、地域一体で面的な再生を図るため、地域一体となって再生できる取り組みを強力に支援し、事業終了後は施策目標の達成状況や事業成果・課題を検証し、今後同様の事業を行うにあたって有効活用されるよう努めるべき。</t>
  </si>
  <si>
    <t>外部有識者の所見を踏まえ、事業の位置づけを明確にしたうえでガイドラインを活用し、観光地域づくり法人の育成にもつながる持続可能な観光の普及に努めるべき。</t>
  </si>
  <si>
    <t>外部有識者の所見を踏まえ、本事業を実施する上で目指す姿に対して、これまでの事業成果を検証し、問題点や講ずべき手段を明確にし、事業内容や成果の見える化を図るとともに、効率的・効果的な事業実施に努めるべき。</t>
  </si>
  <si>
    <t>令和５年度をもって事業終了予定。
事業成果及び課題の分析、整備したコンテンツについて販売実績の継続的な把握を行い、より地方誘客・地方消費拡大を促進するための今後の事業に反映すべき。</t>
  </si>
  <si>
    <t>令和５年度をもって事業終了予定。
事業実施方法や工程の見直し等を適切に行うなどの執行管理に努めるべき。また、次年度以降も事業成果の分析・評価を行い、ノウハウの横展開に努めるとともに、整備したコンテンツの販売実績を継続的に把握し、今後同様の事業を実施する際の効果的かつ効率的な事業実施に活用すべき。</t>
  </si>
  <si>
    <t>令和４年度をもって事業終了。
外部有識者の所見を踏まえ、事業目標の達成状況や事業成果・課題を検証した結果を今後同様の事業を実施する際の具体的な目標設定や効果的かつ効率的な進めた方に有効活用すべき。</t>
  </si>
  <si>
    <t>宿泊施設等に関する「食」の課題を解決し、宿泊業の付加価値向上、地域への裨益効果を増大させるという目標の達成に向け、事業目標や成果の見える化を図り、また、効率的かつ効果的な実証事業を行い、効果検証で得られたノウハウを横展開すべき。</t>
  </si>
  <si>
    <t>外部有識者の所見及び国際観光旅客税財源による事業であることを踏まえ、本事業の目指す姿に対して、事業内容の見える化、成果の見える化を図り、各地方運輸局の観光コンテンツ強化に関する調査事業をより効率的・効果的な執行となるよう努めるべき。</t>
  </si>
  <si>
    <t>外部有識者の所見及び国際観光旅客税財源による事業であることを踏まえ、他の事業との相乗効果が発揮できるよう実施するとともに、優良事例の横展開について検討すべき。</t>
  </si>
  <si>
    <t>「新時代のインバウンド拡大アクションプラン」で掲げた目標（「2030年に、アジアNo.1の開催国として不動の地位、世界5位以内」）の達成に向けて事業の効率的かつ効果的な執行に努め、一層取組を強化していくべき。</t>
  </si>
  <si>
    <t>高付加価値旅行者の地方への誘客の課題を丁寧に把握し、モデル観光地に対し各地域の観光地経営体制の整備の事業目標や事業成果の見える化を図り、個別の課題に応じた支援を行うとともに、効率的・効果的に事業を実施すべき。</t>
  </si>
  <si>
    <t>先駆的DMOを対象とした訪日外国人旅行者の各地域の周遊促進に向けた取り組みの実施にあたっては、事業の目標や成果の見える化を図り、また、必要性・効率性及び有効性を担保できるよう努めるべき。</t>
  </si>
  <si>
    <t>宿泊施設を最大限に有効活用し、異業種間で連携することでの売り上げの安定化、販路拡大、地域を巻き込んだマーケティングの活性化等を図るといった目標達成に向け、事業の実施に当たっては、効率的かつ効果的な支援を行い、効果検証で得られたノウハウを横展開すべき。</t>
  </si>
  <si>
    <t>明確な事業目標を設定し、事業内容の見える化、成果の見える化を図るとともに、各機関の特性を意識のうえ、拠出金により各機関で実施されたプロジェクト等をよく検証し、より効率的・効果的な執行となるよう努める。</t>
  </si>
  <si>
    <t>国民の政策理解の増進は白書の重要な役割であるとの認識のもと、観光白書の意義や目的を明確にしつつ、内容の見直しや効率化、さらなる活用の促進を図る。</t>
  </si>
  <si>
    <t>各目標値の妥当性を定量的に示すよう改善を図るとともに、引き続き、調査の効率化や利用価値向上等について不断に見直しを行う。</t>
  </si>
  <si>
    <t>各運輸局が中心となり、引き続き地域特有の課題解決のための調査等を行うとともに、効果が高く優れた調査等については横展開を図る。また、調査後の運輸局の取組を検証することで、効果的・効率的な事業の実施に努める。</t>
  </si>
  <si>
    <t>MICE施設へのコンセッション方式の導入等、国際競争力強化に向けてより効果的・効率的な事業執行に努める。また、国際シンポジウム等を通じて、国内における理解促進と取組事例の発信に努める。</t>
  </si>
  <si>
    <t>これまの事業内容をよく精査した上で、通訳案内士の質の向上や就業率の改善に向けて、より効果的なマッチングなどの検討を行う。</t>
  </si>
  <si>
    <t>訪日マーケティング戦略に基づく訪日プロモーションを徹底し、DXの推進等による消費額の拡大、地方誘客の促進等、成果目標の達成に向けて効果的、効率的な執行を図るとともに、一者応札となることがないよう、適切な事業実施に努める。また、日本政府観光局のプロモーションが訪日外国人旅行者数等の政府目標にどの程度寄与しているか、同局において検証を行う。</t>
  </si>
  <si>
    <t>ユニバーサルツーリズムの普及促進を図るため、これまでの事業成果を検証し、問題点や講ずべき手段を明確にした上で、事業内容や成果の見える化を図るとともに、効率的・効果的な事業実施に努める。</t>
  </si>
  <si>
    <t>観光人材の育成・強化等に係る取組について、令和４年度実施事業内容をよく精査した上で、より効果的・効率的な執行となるよう改善策の検討を行う。</t>
  </si>
  <si>
    <t>予算の適正かつ早期の執行に努める。また、持続可能な観光の推進や訪日外国人旅行者のニーズ等を踏まえた支援内容の重点化等に関する必要な見直しを行う。</t>
  </si>
  <si>
    <t>届出手続き等の利便性向上のため、システム改修を検討しており、システムの仕組みについても検討を進め、システム運用の効率的・効果的な執行に努める。</t>
  </si>
  <si>
    <t>我が国の質の高い医療技術を生かした魅力的な滞在プランの造成、地域や医療機関での受入体制構築等の支援を行い、先進事例の横展開による波及効果を含め、より効果的・効率的に事業を実施する。令和６年度の国際観光旅客税を充当する具体的な施策・事業については、民間有識者の意見も踏まえつつ、今後の予算編成過程において検討が行われる。</t>
  </si>
  <si>
    <t>事業採択にあたっては、各層のDMOの役割分担の適正性や事業効果が期待される事業計画であるのか等を注視し、訪日外国人旅行者等の各地域への周遊の促進に資する効果的・効率的な事業の執行に努める。</t>
  </si>
  <si>
    <t>訪日外国人旅行者にとって観光資源の魅力や価値の共有が図られる分かりやすい多言語解説文の整備を進めるとともに、関係省庁の関連事業と連携して相乗効果が得られる取組みとして当事業の解説文のうち未媒体化リストを共有し、文化庁の「文化財多言語解説整備事業」及び環境省の「国立公園等多言語解説等整備事業」との更なる連携を図る。令和６年度の国際観光旅客税を充当する具体的な施策・事業については、民間有識者の意見も踏まえつつ、今後の予算編成過程において検討が行われる。</t>
  </si>
  <si>
    <t>訪日マーケティング戦略に基づく訪日プロモーションを徹底し、DXの推進等による消費額の拡大、地方誘客の促進等、成果目標の達成に向けて効果的、効率的な執行を図るとともに、一者応札となることがないよう、適切な事業実施に努める。また、日本政府観光局のプロモーションが訪日外国人旅行者数等の政府目標にどの程度寄与しているか、同局において検証を行う。令和６年度の国際観光旅客税を充当する具体的な施策・事業については、民間有識者の意見も踏まえつつ、今後の予算編成過程において検討が行われる。</t>
  </si>
  <si>
    <t>旅行安全情報共有プラットフォームの目指す姿等については、引き続き旅行業協会等と共に協議し、今後の目標設定や講ずべき手段・方法を明確にし、改善を図っていく。令和６年度の国際観光旅客税を充当する具体的な施策・事業については、民間有識者の意見も踏まえつつ、今後の予算編成過程において検討が行われる。</t>
  </si>
  <si>
    <t>訪日外国人旅行者がストレスフリーで快適に旅行できる環境の整備に向けて、事業効果の検証や課題把握に努め、先進性が高い事業の導入にあたり、解消される改善点やその効果、導入意義を明確にし、効率的かつ効果的な導入等の検討・整理を進める。令和６年度の国際観光旅客税を充当する具体的な施策・事業については、民間有識者の意見も踏まえつつ、今後の予算編成過程において検討が行われる。</t>
  </si>
  <si>
    <t>引き続き、先進性が高い事業に取り組むとともに、導入する機器の最新技術によって解消される改善点やその効果、導入意義を明確にし、効率的かつ効果的に導入等を進めていく。令和６年度の国際観光旅客税を充当する具体的な施策・事業については、民間有識者の意見も踏まえつつ、今後の予算編成過程において検討が行われる。</t>
  </si>
  <si>
    <t>各空港に導入された先進機器の活用による成果実績及び効果検証を行うとともに、空港業務における人手不足等の課題や今後の対応について、改めて空港ごとに整理検討する体制を構築し、支援内容の見直しを行うなど、事業全体の抜本的な見直しを行い、ストレスフリーで快適な旅行環境の実現に向けて、引き続き効率的・効果的な予算執行に努める。令和６年度の国際観光旅客税を充当する具体的な施策・事業については、民間有識者の意見も踏まえつつ、今後の予算編成過程において検討が行われる。</t>
  </si>
  <si>
    <t>事業の採択にあたっては、外部有識者より意見を聴取した上で支援対象とする整備計画の認定を行うとともに、これまでの事業効果を検証した上で、訪日外国人旅行者のニーズの観点から必要性や妥当性を精査し、効果的・効率的に事業を実施する。令和６年度の国際観光旅客税を充当する具体的な施策・事業については、民間有識者の意見も踏まえつつ、今後の予算編成過程において検討が行われる。</t>
  </si>
  <si>
    <t>訪日外国人旅行者がストレスフリーで快適に旅行できる環境の整備に向けて、補助対象メニュー等の見直しを図るとともに、これまでの事業効果を検証し、効率的・効果的に事象を実施する。
令和６年度の国際観光旅客税を充当する具体的な施策・事業については、民間有識者の意見も踏まえつつ、今後の予算編成過程において検討が行われる。</t>
  </si>
  <si>
    <t>事業の実施にあたっては新型コロナウイルス感染症の影響を受けたが、海外現地セミナーのオンラインへの変更等、内容の一部見直しを行い、事業を実施した。本事業によって得られた知見・データ等を今後他の事業でも活用できるよう、JNTO等とも共有を図った。</t>
    <rPh sb="0" eb="2">
      <t>ジギョウ</t>
    </rPh>
    <phoneticPr fontId="8"/>
  </si>
  <si>
    <t>インバウンドの地方展開等の事業目的を適切に評価することができるアウトカムの設定を検討し、国際観光旅客税の目的に沿って、事業効果を検証した上で、訪日外国人旅行者への周知方法や受入方法などのノウハウを横展開するとともに、引き続き、コンテンツの磨き上げやプロモーションの向上を図り、効果的・効率的に事業を実施する。令和６年度の国際観光旅客税を充当する具体的な施策・事業については、民間有識者の意見も踏まえつつ、今後の予算編成過程において検討が行われる。</t>
  </si>
  <si>
    <t>インバウンドの誘客が期待できる地域としてよりよい地域を選定し、観光コンテンツ造成支援のあり方を見直すため、事業採択に係る有識者委員会後も委員意見に関する改善状況を委員に報告し、持続的な改善が図られるような仕組みを形成する。また、これまでの事業の成果を継続的に確認・検証するとともに、アフターコロナの需要を適切に捉え、その効果的・効率的な執行に努める。令和６年度の国際観光旅客税を充当する具体的な施策・事業については、民間有識者の意見も踏まえつつ、今後の予算編成過程において検討が行われる。</t>
  </si>
  <si>
    <t>観光地域づくり法人（DMO）のさらなる体制強化に向け、地域のインバウンドの状況やこれまでの取組状況等を考慮して採択するなど、事業を効果的・効率的に行うよう努める。令和６年度の国際観光旅客税を充当する具体的な施策・事業については、民間有識者の意見も踏まえつつ、今後の予算編成過程において検討が行われる。</t>
  </si>
  <si>
    <t xml:space="preserve">
アクティビティ①、②については、今後も、インバウンド向けの特別な体験機会の提供や音声ガイドや字幕表示、ステージツアー等の外国人受入環境の整備等を通じて、年間を通してインバウンド需要に応えていく。また、伴走型支援については、今年度は、アクティビティ①（委託型）においてのみ実施しているところ、本事業の目的は補助型にも共通しており、今後、アクティビティ②（補助型）についても伴走型支援を検討する。なお、伴走型支援については、インバウンド目線での専門家（外国人有識者）のみならず、観光・旅行目線での専門家からの支援を実施予定。アクティビティ③については、観光事業者や観光関係有識者を実施体制に入れ、連携を図ることを募集案内に明記し事業の観光面での魅力増進を図ることで、より訪日外国人観光客が満足できる事業創出に取り組む。アクティビティ④については、本博2.0Webサイトをリニューアル予定であり、新しいWebサイトは、メイン言語は英語とし、これまでの事業を並べたカタログ型サイトから、外国人目線での周辺観光情報を絡めたモデルルートや体験レポートなど、ターゲットのニーズに合った情報を提供していきたい。なお、JNTOをはじめとする各種関係団体とWebの相互リンク、SNSやウェブマガジン等を活用した情報発信、ツアー造成やイベント出展へのアドバイス等の連携を進め、より効果的なプロモーションを展開し、訪日外国人を主なターゲットに設定し、磨き上げた日本博コンテンツへの誘客、滞在期間の拡大及び満足度の向上に繋がる効果的な情報発信・ツアー造成等を展開していく。令和６年度の国際観光旅客税を充当する具体的な施策・事業については、民間有識者の意見も踏まえつつ、今後の予算編成過程において検討が行われる。</t>
  </si>
  <si>
    <t>当事業は、地方公共団体において継続的に実施する計画をもつ事業に対する支援事業であるが、令和４年度の実施事業から、一過性のイベントを支援対象としない方針に変更しているところ。また、今年度の事業実施にあたっては、事業実施団体に対し、これまでの事業成果を分析・評価しながら専門家による検討及び助言等の伴走型支援を併せて実施することにより、インバウンド誘客に資する広報支援等を行い、観光インバウンドの需要回復等の成果が得られるよう事業を執行することとしている。令和６年度の国際観光旅客税を充当する具体的な施策・事業については、民間有識者の意見も踏まえつつ、今後の予算編成過程において検討が行われる。</t>
  </si>
  <si>
    <t>地方創生に寄与するような総合的で横断的な考え方の下、本事業のこれまでの事業成果の分析・評価及び訪日外国人旅行者のニーズ把握により、効果的・効率的な事業となるよう、事業の刷新を含めた見直しを図る。令和６年度の国際観光旅客税を充当する具体的な施策・事業については、民間有識者の意見も踏まえつつ、今後の予算編成過程において検討が行われる。</t>
  </si>
  <si>
    <t>ポストコロナに向けた新たな訪日外国人旅行者の需要を生み出す取組へ改善を行い、適正な収益を生む持続可能な文化観光コンテンツのあり方を具体的に示すよう改善する。令和６年度の国際観光旅客税を充当する具体的な施策・事業については、民間有識者の意見も踏まえつつ、今後の予算編成過程において検討が行われる。</t>
  </si>
  <si>
    <t>これまでの事業成果の分析・評価及び訪日外国人旅行者のニーズを踏まえ、訪日外国人旅行者が多く見込まれる観光資源など効果の高い資源から優先的に事業を実施する。
令和６年度の国際観光旅客税を充当する具体的な施策・事業については、民間有識者の意見も踏まえつつ、今後の予算編成過程において検討が行われる。</t>
  </si>
  <si>
    <t>利用拠点の上質な滞在環境の創出をインバウンド誘客に繋げていくため、地域の関係者において作成される利用拠点計画において、インバウンド動向を踏まえた事業の方向性を示すとともに、国立公園のストーリーを踏まえた利活用方針等を記載するなど、上質化事業を含む各事業の連携を強化し、個々の事業効果が地区としての魅力を向上させること、さらにそれがインバウンド増加に繋がることが分かるよう改善を検討する。また、執行率が低い原因究明を行い、早期発注を図るなど効率的かつ効果的な予算執行に向けて改善を図る。令和６年度の国際観光旅客税を充当する具体的な施策・事業については、民間有識者の意見も踏まえつつ、今後の予算編成過程において検討が行われる。</t>
  </si>
  <si>
    <t>国立公園のほか国定公園や長距離自然歩道についても効果検証を行うための指標を設定し、訪日外国人旅行者にとって国立公園等の魅力や価値の共有が図られ分かりやすい多言語解説文の整備となるよう、事業効果の測定や現状整理や課題の検証を行い、より効果が期待される事業実施を行う。また、事業の執行にあたっては、これまでの一者応札の原因を検証し、入札参加要件の緩和等による改善の検討を行う。令和６年度の国際観光旅客税を充当する具体的な施策・事業については、民間有識者の意見も踏まえつつ、今後の予算編成過程において検討が行われる。</t>
  </si>
  <si>
    <t>本事業では国立公園におけるデジタル展示整備や改修を行っており、他の事業との違いを明確に分かりやすい記載へ見直しを行う。また、本事業の目指す姿に対して、事業内容の見える化、成果の見える化を図り、より効率的・効果的な執行となるよう努める。令和６年度の国際観光旅客税を充当する具体的な施策・事業については、民間有識者の意見も踏まえつつ、今後の予算編成過程において検討が行われる。</t>
  </si>
  <si>
    <t>国立公園ランディングサイトの運用、公式SNSの活用、OTAサイトとの連携・予約までの導線整備を行う等、他の事業との連携による戦略的な情報発信に努める。また、インバウンド向け国立公園ランディングサイトを日本政府観光局内に置き、当該サイトの拡充や効果分析等を共同して実施し、連携強化を図る。令和６年度の国際観光旅客税を充当する具体的な施策・事業については、民間有識者の意見も踏まえつつ、今後の予算編成過程において検討が行われる。</t>
  </si>
  <si>
    <t>国際的な往来が再開された中で、回復が遅れているアウトバウンドを推進するため、事業者及び学校による付加価値の高い海外教育旅行プログラム開発の支援、普及・啓発や情報発信の充実等を図るとともに、関係団体との連携のあり方をより需要に即した形に抜本的に見直すなど、効果的・効率的な事業実施に努める。</t>
  </si>
  <si>
    <t>日中韓観光大臣会合の円滑な実施と成功に向け、開催にあたっては効果的・効率的な事業執行に努める。</t>
  </si>
  <si>
    <t>スノーリゾートを類型化し、各類型のターゲットに応じた支援内容を設定することでより事業効果が発現されるよう取組みを見直し、また、国際競争力の高いスノーリゾートに求められる要件（目指す姿）を明確化し、これを踏まえ応募様式や審査方法の見直しを図るなど、これまで以上にインバウンド誘客の目標達成に資する効果的・効率的な執行となるよう努める。令和６年度の国際観光旅客税を充当する具体的な施策・事業については、民間有識者の意見も踏まえつつ、今後の予算編成過程において検討が行われる。</t>
  </si>
  <si>
    <t>整備した滞在環境やコンテンツを有効に活用し、訪日外国人旅行者の地方部への来訪と長期滞在を一層促進できるよう取り組むとともに、次年度以降も事業成果の分析・評価を行い、ノウハウの横展開に努める。</t>
  </si>
  <si>
    <t>国際クルーズの寄港により誘客が期待できる港湾等を選定し、寄港促進の取組みのあり方を見直すため、事業採択に係る有識者委員会後も委員意見に関する改善状況を委員に報告し、持続的な改善が図られるような仕組みを形成する。今後も、これまでの事業の成果を継続的に確認・検証するとともに、国際クルーズ再開後に生じている寄港地等の課題に対応した取組を推進していくことで、その効果的・効率的な執行に努める。令和６年度の国際観光旅客税を充当する具体的な施策・事業については、民間有識者の意見も踏まえつつ、今後の予算編成過程において検討が行われる。</t>
  </si>
  <si>
    <t>整備したコンテンツを有効に活用するとともに、事業成果の分析・評価を行い、ノウハウの横展開に努める。</t>
  </si>
  <si>
    <t xml:space="preserve">
本事業は観光地域全体の魅力と収益力を高めるため、観光施設全体を再生できる支援を行ってきたが、施策目標の達成状況や事業成果・課題を検証し、得られた知見を「地域一体となった観光地・観光産業の再生・高付加価値化事業」へ活用し、より事業効果が発現される仕組づくりを行う。</t>
  </si>
  <si>
    <t>本事業はコロナによって失われた旅行需要の回復を行うための旅行需要喚起策として実施してきたが、得られたデータの分析結果、課題や改善点を今後の国内交流拡大に向けた各施策へ有効活用する。</t>
  </si>
  <si>
    <t>本事業はGo To トラベル事業の停止後もコロナによって失われた旅行需要の回復や地域の観光需要喚起策として都道府県が行う県民割・全国旅行支援へ財政支援を行うものであるが、各都道府県の事業実施方法の適正性や効率性を確認するとともに、支出額の透明性を確保する。</t>
  </si>
  <si>
    <t>本年度造成したモデル事業等による効果検証や課題の整理を踏まえた上で、更なる関係人口の拡大や旅行需要の喚起に繋げるよう、より効果的・効率的に事業を実施するとともに、事業で構築された優良モデルの横展開、推進企業・地域の拡大を図る。</t>
  </si>
  <si>
    <t>観光地・観光産業のDX推進に資する先進的な事例の創出やデータを活用した観光地経営を実施している地域の実例やナレッジ等の展開を積極に行うとともに、広域で稼ぐ地域の実現につながる先進モデルの構築に向けた取組を効率的・効果的に行う。</t>
  </si>
  <si>
    <t>本事業を通じて得られた知見を、「地方における高付加価値なインバウンド観光地づくり」の「モデル観光地」に対する支援に生かして行く。</t>
  </si>
  <si>
    <t>事業成果の分析・評価、ノウハウの横展開、整備したコンテンツの販売実績を継続的に把握し、今後同様の事業を実施する際の効果的かつ効率的な事業実施に努める。</t>
  </si>
  <si>
    <t>本事業で京都御苑の歴史や関連文化・自然などに関するアーカイブを構築したデータを訪日外国人旅行者の満足度の向上やリピーターに繋がる事業の整備・充実に有効活用する。また、整備後のアンケート調査結果を分析・評価し、ノウハウの横展開に努める。</t>
  </si>
  <si>
    <t>訪日外国人旅行者の国立公園内での消費拡大・滞在期間延長につながるよう、より一層のコンテンツの磨き上げに努め、他の事業との相乗効果が発揮できるよう実施し、コンテンツの自走化への取組みを強化する。また、国立公園の自然体験コンテンツの効果検証を行うための指標設定を検討する。令和６年度の国際観光旅客税を充当する具体的な施策・事業については、民間有識者の意見も踏まえつつ、今後の予算編成過程において検討が行われる。</t>
  </si>
  <si>
    <t>事業の実施にあたっては、観光産業のポストコロナの反転攻勢につなげ、地域一体で面的な再生を図るため、地域一体となって再生できる取り組みを強力に支援を行い、事業終了後は施策目標の達成状況や事業成果・課題を検証し、今後同様の事業を行うにあたって有効活用されるよう努めていく。</t>
  </si>
  <si>
    <t>今年度の本事業の目的を持続可能な観光地域づくりに取り組むためのマネジメント体制の構築と位置づけ、ガイドラインに基づく実証事業の伴走支援等を通じて、観光地域づくり法人等の育成にもつながる持続可能な観光の普及を図る。</t>
  </si>
  <si>
    <t>本事業を実施する上で目指す姿に対して、これまでの事業成果を検証し、問題点や講ずべき手段を明確にし、事業内容や成果の見える化を図る。また、開催時期など効率的・効果的な事業実施に努める。</t>
  </si>
  <si>
    <t>他の事業や他省庁の事業との相乗効果が発揮できるよう実施し、優れた取組み内容の横展開に努め、事業成果及び課題の分析、整備したコンテンツについて販売実績の継続的な把握を行い、より地方誘客・地方消費拡大を促進するための今後の事業に反映していく。</t>
  </si>
  <si>
    <t>各地域の事業実施においては、事業実施方法や工程の見直し等を適切に行うなどの執行管理に努めるとともに、事業成果の分析・評価、ノウハウの横展開、整備したコンテンツの販売実績を継続的に把握し、今後同様の事業を実施する際の効果的かつ効率的な事業実施に努める。</t>
  </si>
  <si>
    <t>新型コロナウイルス感染症や原油価格の高騰に対応できる持続可能な観光の推進を図る事業として予備費を使用して実施したものであるが、外部有識者の所見等を踏まえ、事業目標の達成状況や事業成果・課題を検証し、今後の事業の検討において事業の進め方や事業目標の設定等に関して有効活用していく。</t>
  </si>
  <si>
    <t>宿泊施設等に関する「食」の課題を解決し、宿泊業の付加価値向上、地域への裨益効果を増大させるという目標の達成に向け、事業目標や成果の見える化を図り、また、食の課題の選定ロジックを整理し、効果的・効率的な実証事業の実施・検証に努めていく。</t>
  </si>
  <si>
    <t>持続可能な観光の定義や目標、具体策を明確にするとともに、事業成果の検証のあり方についても検討する。調査事業及びナレッジ集において定義や実践を示し、横展開していくとともに、地域ごとに観光コンテンツ及びサステナブルな好循環の段階評価による検証を実施する。令和６年度の国際観光旅客税を充当する具体的な施策・事業については、民間有識者の意見も踏まえつつ、今後の予算編成過程において検討が行われる。</t>
  </si>
  <si>
    <t>これまでの事業成果を検証し、訪日外国人旅行者の地方部への来訪と長期滞在を一層促進させるため、他の事業との相乗効果が発揮できるよう実施するとともに、より効果的・効率的な事業に取り組む。令和６年度の国際観光旅客税を充当する具体的な施策・事業については、民間有識者の意見も踏まえつつ、今後の予算編成過程において検討が行われる。</t>
  </si>
  <si>
    <t>MICE開催都市の誘致競争力を一層強化するため、より効果的な事業執行に努める。令和６年度の国際観光旅客税を充当する具体的な施策・事業については、民間有識者の意見も踏まえつつ、今後の予算編成過程において検討が行われる。</t>
  </si>
  <si>
    <t>本事業の実施に当たっては、個々のモデル観光地における課題を丁寧に把握し、取組の進捗状況に応じた支援を行う。また、事業目標や事業成果の見える化を図るとともに、効率的・効果的な事業実施に努める。令和６年度の国際観光旅客税を充当する具体的な施策・事業については、民間有識者の意見も踏まえつつ、今後の予算編成過程において検討が行われる。</t>
  </si>
  <si>
    <t>有識者が確認した先駆的DMOが策定するアクションプランに基づき採択することで、事業の必要性・効率性及び有効性を担保するよう努める。令和６年度の国際観光旅客税を充当する具体的な施策・事業については、民間有識者の意見も踏まえつつ、今後の予算編成過程において検討が行われる。</t>
  </si>
  <si>
    <t>宿泊施設を最大限に有効活用し、異業種間で連携することでの売り上げの安定化、販路拡大、地域を巻き込んだマーケティングの活性化等を図るといった目標達成に向け、事業実施にあたっては、効果的・効率的な実証事業の実施・検証に努める。令和６年度の国際観光旅客税を充当する具体的な施策・事業については、民間有識者の意見も踏まえつつ、今後の予算編成過程において検討が行われる。</t>
  </si>
  <si>
    <t>外部有識者の所見を踏まえ、活動指標の当初見込みを精査する等の改善を検討いただきたい。</t>
  </si>
  <si>
    <t>繰越額が増加傾向にあるため、その原因等を検証し、適切な要求額の精査や計画的な事業執行に努められたい。</t>
  </si>
  <si>
    <t>繰越額が増加傾向にあるため、その原因等を検証し、適切な要求額の精査や計画的な事業執行に努めること。</t>
  </si>
  <si>
    <t>引き続き、補助金の交付先の事業実施について、競争性の確保等がなされているか十分に確認し、効率的な事業実施に努めることとされたい.。</t>
  </si>
  <si>
    <t>繰越額が増加傾向にあるため、その原因等を検証し、適切な要求額の精査や計画的な事業執行に努めることとされたい。また、逼迫する大規模災害に備え、事業効果が最大限に発揮できるよう、計画的な事業実施に努められたい。</t>
  </si>
  <si>
    <t>引き続き、コスト削減の検討を進め、効率的な事業実施に努められたい。</t>
  </si>
  <si>
    <t>繰越額が多くなっている原因・要因を検証した上で、適切な要求額の精査や計画的な事業執行に努められたい。</t>
  </si>
  <si>
    <t>　事業の実施及び予算の執行に際しては、関係機関との協議・許認可等に不測の日数を要すること等、やむを得ず予算の繰越を実施する場合がある。
　地方整備局及び港湾管理者に対して事業内容の詳細なヒアリング、事業の執行や工程の進捗管理を十分に行うなど計画的で効率的な事業の執行を図る。</t>
  </si>
  <si>
    <t>　事業の実施及び予算の執行に際しては、先行工事が地中障害物への対応により遅延する等、やむを得ず予算の繰越しを実施する場合がある。
　地方整備局及び港湾管理者に対して事業内容の詳細なヒアリング、事業の執行や工程の進捗管理を十分に行うなど計画的で効率的な事業の執行を図る。</t>
  </si>
  <si>
    <t>引き続き、各地方整備局及び港湾管理者に対して事業内容の詳細なヒアリングを十分に行うなど、調達における競争性の確保も図りつつ、効率的かつ効果的な事業実施に努めたい。</t>
  </si>
  <si>
    <t>地元との調整に不測の日数を要したことによる繰越が多いことから、地元との調整が整っている事業に優先的に配分するとともに、必要に応じて国債を活用するなど、繰越額の減少に努める。また、「南海トラフ地震津波避難対策特別強化地域」及び「日本海溝・千島海溝周辺海溝型地震津波避難対策特別強化地域」へ重点的に配分することにより、限られた予算の中で最大限の事業効果発揮に努める。</t>
  </si>
  <si>
    <t>現状、衛星画像データの取得に当たっては必要最小限の業務内容で実施しているところであるが、既存の衛星画像データの取得以外の方法（他の衛星を活用、新しい技術等）も含めコスト縮減を検討し、引き続き効率的な事業実施に努める。</t>
  </si>
  <si>
    <t>外部有識者の所見を踏まえ、その検討結果をレビューシートに反映する等の対応を検討されたい。
また、実証検討で得られた知見を技術基準に反映できるよう、計画的な事業実施及び適切な執行に努められたい。</t>
  </si>
  <si>
    <t>ご指摘の通り、実証結果の技術基準への反映数のみでは、事業目的を達成しているか把握が難しいと思われるため、長期アウトカムの成果指標として低炭素化荷役機械の導入割合を設定する等、点検方法を検討する。</t>
  </si>
  <si>
    <t>　本年で終了予定であるが、本事業で得られた知見により、水門・陸閘等の確実な閉鎖体制の確保・当該維持管理体制の向上に努められたい。また、当該事業の成果が全国の海岸管理者において有効に活用されるよう努められたい。</t>
  </si>
  <si>
    <t>現場操作を要しない水門・陸閘等の適用条件の検討を行い、全国の海岸管理者等の参考となるガイドラインを作成し共有することで、水門・陸閘等の確実な閉鎖体制の確保及び維持管理体制の向上を図りたい。</t>
  </si>
  <si>
    <t>外部有識者の所見を踏まえ、長期アウトカムの目標設定の変更、活動内容の見直し等を検討されたい。
　また、引き続き計画的な事業実施及び適切な執行に努め、『主な増減理由』欄等に概算要求への反映状況を詳細に記載されたい。</t>
  </si>
  <si>
    <t>繰越額が増加傾向にあるため、その原因等を検証し、適切な要求額の精査や計画的な事業執行に努めること。また、限られた予算の中で最大の効果を発現できるよう、投資効果が高い施策に重点化を図るとともに、引き続き、調達にあたり競争性を確保することで、より効果的な事業実施に努められたい。</t>
  </si>
  <si>
    <t>引き続き、調達の競争性を確保し、コスト削減に努めるとともに、効果的・効率的な保安体制の構築に努められたい。</t>
  </si>
  <si>
    <t>施設や設備の維持管理手法などを見直すことにより、それらのライフサイクルコストの低減に努められたい。</t>
  </si>
  <si>
    <t>近年の災害の傾向を踏まえ、より災害の実態に即した訓練内容となるよう、見直しを図ること。</t>
  </si>
  <si>
    <t>本年で終了予定であるが、当該事業により得られた成果を整理・分析し、事業の成果が有効に活用されるよう努められたい。</t>
  </si>
  <si>
    <t>　外部有識者の所見を踏まえ、『事業概要』欄等に第三者から見て分かりやすい説明を記載願いたい。
　当該実証事業を実施して得られる成果が国際戦略港湾に必要な機能強化方策検討に有効に活用されるよう努められたい。</t>
  </si>
  <si>
    <t>本年で終了予定であるが、実証事業により得られた成果を整理・分析し、当該事業の成果が有効に活用されるよう努められたい。</t>
  </si>
  <si>
    <t>外部有識者の所見を踏まえ、アウトカムの目標設定を、「事業を実施した港のうち、外国クルーズ船の寄港回数がコロナ前ピーク水準を上回る港湾数の割合」に変更した。</t>
  </si>
  <si>
    <t>引き続き、事業評価等において、事業効果の事前検証や実施内容の効率化に関する検討を行い、調達における競争性の確保も図りつつ、効率的かつ効果的な事業実施に努める。
また、事業の実施及び予算の執行に際しては、関係機関との協議・許認可等に不測の日数を要すること等、やむを得ず予算の繰越しを実施する場合があるが、事業の執行や工程の進捗管理を十分に行い、適正かつ効率的な事業の執行を図る。</t>
  </si>
  <si>
    <t>設備等維持管理業務の可能な限りの集約化を図り、ライフサイクルコストの低減に努める。</t>
  </si>
  <si>
    <t>令和4年の台風第14号などの近年の台風・豪雨災害や令和4年の福島県沖を震源とする地震等の際の対応から得られた知見や教訓、また首都直下地震や南海トラフ地震等の被害想定を踏まえ、効果的かつ効率的な訓練を検討する。</t>
  </si>
  <si>
    <t>本事業により得られた成果を整理・分析し、引き続き、国際戦略港湾における集荷の促進に努めたい。</t>
  </si>
  <si>
    <t>事業内容が国際約束で決められた分担金の支出であり、見直しの余地がないことから、現状どおりとする。</t>
  </si>
  <si>
    <t>　本年で終了予定であるが、実証事業により得られた成果を整理・分析し、当該事業の成果が有効に活用されるよう努められたい。</t>
  </si>
  <si>
    <t>外部有識者の所見を踏まえ、次回会議開催時の議題案として検討すること。
日中韓３ヵ国の港湾施策の相互の動向の把握及び共通課題のへの対応を通じて協力関係の保持に努められたい。</t>
  </si>
  <si>
    <t>所見を踏まえ、国際約束で決められた分担金の支出を行うものとする。</t>
  </si>
  <si>
    <t>アクティビティ①における現場での実車走行試験を円滑に実施し、トラック自動運転技術の安全性向上に資する知見を適切に得られるよう、引き続き準備を進めていく。</t>
  </si>
  <si>
    <t>引き続き日中韓3カ国の港湾施策の相互の動向の把握および共通課題への対応を通じて協力関係の保持に努めるとともに、次回会合時の議題として様々な面での情報を元に検討する。</t>
  </si>
  <si>
    <t>事業の実施によって開発された技術等が全国の港湾へ実装できるよう、効果的な案件の募集や審査方法を検討し、事業実施されたい。</t>
  </si>
  <si>
    <t>審査基準に開発した技術の普及を含めることや、審査に際して学識経験者等で構成する有識者委員会によるヒアリングを行う等して、効果的な事業実施に努めているところ。</t>
  </si>
  <si>
    <t>迅速な災害復旧を支援するため、引き続き、申請などの事務手続や、採択された災害復旧事業の予算措置の迅速化等に努められたい。</t>
  </si>
  <si>
    <t>災害復旧事業は突発的な自然災害の要因によって実施されている事業であるため、特に大規模な災害では、申請者側の負担も大きく、手続き等に時間を要する場合もある。リモート査定や３次元データ測量等を積極的に活用し、予算措置を含めて事業全体の効率化を図る。</t>
  </si>
  <si>
    <t>緑地等施設事業</t>
    <phoneticPr fontId="16"/>
  </si>
  <si>
    <t>平成12年度</t>
    <rPh sb="0" eb="2">
      <t>ヘイセイ</t>
    </rPh>
    <rPh sb="4" eb="6">
      <t>ネンド</t>
    </rPh>
    <phoneticPr fontId="16"/>
  </si>
  <si>
    <t>自動車事故による被害者遺族等に対する支援</t>
    <phoneticPr fontId="16"/>
  </si>
  <si>
    <t>自動車運送事業の各種申請手続のオンライン化に伴う申請手続の最適化・効率化のための調査</t>
    <phoneticPr fontId="16"/>
  </si>
  <si>
    <t>再保険金及保険金の支払</t>
    <phoneticPr fontId="16"/>
  </si>
  <si>
    <t>必要な事業であるため、早急に確実に進める必要がある。なお、円滑に進められない原因・課題を明確にし、その課題を解消すべき対処を行うことも必要である。</t>
    <phoneticPr fontId="16"/>
  </si>
  <si>
    <t>成果実績について、詳細内容を把握し引き続き目標達成が出来るよう取り組む。</t>
    <rPh sb="0" eb="2">
      <t>セイカ</t>
    </rPh>
    <rPh sb="2" eb="4">
      <t>ジッセキ</t>
    </rPh>
    <rPh sb="9" eb="11">
      <t>ショウサイ</t>
    </rPh>
    <rPh sb="11" eb="13">
      <t>ナイヨウ</t>
    </rPh>
    <rPh sb="14" eb="16">
      <t>ハアク</t>
    </rPh>
    <rPh sb="17" eb="18">
      <t>ヒ</t>
    </rPh>
    <rPh sb="19" eb="20">
      <t>ツヅ</t>
    </rPh>
    <rPh sb="21" eb="23">
      <t>モクヒョウ</t>
    </rPh>
    <rPh sb="23" eb="25">
      <t>タッセイ</t>
    </rPh>
    <rPh sb="26" eb="28">
      <t>デキ</t>
    </rPh>
    <rPh sb="31" eb="32">
      <t>ト</t>
    </rPh>
    <rPh sb="33" eb="34">
      <t>ク</t>
    </rPh>
    <phoneticPr fontId="16"/>
  </si>
  <si>
    <t>定量的アウトカムになり得る成果目標について検討する。</t>
    <rPh sb="0" eb="3">
      <t>テイリョウテキ</t>
    </rPh>
    <rPh sb="11" eb="12">
      <t>ウ</t>
    </rPh>
    <rPh sb="13" eb="15">
      <t>セイカ</t>
    </rPh>
    <rPh sb="15" eb="17">
      <t>モクヒョウ</t>
    </rPh>
    <rPh sb="21" eb="23">
      <t>ケントウ</t>
    </rPh>
    <phoneticPr fontId="16"/>
  </si>
  <si>
    <t>事業の成果が有効活用されるよう努める。</t>
    <phoneticPr fontId="16"/>
  </si>
  <si>
    <t>所見を踏まえ、適切なロジックモデルの構築を再検討するとともに中期アウトカムの設定も検討していく。
また、一社応札となっている案件について、引き続き原因分析、改善に努めるとともに、引き続き効果的・効率的な事業の実施に取り組む。
所見を踏まえた対応を行いつつ、令和６年度要求では新規事業における取組を行う。</t>
    <rPh sb="30" eb="32">
      <t>チュウキ</t>
    </rPh>
    <rPh sb="38" eb="40">
      <t>セッテイ</t>
    </rPh>
    <rPh sb="41" eb="43">
      <t>ケントウ</t>
    </rPh>
    <rPh sb="113" eb="115">
      <t>ショケン</t>
    </rPh>
    <rPh sb="116" eb="117">
      <t>フ</t>
    </rPh>
    <rPh sb="120" eb="122">
      <t>タイオウ</t>
    </rPh>
    <rPh sb="123" eb="124">
      <t>オコナ</t>
    </rPh>
    <rPh sb="128" eb="130">
      <t>レイワ</t>
    </rPh>
    <rPh sb="131" eb="133">
      <t>ネンド</t>
    </rPh>
    <rPh sb="133" eb="135">
      <t>ヨウキュウ</t>
    </rPh>
    <rPh sb="137" eb="139">
      <t>シンキ</t>
    </rPh>
    <rPh sb="139" eb="141">
      <t>ジギョウ</t>
    </rPh>
    <rPh sb="145" eb="147">
      <t>トリクミ</t>
    </rPh>
    <rPh sb="148" eb="149">
      <t>オコナ</t>
    </rPh>
    <phoneticPr fontId="16"/>
  </si>
  <si>
    <t>短期アウトカムを以下のとおり設定いたしました。「次世代防災通信基盤に新たに導入するために必要な項目を含む基準類を令和9年度までに3とする。」</t>
    <rPh sb="0" eb="2">
      <t>タンキ</t>
    </rPh>
    <rPh sb="8" eb="10">
      <t>イカ</t>
    </rPh>
    <rPh sb="14" eb="16">
      <t>セッテイ</t>
    </rPh>
    <phoneticPr fontId="16"/>
  </si>
  <si>
    <t>・一者応札となっている案件について、引き続き原因分析、改善に努めるとともに、引き続き効果的・効率的な事業の実施に取り組む。
・降雪等の地域特性により、やむを得ず工事期間が偏在しやすい地域があることから、平準化率については、全国での目標値は定めるのではなく、地域ごとに目標値を設定することに意義があるため、全国目標値は定めておりません。</t>
    <rPh sb="64" eb="66">
      <t>コウセツ</t>
    </rPh>
    <rPh sb="66" eb="67">
      <t>トウ</t>
    </rPh>
    <rPh sb="68" eb="70">
      <t>チイキ</t>
    </rPh>
    <rPh sb="70" eb="72">
      <t>トクセイ</t>
    </rPh>
    <rPh sb="79" eb="80">
      <t>エ</t>
    </rPh>
    <rPh sb="81" eb="83">
      <t>コウジ</t>
    </rPh>
    <rPh sb="83" eb="85">
      <t>キカン</t>
    </rPh>
    <rPh sb="86" eb="88">
      <t>ヘンザイ</t>
    </rPh>
    <rPh sb="92" eb="94">
      <t>チイキ</t>
    </rPh>
    <rPh sb="102" eb="105">
      <t>ヘイジュンカ</t>
    </rPh>
    <rPh sb="105" eb="106">
      <t>リツ</t>
    </rPh>
    <rPh sb="129" eb="131">
      <t>チイキ</t>
    </rPh>
    <rPh sb="134" eb="136">
      <t>モクヒョウ</t>
    </rPh>
    <rPh sb="136" eb="137">
      <t>チ</t>
    </rPh>
    <rPh sb="138" eb="140">
      <t>セッテイ</t>
    </rPh>
    <rPh sb="145" eb="147">
      <t>イギ</t>
    </rPh>
    <rPh sb="153" eb="155">
      <t>ゼンコク</t>
    </rPh>
    <rPh sb="155" eb="157">
      <t>モクヒョウ</t>
    </rPh>
    <rPh sb="157" eb="158">
      <t>チ</t>
    </rPh>
    <rPh sb="159" eb="160">
      <t>サダ</t>
    </rPh>
    <phoneticPr fontId="16"/>
  </si>
  <si>
    <t>一者応札となっている案件について、引き続き原因分析、改善に努めるとともに、引き続き効果的・効率的な事業の実施に取り組む。</t>
    <phoneticPr fontId="16"/>
  </si>
  <si>
    <t>アウトプットとアウトカムの相関関係について、改善に向けた検討を行う。
一者応札となっている案件について、引き続き原因分析、改善に努めるとともに、引き続き効果的・効率的な事業の実施に取り組む。
執行率について、今年度から改善に向けて取り組む。</t>
    <phoneticPr fontId="16"/>
  </si>
  <si>
    <t>長期アウトカムの設定について、改善に向けた検討を行う。一者応札となっている案件について、引き続き原因分析、改善に努めるとともに、引き続き効果的・効率的な事業の実施に取り組む。</t>
    <phoneticPr fontId="16"/>
  </si>
  <si>
    <t>一者応札については、引き続き原因分析、改善に努めるとともに、引き続き効果的・効率的な事業の実施に取り組みます。</t>
    <phoneticPr fontId="16"/>
  </si>
  <si>
    <t>達成度に関し年度内に改善を検討。
一者応札となっている案件について、引き続き原因分析、改善に努めるとともに、引き続き効果的・効率的な事業の実施に取り組む。</t>
    <rPh sb="0" eb="3">
      <t>タッセイド</t>
    </rPh>
    <rPh sb="4" eb="5">
      <t>カン</t>
    </rPh>
    <rPh sb="6" eb="9">
      <t>ネンドナイ</t>
    </rPh>
    <rPh sb="10" eb="12">
      <t>カイゼン</t>
    </rPh>
    <rPh sb="13" eb="15">
      <t>ケントウ</t>
    </rPh>
    <phoneticPr fontId="16"/>
  </si>
  <si>
    <t>近年の執行状況を鑑みて執行予定額を見直し、予算額を縮減した上で令和６年度予算概算要求に反映する。</t>
    <rPh sb="0" eb="2">
      <t>キンネン</t>
    </rPh>
    <rPh sb="3" eb="7">
      <t>シッコウジョウキョウ</t>
    </rPh>
    <rPh sb="8" eb="9">
      <t>カンガ</t>
    </rPh>
    <rPh sb="11" eb="13">
      <t>シッコウ</t>
    </rPh>
    <rPh sb="13" eb="16">
      <t>ヨテイガク</t>
    </rPh>
    <rPh sb="17" eb="19">
      <t>ミナオ</t>
    </rPh>
    <rPh sb="21" eb="24">
      <t>ヨサンガク</t>
    </rPh>
    <rPh sb="25" eb="27">
      <t>シュクゲン</t>
    </rPh>
    <rPh sb="29" eb="30">
      <t>ウエ</t>
    </rPh>
    <rPh sb="31" eb="33">
      <t>レイワ</t>
    </rPh>
    <rPh sb="34" eb="36">
      <t>ネンド</t>
    </rPh>
    <rPh sb="36" eb="42">
      <t>ヨサンガイサンヨウキュウ</t>
    </rPh>
    <rPh sb="43" eb="45">
      <t>ハンエイ</t>
    </rPh>
    <phoneticPr fontId="16"/>
  </si>
  <si>
    <t>着実な成果が上げられるよう、引き続き効果的・効率的な事業の執行に努める。</t>
    <phoneticPr fontId="16"/>
  </si>
  <si>
    <t>一者応札となっている案件について、引き続き原因分析、改善に努めるとともに、引き続き効果的・効率的な事業の実施に取り組む。　</t>
    <phoneticPr fontId="16"/>
  </si>
  <si>
    <t>長期アウトカムの再設定を検討するとともに、作成した手引きの地方公共団体や関係機関への周知方法についても検討する。</t>
    <phoneticPr fontId="16"/>
  </si>
  <si>
    <t>長期アウトカムの再設定を検討するとともに、短期アウトカムの目標達成ができるよう取り組む。</t>
  </si>
  <si>
    <t>・現場実証等を実施した技術の報告件数が減っている原因を明らかにし、改善に向け取り組む。
・一者応札となっている案件について、引き続き原因分析、改善に努めるとともに、引き続き効果的・効率的な事業の実施に取り組む。　</t>
    <rPh sb="36" eb="37">
      <t>ム</t>
    </rPh>
    <rPh sb="38" eb="39">
      <t>ト</t>
    </rPh>
    <rPh sb="40" eb="41">
      <t>ク</t>
    </rPh>
    <phoneticPr fontId="16"/>
  </si>
  <si>
    <t xml:space="preserve">引き続き効果的・効率的な事業の執行に努め、マスプロダクツ型排水ポンプの導入やメンテナンスサイクルの確立に向けた技術基準類の作成等に向け、着実に取り組む。また一者応札となっている案件について、引き続き原因分析、改善に努めるとともに、引き続き効果的・効率的な事業の実施に取り組む。
</t>
    <phoneticPr fontId="16"/>
  </si>
  <si>
    <t>所見を踏まえ、成果実績については、原因分析を行い、目標達成ができるよう取り組んでいく。
また、一社応札となっている案件について、引き続き原因分析、改善に努めるとともに、引き続き効果的・効率的な事業の実施に取り組む。</t>
    <rPh sb="0" eb="2">
      <t>ショケン</t>
    </rPh>
    <rPh sb="3" eb="4">
      <t>フ</t>
    </rPh>
    <rPh sb="7" eb="9">
      <t>セイカ</t>
    </rPh>
    <rPh sb="9" eb="11">
      <t>ジッセキ</t>
    </rPh>
    <rPh sb="17" eb="19">
      <t>ゲンイン</t>
    </rPh>
    <rPh sb="19" eb="21">
      <t>ブンセキ</t>
    </rPh>
    <rPh sb="22" eb="23">
      <t>オコナ</t>
    </rPh>
    <rPh sb="25" eb="27">
      <t>モクヒョウ</t>
    </rPh>
    <rPh sb="27" eb="29">
      <t>タッセイ</t>
    </rPh>
    <rPh sb="35" eb="36">
      <t>ト</t>
    </rPh>
    <rPh sb="37" eb="38">
      <t>ク</t>
    </rPh>
    <rPh sb="47" eb="49">
      <t>イッシャ</t>
    </rPh>
    <rPh sb="49" eb="51">
      <t>オウサツ</t>
    </rPh>
    <rPh sb="57" eb="59">
      <t>アンケン</t>
    </rPh>
    <rPh sb="64" eb="65">
      <t>ヒ</t>
    </rPh>
    <rPh sb="66" eb="67">
      <t>ツヅ</t>
    </rPh>
    <rPh sb="68" eb="70">
      <t>ゲンイン</t>
    </rPh>
    <rPh sb="70" eb="72">
      <t>ブンセキ</t>
    </rPh>
    <rPh sb="73" eb="75">
      <t>カイゼン</t>
    </rPh>
    <rPh sb="76" eb="77">
      <t>ツト</t>
    </rPh>
    <rPh sb="84" eb="85">
      <t>ヒ</t>
    </rPh>
    <rPh sb="86" eb="87">
      <t>ツヅ</t>
    </rPh>
    <rPh sb="88" eb="91">
      <t>コウカテキ</t>
    </rPh>
    <rPh sb="92" eb="95">
      <t>コウリツテキ</t>
    </rPh>
    <rPh sb="96" eb="98">
      <t>ジギョウ</t>
    </rPh>
    <rPh sb="99" eb="101">
      <t>ジッシ</t>
    </rPh>
    <rPh sb="102" eb="103">
      <t>ト</t>
    </rPh>
    <rPh sb="104" eb="105">
      <t>ク</t>
    </rPh>
    <phoneticPr fontId="16"/>
  </si>
  <si>
    <t>所見を踏まえ、引き続き取り組んでいく。</t>
    <rPh sb="0" eb="2">
      <t>ショケン</t>
    </rPh>
    <rPh sb="3" eb="4">
      <t>フ</t>
    </rPh>
    <rPh sb="7" eb="8">
      <t>ヒ</t>
    </rPh>
    <rPh sb="9" eb="10">
      <t>ツヅ</t>
    </rPh>
    <rPh sb="11" eb="12">
      <t>ト</t>
    </rPh>
    <rPh sb="13" eb="14">
      <t>ク</t>
    </rPh>
    <phoneticPr fontId="16"/>
  </si>
  <si>
    <t>所見を踏まえ、適切なロジックモデルの構築を再検討するとともに成果実績については、原因分析を行い、目標達成ができるよう取り組んでいく。
また、一社応札となっている案件について、引き続き原因分析、改善に努めるとともに、引き続き効果的・効率的な事業の実施に取り組む。</t>
    <rPh sb="7" eb="9">
      <t>テキセツ</t>
    </rPh>
    <rPh sb="18" eb="20">
      <t>コウチク</t>
    </rPh>
    <rPh sb="21" eb="24">
      <t>サイケントウ</t>
    </rPh>
    <phoneticPr fontId="16"/>
  </si>
  <si>
    <t>対象機種拡大に向けた取組みの一環とのことであるが、規程類の改定や会議開催補助に関する予算がどの程度貢献しているか、不明確な点がある。真に効果があるのか、メーカーのニーズ、国費投入の必要性などの観点から、事業の廃止も含め検討されたい。</t>
    <phoneticPr fontId="16"/>
  </si>
  <si>
    <t>・短期アウトカムの定量的な成果指数にあたる「GX建設機械認定制度（暫定規程)により認定される建設機械の型式数」について、目標年度が令和6年度・目標値が1件と定められているにも関わらず、当該事業終了予定年度が令和8年度とされている理由について説明されたい。
・活動指数にあたる「GX建設機械認定制度創設に向けた協議会等の開催数」の当初見込が令和4年度から半減しているにも関わらず、令和5年度も当初予算が令和4年度から横這いである理由について説明されたい。
・長期アウトカムに「環境性能の高い建設機械の普及によるCO2排出量（推定値)」が設定されているが、目標と整合させる意味で削減量を指標設定することを検討されたい。</t>
    <phoneticPr fontId="16"/>
  </si>
  <si>
    <t>-</t>
    <phoneticPr fontId="16"/>
  </si>
  <si>
    <t>・アウトプットとして「関係委員会等の開催回数」を掲げているが、令和2年度以降は「関係委員会等の開催回数」がゼロであるにも関わらず、短期アウトカムの指標である「事例調査件数」の目標値は令和2年度以降、継続して達成となっており、アウトプットとアウトカムの関連性について疑問があることから、アウトプットとアウトカムの相関関係に留意し、見直しの必要性を検討されたし。
・短期アウトカムの指標である「事例調査件数」について、過去から目標値の100％を超えており令和4年度に至っては180%の達成率となっているにも関わらず、令和5年度も当初の目標の見直しが行われていないことから、過去の実績を踏まえて目標値を見直しされたい。
・1社入札が継続しており、手引きを毎年度一から作成するわけではないと考えらるため、委託ありきではない事業執行の在り方を検討されたい。</t>
    <phoneticPr fontId="16"/>
  </si>
  <si>
    <t>データベースの構築や運用開始までの長期間に及ぶ総予算について適切に管理し、コストオーバーランや納期遅れなどを厳格に管理されたい。
全て1社応札となっており、競争環境の醸成の点では改善を要する。</t>
    <phoneticPr fontId="16"/>
  </si>
  <si>
    <t>・1社入札の解消を検討されたい。受注先では同調査を直轄で実施されているのか、再委託があるなら再委託比率を追記されたい。
・本調査は電気設備に関するものであるが、経済産業省との役割分担や重複はないのか、追記されたい。</t>
    <phoneticPr fontId="16"/>
  </si>
  <si>
    <t>・短期アウトカムおよび長期アウトカムともに、将来年度の目標であっても、各年度の実績数を記載し、現状を踏まえた目標値への方向性や取組みについて毎年度記載されたい。</t>
    <phoneticPr fontId="16"/>
  </si>
  <si>
    <t>まさに国が主導すべき、優先度の高い事業であり、アウトカムの設定も合理的である。費用支出先がほぼ１社に限られてはいるものの、検討事項の性質上、概ねやむをえないいと思われ、また、企画競争によって合理性は担保されているものと思料する。</t>
    <phoneticPr fontId="16"/>
  </si>
  <si>
    <t>国として実施すべき重要な施策であり、アウトカムの設定、費用支出先に関する競争力確保も適切に行われていると思料する。</t>
    <phoneticPr fontId="16"/>
  </si>
  <si>
    <t>この事業単体としては短期アウトカムは適切に設定されており、費用の支出も合理的であると思われる。他方、中小企業へのICT施工普及という目的からすると、機械が高額であることや技術者の教育が必要であることがハードルになっていると思われ（https://www.mlit.go.jp/tec/constplan/content/001595483.pdf）、目的達成のためにはICT建設機械の認定制度だけではなく上記ハードル除去も重要であるように思われる。その観点で、長期的アウトカム（中小建設業におけるICT受注実績数）は本事業と主要な相関関係を有するかどうかは明らかではない。むしろ、認定ICT建設機械を新たに購入・リース等をした社数で測るほうが適切のように思われる。</t>
    <phoneticPr fontId="16"/>
  </si>
  <si>
    <t>重要な事業であり、費用の支出の合理性・競争性も確保されていると思料する。</t>
    <phoneticPr fontId="16"/>
  </si>
  <si>
    <t>引き続き調達情報の多様な方法による周知を行い、入札参加要件は過度な制限とならないよう一層の緩和を図るとともに、履行までの準備期間及び適正な履行期間の確保に取り組み、多数の者が参加可能となるよう、一者応札の改善に努める。</t>
    <phoneticPr fontId="16"/>
  </si>
  <si>
    <t>引き続き調達情報の多様な方法による周知を行い、入札参加要件は過度な制限とならないよう一層の緩和を図るとともに、履行までの準備期間及び適正な履行期間の確保に取り組み、多数の者が参加可能となるよう、一者応札の改善に努める。また、技術基準類への反映は国等による基準策定のタイミングに影響を受ける面はあるが、目標達成に向け引き続き精力的に取り組む。</t>
    <phoneticPr fontId="16"/>
  </si>
  <si>
    <t>・一者応札となっている契約について、原因を分析し、改善に向けて取り組まれたい。
・長期アウトカム①－３について、最終目標年度における数値目標を設定できないか、検討されたい。</t>
    <phoneticPr fontId="16"/>
  </si>
  <si>
    <t>・一者応札については、原因を分析し、改善に向けて取り組まれたい。</t>
    <phoneticPr fontId="16"/>
  </si>
  <si>
    <t>御指摘を踏まえ、一者応札となっている契約について、原因を分析し、改善に努める。また、長期アウトカム①－３について、最終目標年度における数値目標の設定の可否について、検討して参りたい。</t>
    <phoneticPr fontId="16"/>
  </si>
  <si>
    <t>御指摘を踏まえ、一者応札となっている契約について、原因を分析し、改善に努める。</t>
    <phoneticPr fontId="16"/>
  </si>
  <si>
    <t>本事業は令和４年度で事業終了。事業の成果が有効活用されるよう努められたい。</t>
    <phoneticPr fontId="16"/>
  </si>
  <si>
    <t>当該事業は令和4年度で終了したため、令和6年度予算概算要求は行わないこととしている。</t>
    <phoneticPr fontId="16"/>
  </si>
  <si>
    <t>・活動目標及び活動実績①（アウトプット）情報について、令和7年度までに8,300回に引き上げるとあるが、令和2～4年度の実績や目標値から見て実現可能なのか疑義がある。
・活動目標及び活動実績①-1（短期アウトカム）について情報地殻・地盤情報を政府の委員会等は全部で何個あるのか。目標値を回数ではなく、提出率にしてもよいのではないか。
・活動目標及び活動実績①-３（長期アウトカム）について根拠資料として用いられた数を設定しているが、性質的にアウトプットの指標であると考えられる。成果目標①ー２の記述をみると、長期アウトカムとしては、提供データの信頼性や確実性を反映した指標を設定することが必要と考えられる。（例えば、地震や火山活動の発生と根拠資料の整合性等といった指標）</t>
    <phoneticPr fontId="16"/>
  </si>
  <si>
    <t>・長期アウトカムとして設定している利用率は、国や自治体の災害対策本部が国土地理院以外の地図情報を使用することは事実上考えにくく、100％となっているため、アウトカム指標として他に有用なものを設定されたい。地図情報の高度化・精緻化を事業の課題と認識されていることから、その観点からのアウトカム指標を設定することも考えられる。
・「一般財団法人日本地図センター」および「公益財団法人日本測量調査技術協会」への1社応札については原因を分析し、改善に努めて頂きたい。</t>
    <phoneticPr fontId="16"/>
  </si>
  <si>
    <t>・中期アウトカムの「地理空間情報ライブラリー情報のダウンロード件数」が年々減少している理由を説明されたい。
・「地理空間情報ライブラリー情報登録件数」の年3万件増加の目標が未達の理由を分析を含め理由を説明されたい。
・「一般財団法人日本地図センター」への1者応札が多い理由を説明されたい。</t>
    <rPh sb="2" eb="3">
      <t>キ</t>
    </rPh>
    <rPh sb="79" eb="80">
      <t>ケン</t>
    </rPh>
    <rPh sb="128" eb="129">
      <t>シャ</t>
    </rPh>
    <phoneticPr fontId="16"/>
  </si>
  <si>
    <t>・今後の先進レーダ衛星打ち上げ等により、観測頻度が現在の5倍となる予定である。現在、先進レーダ衛星等に対応するためのシステム整備を進めているところで、データ解析能力を強化して地殻変動監視能力を向上することで目標を達成できるように努める。
・地殻・地盤変動情報を提供している政府の委員会等は現在主に５会議あるが、年によってはその他に地方自治体が開催する防災会議等にも情報を提供している。成果目標①-1（短期アウトカム）の目標値については提出回数から提出率に変更するなど、適切な指標への変更を検討する。
・成果目標①-3（長期アウトカム）についてもより適切な指標の設定を検討する。</t>
    <phoneticPr fontId="16"/>
  </si>
  <si>
    <t>・中期アウトカムについては、短期アウトカムと長期アウトカムの設定理由の調整も含め検討する。
・活動実績及び成果実績については、整備範囲や根拠として用いた統計データを再分析し、目標達成できるように取り組む。</t>
    <phoneticPr fontId="16"/>
  </si>
  <si>
    <t>単独で本業務が実施できない事業者のため、共同事業体として参加できるように参入要件の見直しや入札説明会を実施し、業務内容の理解促進を図るなどの改善を実施。引き続き競争性の改善につながる情報収集に努め、仕様を再点検する。</t>
    <phoneticPr fontId="16"/>
  </si>
  <si>
    <t>別の長期アウトカムの設定を検討する。</t>
    <phoneticPr fontId="16"/>
  </si>
  <si>
    <t>電子基準点測量、三角点・水準点等の測量を実施することにより、国土の正確な位置情報を整備している。引き続き、透明性・公平性・競争性の高い発注を心がけ、適切な業務執行に努める。一者応札が続いている案件は、業者への聞き取り及び仕様書の検討等を行い、要因分析及び改善に努めるとともに、発注方式の見直しについても検討する。</t>
    <phoneticPr fontId="16"/>
  </si>
  <si>
    <t>外部有識者の所見を踏まえ、アウトカム指標について、より事業目的に見合ったものを設定するよう検討を行う。</t>
    <phoneticPr fontId="16"/>
  </si>
  <si>
    <t>・利便性向上のため、ダウンロードデータ入手方法の多様化を進めている（都道府県、市町村、メッシュ単位での入手や更新時期での入手など入手単位の多様化を推進）ところ、利用者が必要とするデータが的確にダウンロードできるようになり、結果としてダウンロード件数の減少となっていると考えている。
・「地理空間情報ライブラリー情報登録件数」は平均実績から年間3万件以上と設定している。R4年度の登録件数が見込みを下回ったものの、年度のばらつきによるものと考えており、今後複数年に渡ってみたときに目標達成すると見込んでいるところ。
・「測量成果等閲覧・謄抄本交付支援業務委託」は同じ内容の業務を3地区（北海道、関東、九州）において実施するものである。本業務は、測量成果の閲覧に必要な専門的な知識と経験として有資格者（測量士）の配置を応札者の要件として求めている一般競争入札案件である。1者応札が多い理由について具体的な要因は把握しておりませんが、これまでも応札者の要件の見直しを適宜実施しています。引き続き、応札者の要件、業務内容等を適宜見直すとともに、一般競争入札を原則として透明性・公平性・競争性を確保するための取組を進めていく。
・昨年度の事業レビューに記載した成果目標の達成年度に達していないため継続記載しているところ。その上で、成果目標については、直ぐに効果があらわれることが期待される防災分野での利用率を短期アウトカムとし、中長期的には防災分野に限らず様々な目的での利活用が可能な地理空間情報の流通を促進し、共有・活用を進めることを目標に設定している。
・一者応札の改善については、応札者の要件緩和及び適切な受注者の作業期間の確保等、引き続き見直しを実施しつつ、一般競争入札を原則として透明性・公平性・競争性を確保し取り組んでいく。
・成果実績については短期・中期・長期ともに目標を達成しており、引き続き成果目標達成に向けて取り組んでいく。</t>
    <phoneticPr fontId="16"/>
  </si>
  <si>
    <t>相手国からの技術協力要請は、相手国内における政府内調整や他分野との優先順位等の事情に左右される。そのため、相手国の関係部局からの好感触を得られても、相手国内の事情により案件形成に至らないケースもあることから、相手国内のニーズを的確に把握する調査や意見交換等を実施することで、本分野における日本のプレゼンスを高めつつ、相手国内において日本の技術協力に期待する機運を高め、技術協力要請に向けた後押しとする。</t>
    <phoneticPr fontId="16"/>
  </si>
  <si>
    <t>研究者が研究成果公開の意義を理解し、自らの研究成果の発信に積極的に取り組むよう意識改革を行うとともに、積極的に学会参加・論文投稿できるよう概算要求に経費を計上している。</t>
    <phoneticPr fontId="16"/>
  </si>
  <si>
    <t>一者応札については、引き続き、業務内容の専門性、必要な参加要件、公示･納期設定など仕様書や発注時期の見直しにより、一層の競争性の確保に努める。</t>
    <phoneticPr fontId="16"/>
  </si>
  <si>
    <t>他の事業でも散見されますが，各年度の予算が補正予算によって組まれています．前年度から繰越金が，あたかも当初予算のように存在となることで事業計画が作ることができていると理解しました．事業内容を拝見する限りでは，実質３年間で総額1.4億円を投じて調査研究の成果（資料）が完成したことになりますが，こうした一体的な活動が複数年度に渡るときに，それを補正予算で処理するというのは適切なのでしょうか．補正予算ありきという霞ヶ関の常識は，第三者にとっては（少なくとも理念上は）共有致しかねるものだと思います．</t>
    <phoneticPr fontId="16"/>
  </si>
  <si>
    <t>取り組み内容は興味深いと思いました．３年間で2700万円を投じた成果（技術資料）が，どのようなものであるのか（どのように利用されているのか）注視していきたいと思いました．</t>
    <phoneticPr fontId="16"/>
  </si>
  <si>
    <t>３年間（実質２年間）で4500万円を投じて評価指標を策定するための基礎資料（１つ）を作成する事業だと認識しました．予算執行の面から見ると初年度（令和4年度）に選定された事業者は，おそらく次年度においても引き続き作業を続けるものと予想されるので，令和5年度は随意契約になると想像します．このような場合，初年度の事業者選定は非常に重要なように思いますが，企画競争（随意契約）でありながら，入札者が１者というこで，事業者選定の過程（激しい提案競争はなかったことから）だけをみると，素晴らしい成果を期待しにくいと感じました．</t>
    <phoneticPr fontId="16"/>
  </si>
  <si>
    <t>特にありません</t>
    <phoneticPr fontId="16"/>
  </si>
  <si>
    <t>ごく近未来に，私のような素人が使いこなせるような（ゲーム感覚の）ソフトウエアに「3D都市モデル」がなっていることを期待します．</t>
    <phoneticPr fontId="16"/>
  </si>
  <si>
    <t>実質的には単年度で終了する調査である．令和３年度は，諸般の事情により，補正予算でついた予算を次年度に繰り越しているものが多い印象であるが，第三者としては，そうした中に不要不急の事業が混在しているのではないかと危惧せざるを得ない．ただし，この事業の成果は学会報告をしており，ある意味で，厳しい第三者（専門研究者）による評価をクリアしていることになる．</t>
    <phoneticPr fontId="16"/>
  </si>
  <si>
    <t>令和３年度の補正予算は次年度に繰り越されたものが非常に多い．コロナ禍を含め諸般の事情はあろうが，真に不要不急の事業であったのか（税を投入する必要性が高かったのか）懸念がある．</t>
    <phoneticPr fontId="16"/>
  </si>
  <si>
    <t>令和３年度の補正予算は次年度に繰り越されたものが非常に多い．コロナ禍を含め諸般の事情はあろうが，真に不要不急の事業であったのか（税を投入する必要性が高かったのか）懸念がある．特に「手法の検討」といった事業内容となっている場合，実質的な成果は求められておらず，「検討した」ことをもって事業が完了することもあり，いっそう丁寧な説明が求められるであろう．</t>
    <phoneticPr fontId="16"/>
  </si>
  <si>
    <t>システム構築を期待しています．</t>
    <phoneticPr fontId="16"/>
  </si>
  <si>
    <t>本事業で得られた研究成果は，令和5年度に完成予定のガイドライン（「緊急仮設橋の設計に関するガイドライン（案）」はインターネット上で見つけることはできませんでした：2023年7月6日現在）の基礎資料になるのだと思いますが，その成果の妥当性や有効性は，専門的な第三者による検証がなされているのか，疑問に思いました．他の事業では，研究成果を学会報告しており，策定された技術資料が適切に公表されていると感じました．本事業では，そういったプロセスはどのように確保されているのか気になりました．</t>
    <phoneticPr fontId="16"/>
  </si>
  <si>
    <t>一者応札となっている契約については、引き続き原因分析を行い、改善に向けて努める。</t>
    <rPh sb="0" eb="1">
      <t>イッ</t>
    </rPh>
    <rPh sb="1" eb="2">
      <t>シャ</t>
    </rPh>
    <rPh sb="2" eb="4">
      <t>オウサツ</t>
    </rPh>
    <rPh sb="10" eb="12">
      <t>ケイヤク</t>
    </rPh>
    <rPh sb="18" eb="19">
      <t>ヒ</t>
    </rPh>
    <rPh sb="20" eb="21">
      <t>ツヅ</t>
    </rPh>
    <rPh sb="22" eb="24">
      <t>ゲンイン</t>
    </rPh>
    <rPh sb="24" eb="26">
      <t>ブンセキ</t>
    </rPh>
    <rPh sb="27" eb="28">
      <t>オコナ</t>
    </rPh>
    <rPh sb="30" eb="32">
      <t>カイゼン</t>
    </rPh>
    <rPh sb="33" eb="34">
      <t>ム</t>
    </rPh>
    <rPh sb="36" eb="37">
      <t>ツト</t>
    </rPh>
    <phoneticPr fontId="16"/>
  </si>
  <si>
    <t>予定通り令和４年度事業終了。事業の成果が有効活用されるよう努めていく。</t>
    <rPh sb="0" eb="2">
      <t>ヨテイ</t>
    </rPh>
    <rPh sb="2" eb="3">
      <t>ドオ</t>
    </rPh>
    <rPh sb="4" eb="6">
      <t>レイワ</t>
    </rPh>
    <rPh sb="7" eb="9">
      <t>ネンド</t>
    </rPh>
    <rPh sb="9" eb="11">
      <t>ジギョウ</t>
    </rPh>
    <rPh sb="11" eb="13">
      <t>シュウリョウ</t>
    </rPh>
    <rPh sb="14" eb="16">
      <t>ジギョウ</t>
    </rPh>
    <rPh sb="17" eb="19">
      <t>セイカ</t>
    </rPh>
    <rPh sb="20" eb="22">
      <t>ユウコウ</t>
    </rPh>
    <rPh sb="22" eb="24">
      <t>カツヨウ</t>
    </rPh>
    <rPh sb="29" eb="30">
      <t>ツト</t>
    </rPh>
    <phoneticPr fontId="16"/>
  </si>
  <si>
    <t>効果的・効率的な事業の執行に努め、着実な成果が上げられるよう取り組んでいるところ。なお、本事業は令和５年度で事業完了に伴い終了予定であるが、事業の成果が有効活用されるよう引き続き努める。</t>
  </si>
  <si>
    <t>効果的・効率的な事業の執行に努め、着実な成果が上げられるよう取り組んでいるところ。なお、本事業は令和５年度で事業完了に伴い終了予定であるが、事業の成果が有効活用されるよう引き続き努める。
また、当該事業については、その年度の補正予算の趣旨に照らして要求してきたところであり、結果的に補正予算で措置されてきたものである。これまでも当初予算で要求することも検討してきたが、今後も引き続き検討する。</t>
    <phoneticPr fontId="16"/>
  </si>
  <si>
    <t>効果的・効率的な事業の執行に努め、着実な成果が上げられるよう取り組んでいるところ。なお、本事業は令和５年度で事業完了に伴い終了予定であるが、事業の成果が有効活用されるよう引き続き努める。
また、地方自治体が事業を進める足がかりとなるよう、容易に活用できる技術資料となるよう引き続き努める。</t>
    <rPh sb="97" eb="99">
      <t>チホウ</t>
    </rPh>
    <rPh sb="99" eb="102">
      <t>ジチタイ</t>
    </rPh>
    <rPh sb="103" eb="105">
      <t>ジギョウ</t>
    </rPh>
    <rPh sb="106" eb="107">
      <t>スス</t>
    </rPh>
    <rPh sb="109" eb="110">
      <t>アシ</t>
    </rPh>
    <rPh sb="119" eb="121">
      <t>ヨウイ</t>
    </rPh>
    <rPh sb="122" eb="124">
      <t>カツヨウ</t>
    </rPh>
    <rPh sb="127" eb="129">
      <t>ギジュツ</t>
    </rPh>
    <rPh sb="129" eb="131">
      <t>シリョウ</t>
    </rPh>
    <rPh sb="136" eb="137">
      <t>ヒ</t>
    </rPh>
    <rPh sb="138" eb="139">
      <t>ツヅ</t>
    </rPh>
    <rPh sb="140" eb="141">
      <t>ツト</t>
    </rPh>
    <phoneticPr fontId="16"/>
  </si>
  <si>
    <t>効果的・効率的な事業の執行に努め、着実な成果が上げられるよう取り組んでいるところ。なお、本事業は令和５年度で事業完了に伴い終了予定であるが、事業の成果が有効活用されるよう引き続き努める。
また、外部有識者の所見を踏まえ、企画競争による入札の競争性確保に引き続き取り組むとともに、事業終了後に研究成果を積極的に発信するなど、成果が有効活用されるよう普及に努める。</t>
    <phoneticPr fontId="16"/>
  </si>
  <si>
    <t>効果的・効率的な事業の執行に努め、着実な成果が上げられるよう取り組んでいるところ。なお、本事業は令和５年度で事業完了に伴い終了予定であるが、事業の成果が有効活用されるよう引き続き努める。</t>
    <phoneticPr fontId="16"/>
  </si>
  <si>
    <t>効果的・効率的な事業の執行に努め、着実な成果が上げられるよう取り組んでいるところ。なお、本事業は令和５年度で事業完了に伴い終了予定であるが、事業の成果が地方公共団体だけではなく広く民間事業者等にも有効活用され、３D都市モデルが一般に広く普及するよう引き続き努める。</t>
  </si>
  <si>
    <t>当該事業は近年の激甚化・頻発化する災害を踏まえた調査研究であり、防災・減災・国土強靱化を加速させるためにも喫緊に着手したところであるが、調査対象範囲の見直しが生じたことから年度内に業務を完了することが困難となったため、やむなく繰り越したものである。予定通り令和４年度事業終了。事業の成果が有効活用されるよう努めていく。</t>
    <phoneticPr fontId="16"/>
  </si>
  <si>
    <t>当該事業は近年の激甚化・頻発化する災害を踏まえた調査研究であり、防災・減災・国土強靱化を加速させるためにも喫緊に着手したところであるが、被災状況を推定する手法の再検討が生じたことから年度内に業務を完了することが困難となったため、やむなく繰り越したものである。予定通り令和４年度事業終了。事業の成果が有効活用されるよう努めていく。</t>
    <rPh sb="129" eb="131">
      <t>ヨテイ</t>
    </rPh>
    <rPh sb="131" eb="132">
      <t>ドオ</t>
    </rPh>
    <rPh sb="133" eb="135">
      <t>レイワ</t>
    </rPh>
    <rPh sb="136" eb="138">
      <t>ネンド</t>
    </rPh>
    <rPh sb="138" eb="140">
      <t>ジギョウ</t>
    </rPh>
    <rPh sb="140" eb="142">
      <t>シュウリョウ</t>
    </rPh>
    <rPh sb="143" eb="145">
      <t>ジギョウ</t>
    </rPh>
    <rPh sb="146" eb="148">
      <t>セイカ</t>
    </rPh>
    <rPh sb="149" eb="151">
      <t>ユウコウ</t>
    </rPh>
    <rPh sb="151" eb="153">
      <t>カツヨウ</t>
    </rPh>
    <rPh sb="158" eb="159">
      <t>ツト</t>
    </rPh>
    <phoneticPr fontId="16"/>
  </si>
  <si>
    <t>予定通り令和４年度事業終了。なお、すでに第35回日本道路会議（令和5年11月1日開催）にて研究発表を行うことになっており、引き続き学会報告等に努める。</t>
    <rPh sb="0" eb="2">
      <t>ヨテイ</t>
    </rPh>
    <rPh sb="2" eb="3">
      <t>ドオ</t>
    </rPh>
    <rPh sb="4" eb="6">
      <t>レイワ</t>
    </rPh>
    <rPh sb="7" eb="9">
      <t>ネンド</t>
    </rPh>
    <rPh sb="9" eb="11">
      <t>ジギョウ</t>
    </rPh>
    <rPh sb="11" eb="13">
      <t>シュウリョウ</t>
    </rPh>
    <rPh sb="20" eb="21">
      <t>ダイ</t>
    </rPh>
    <rPh sb="23" eb="24">
      <t>カイ</t>
    </rPh>
    <rPh sb="24" eb="26">
      <t>ニホン</t>
    </rPh>
    <rPh sb="26" eb="28">
      <t>ドウロ</t>
    </rPh>
    <rPh sb="28" eb="30">
      <t>カイギ</t>
    </rPh>
    <rPh sb="31" eb="33">
      <t>レイワ</t>
    </rPh>
    <rPh sb="34" eb="35">
      <t>ネン</t>
    </rPh>
    <rPh sb="37" eb="38">
      <t>ガツ</t>
    </rPh>
    <rPh sb="39" eb="40">
      <t>ニチ</t>
    </rPh>
    <rPh sb="40" eb="42">
      <t>カイサイ</t>
    </rPh>
    <rPh sb="45" eb="47">
      <t>ケンキュウ</t>
    </rPh>
    <rPh sb="47" eb="49">
      <t>ハッピョウ</t>
    </rPh>
    <rPh sb="50" eb="51">
      <t>オコナ</t>
    </rPh>
    <rPh sb="61" eb="62">
      <t>ヒ</t>
    </rPh>
    <rPh sb="63" eb="64">
      <t>ツヅ</t>
    </rPh>
    <rPh sb="65" eb="67">
      <t>ガッカイ</t>
    </rPh>
    <rPh sb="67" eb="69">
      <t>ホウコク</t>
    </rPh>
    <rPh sb="69" eb="70">
      <t>トウ</t>
    </rPh>
    <rPh sb="71" eb="72">
      <t>ツト</t>
    </rPh>
    <phoneticPr fontId="16"/>
  </si>
  <si>
    <t>効果的・効率的な事業の執行に努め、着実な成果が上げられるよう取り組んでいるところ。事業の成果が有効活用されるよう引き続き努める。</t>
    <phoneticPr fontId="16"/>
  </si>
  <si>
    <t>長期アウトカムとして各種仕様による乾燥性能を明確化し、乾燥性能評価法および推奨仕様の関する技術資料を整備した上で劣化対策等級等の技術資料として反映することとして文章を訂正した。</t>
    <rPh sb="0" eb="2">
      <t>チョウキ</t>
    </rPh>
    <rPh sb="10" eb="12">
      <t>カクシュ</t>
    </rPh>
    <rPh sb="12" eb="14">
      <t>シヨウ</t>
    </rPh>
    <rPh sb="17" eb="19">
      <t>カンソウ</t>
    </rPh>
    <rPh sb="19" eb="21">
      <t>セイノウ</t>
    </rPh>
    <rPh sb="22" eb="25">
      <t>メイカクカ</t>
    </rPh>
    <rPh sb="27" eb="34">
      <t>カンソウセイノウヒョウカホウ</t>
    </rPh>
    <rPh sb="37" eb="39">
      <t>スイショウ</t>
    </rPh>
    <rPh sb="39" eb="41">
      <t>シヨウ</t>
    </rPh>
    <rPh sb="42" eb="43">
      <t>カン</t>
    </rPh>
    <rPh sb="45" eb="47">
      <t>ギジュツ</t>
    </rPh>
    <rPh sb="47" eb="49">
      <t>シリョウ</t>
    </rPh>
    <rPh sb="50" eb="52">
      <t>セイビ</t>
    </rPh>
    <rPh sb="54" eb="55">
      <t>ウエ</t>
    </rPh>
    <rPh sb="56" eb="58">
      <t>レッカ</t>
    </rPh>
    <rPh sb="58" eb="60">
      <t>タイサク</t>
    </rPh>
    <rPh sb="60" eb="62">
      <t>トウキュウ</t>
    </rPh>
    <rPh sb="62" eb="63">
      <t>ナド</t>
    </rPh>
    <rPh sb="64" eb="66">
      <t>ギジュツ</t>
    </rPh>
    <rPh sb="66" eb="68">
      <t>シリョウ</t>
    </rPh>
    <rPh sb="71" eb="73">
      <t>ハンエイ</t>
    </rPh>
    <rPh sb="80" eb="82">
      <t>ブンショウ</t>
    </rPh>
    <rPh sb="83" eb="85">
      <t>テイセイ</t>
    </rPh>
    <phoneticPr fontId="16"/>
  </si>
  <si>
    <t>設定を見直し、長期アウトカムの成果目標をコンクリート系新材料の建築基準法第37条への適合性の判断に必要となる性能・品質の評価項目の検討、定量的な成果指標を開発した評価項目数とした。</t>
    <rPh sb="0" eb="2">
      <t>セッテイ</t>
    </rPh>
    <rPh sb="3" eb="5">
      <t>ミナオ</t>
    </rPh>
    <rPh sb="7" eb="9">
      <t>チョウキ</t>
    </rPh>
    <rPh sb="15" eb="17">
      <t>セイカ</t>
    </rPh>
    <rPh sb="17" eb="19">
      <t>モクヒョウ</t>
    </rPh>
    <rPh sb="26" eb="27">
      <t>ケイ</t>
    </rPh>
    <rPh sb="27" eb="30">
      <t>シンザイリョウ</t>
    </rPh>
    <rPh sb="31" eb="33">
      <t>ケンチク</t>
    </rPh>
    <rPh sb="33" eb="36">
      <t>キジュンホウ</t>
    </rPh>
    <rPh sb="36" eb="37">
      <t>ダイ</t>
    </rPh>
    <rPh sb="39" eb="40">
      <t>ジョウ</t>
    </rPh>
    <rPh sb="42" eb="45">
      <t>テキゴウセイ</t>
    </rPh>
    <rPh sb="46" eb="48">
      <t>ハンダン</t>
    </rPh>
    <rPh sb="49" eb="51">
      <t>ヒツヨウ</t>
    </rPh>
    <rPh sb="54" eb="56">
      <t>セイノウ</t>
    </rPh>
    <rPh sb="57" eb="59">
      <t>ヒンシツ</t>
    </rPh>
    <rPh sb="60" eb="62">
      <t>ヒョウカ</t>
    </rPh>
    <rPh sb="62" eb="64">
      <t>コウモク</t>
    </rPh>
    <rPh sb="65" eb="67">
      <t>ケントウ</t>
    </rPh>
    <rPh sb="68" eb="71">
      <t>テイリョウテキ</t>
    </rPh>
    <rPh sb="72" eb="74">
      <t>セイカ</t>
    </rPh>
    <rPh sb="74" eb="76">
      <t>シヒョウ</t>
    </rPh>
    <rPh sb="77" eb="79">
      <t>カイハツ</t>
    </rPh>
    <rPh sb="81" eb="83">
      <t>ヒョウカ</t>
    </rPh>
    <rPh sb="83" eb="85">
      <t>コウモク</t>
    </rPh>
    <rPh sb="85" eb="86">
      <t>スウ</t>
    </rPh>
    <phoneticPr fontId="16"/>
  </si>
  <si>
    <t>関係者への支援として、開発したツールや手引き等をHPで公開するとともに、管理組合や管理や改修に係る専門家への周知方法について検討する。
また、長期アウトカムとして、ツール・手引きのダウンロード数を設定した。</t>
    <rPh sb="5" eb="7">
      <t>シエン</t>
    </rPh>
    <rPh sb="22" eb="23">
      <t>トウ</t>
    </rPh>
    <rPh sb="27" eb="29">
      <t>コウカイ</t>
    </rPh>
    <rPh sb="36" eb="40">
      <t>カンリクミアイ</t>
    </rPh>
    <rPh sb="41" eb="43">
      <t>カンリ</t>
    </rPh>
    <rPh sb="44" eb="46">
      <t>カイシュウ</t>
    </rPh>
    <rPh sb="47" eb="48">
      <t>カカ</t>
    </rPh>
    <rPh sb="49" eb="52">
      <t>センモンカ</t>
    </rPh>
    <rPh sb="54" eb="56">
      <t>シュウチ</t>
    </rPh>
    <rPh sb="56" eb="58">
      <t>ホウホウ</t>
    </rPh>
    <rPh sb="62" eb="64">
      <t>ケントウ</t>
    </rPh>
    <rPh sb="71" eb="73">
      <t>チョウキ</t>
    </rPh>
    <phoneticPr fontId="16"/>
  </si>
  <si>
    <t>令和5年度に終了する研究項目はないため「－」としているが、令和5年度に着手している研究項目は4件あり、令和6年度に3件、令和7年度に1件終了する見込みである。
長期アウトカムの再設定を検討するとともに、作成した手引きの特定行政庁や事業者等への周知方法についても検討する。</t>
    <phoneticPr fontId="16"/>
  </si>
  <si>
    <t>アウトプットの研究項目の終了件数の活動見込みを記入する。
長期アウトカムの再設定を検討するとともに、手引き作成後の周知方法についても検討する。</t>
    <rPh sb="7" eb="11">
      <t>ケンキュウコウモク</t>
    </rPh>
    <rPh sb="12" eb="16">
      <t>シュウリョウケンスウ</t>
    </rPh>
    <rPh sb="17" eb="21">
      <t>カツドウミコ</t>
    </rPh>
    <rPh sb="23" eb="25">
      <t>キニュウ</t>
    </rPh>
    <rPh sb="50" eb="52">
      <t>テビ</t>
    </rPh>
    <rPh sb="53" eb="56">
      <t>サクセイゴ</t>
    </rPh>
    <rPh sb="57" eb="61">
      <t>シュウチホウホウ</t>
    </rPh>
    <rPh sb="66" eb="68">
      <t>ケントウ</t>
    </rPh>
    <phoneticPr fontId="16"/>
  </si>
  <si>
    <t>・長期アウトカム「研究報告書が、本省部局や地方自治体が政策形成を行う基礎資料等として利用（引用）された回数」が、「目標最終年度令和6年度に目標値2件」は国の機関や自治体数からすえると、少ないと考えられる。再設定されたい。
・アウトカムについては、政策目的からすると、既存住宅の流通戸数や空き家の削減率などを設定されたい。</t>
    <phoneticPr fontId="16"/>
  </si>
  <si>
    <t>・定性的な成果指標として「本省部局や地方自治体が政策形成を行う基礎資料等として利用（引用）された回数」とあるが、目標値として2回は少ないと思われる。また、本調査結果が利用された回数をどのように集計するのか説明されたい。
・事業概要に「国内外の事例調査及びケーススタディを行い、日本国内における取り入れ方について考察する。」とあるが、2年度に分けて調査するほどのボリュームがあるのか疑問。短期間に調査を終えるように事業推進の仕方を工夫されたい。</t>
    <phoneticPr fontId="16"/>
  </si>
  <si>
    <t>年度途中に情勢が変化し、追加で予算が必要となった事業への本経費の配分により、情勢変化が生じる前の計画どおりに事業が進捗することが北海道総合開発計画の着実な推進につながることから、短期アウトカムとして事業効果発現までの短縮期間を設定し、中期アウトカムは設定していない。なお、今後の状況に応じて、適切な中期アウトカムの設定を検討することとしたい。
また、長期アウトカムで設定している北海道総合開発計画の着実な推進の進捗状況を確認する指標は、政策評価において設定した「来道外国人旅行者数」、「外国人宿泊客延数の地方部割合」、「客室稼働率の季節較差」、「農業産出額」、「食料品製造業出荷額」、「道産食品輸出額」、「防災体制を強化し、住民の意識向上に取り組んだ市町村の割合」の7つの代表指標としており、これらの内から指標を特定することは、北海道総合開発計画全体の進捗を確認する上で不足が生じることになるため、指標を特定することは望ましくないと考えている。</t>
    <phoneticPr fontId="16"/>
  </si>
  <si>
    <t>一者応札については、従前から競争参加資格要件の緩和、入札情報の提供の拡充や公告期間の延長などを行っているところであり、今後についても、一者応札となった契約については、競争性が確保されているかを引き続き検証していく。また、成果実績については、原因分析を行い、今後、目標が達成できるよう取り組んでいきたい。</t>
    <phoneticPr fontId="16"/>
  </si>
  <si>
    <t>・関係機関等に調査成果を広く周知・共有することで、HPに掲載されている調査報告書の閲覧につながると考えられるため、周知の度合いを測る指標としてHPへのアクセス数を短期アウトカムとしているところであるが、必要に応じて短期アウトカムの見直しも検討したい。
・一者応札については、競争参加資格を全等級へ拡大し、多くの業者が入札に参加できる機会は確保されていると考えており、結果的に応札者が一者の契約があったところであるが、今後も引き続き、入札、契約手続きの透明性・競争性の確保に取り組みたい。</t>
    <phoneticPr fontId="16"/>
  </si>
  <si>
    <t>引き続き北海道や関係市町と連携の上、効果的・効率的な事業の執行に努め、着実な成果が上げられるよう取り組んでいく。</t>
    <phoneticPr fontId="16"/>
  </si>
  <si>
    <t>競争参加資格要件の緩和等、応札者拡大の取組を実施するとともに、事前の参考見積もりに当たっても複数者から徴取するなど、入札に参加できる機会は広く確保されていたところであるが、今後も多くの者が参加できるよう、入札・契約手続きの透明性・競争性の確保に努めていきたい。</t>
    <phoneticPr fontId="16"/>
  </si>
  <si>
    <t>グリーンインフラの更なる推進を図るため、グリーンインフラ官民連携プラットフォームの専門部会における調査・研究等を踏まえて、情報提供や支援の充実を図られたい。</t>
    <phoneticPr fontId="16"/>
  </si>
  <si>
    <t>実証調査を実施したグリーンインフラ関連技術の社会実装や事業化の状況等を踏まえて、今後の実証調査の内容を検討するとともに、関連技術の実証調査の内容をより多くの関係者に認知してもらうことで、グリーンインフラの更なる推進に取り組まれたい。</t>
    <phoneticPr fontId="16"/>
  </si>
  <si>
    <t>建設廃棄物の再資源化等の状況の把握や当該状況を踏まえた施策の検討を進められたい。</t>
  </si>
  <si>
    <t>現場分別マニュアル（案）を用いた現場試行における課題等を踏まえて、必要な検討を行うことで、実効性のあるマニュアルを策定に取り組まれたい。</t>
  </si>
  <si>
    <t>これまでの実施してきた地域プラットフォームにおける官民対話等の取組や導入可能性調査における課題、新たな「PPP／PFI推進アクションプラン」を踏まえて、PPP/PFIの推進を図るべき分野において、さらなる官民のマッチング機能の強化や案件形成の促進を図る等の観点から、必要な取組を検討されたい。</t>
    <phoneticPr fontId="16"/>
  </si>
  <si>
    <t>インフラツーリズムの盛り上がりに連れて、インフラに高い関心がある層に加えて、家族連れ、外国人旅行者など多様なツアー参加者が見込まれることから、円滑に各地域のツアーが開催されるよう、安全確保や運営の効率化等の観点から検討を進められたい。</t>
  </si>
  <si>
    <t>今後の事業においても、個別施設計画の策定をさらに促進する観点から、地方自治体のニーズを踏まえた支援を検討されたい。</t>
    <phoneticPr fontId="16"/>
  </si>
  <si>
    <t>当該予算による調査結果が省内各部局において活用されるよう、各局単独では実施が難しい部局横断的なテーマや、連携を促進すべき分野等の政策ニーズに関する分析を踏まえて、調査テーマや調査内容の検討を進められたい。</t>
    <phoneticPr fontId="16"/>
  </si>
  <si>
    <t>国土強靭化の推進に向けて、国民の理解促進を図るため、今後の事業において、国土強靭化の効果の分かりやすい広報の方法・内容等について検討されたい。</t>
  </si>
  <si>
    <t>インフラ経営やインフラストック適正化の更なる推進に向けて、本事業により優良事例の普及啓発を図るとともに、他事業とも連携を図ることなどにより、取組がさらに進むよう工夫されたい。</t>
    <phoneticPr fontId="16"/>
  </si>
  <si>
    <t>地域におけるインフラメンテナンスの高度化・効率化がさらに促進されるよう、いわゆる「地域インフラ群再生戦略マネジメント」の考え方を踏まえて、複数自治体の広域連携による様々な分野のインフラの維持管理や集約・再編等の取組が促進されるよう支援方策の検討を進められたい。</t>
  </si>
  <si>
    <t>次期調査の円滑な実施に向けて、調査フローにおける関係者間の効率的な連携など、課題の洗い出しと検討を引き続き進められたい。</t>
  </si>
  <si>
    <t>総合的交通基盤整備連絡会議における参加自治体は情報提供の内容が役に立ったと評価している自治体が多いことから、交通政策部門との連携による支援制度の紹介や助言などの取組により、実際の政策立案にもつながるよう進められたい。</t>
    <phoneticPr fontId="16"/>
  </si>
  <si>
    <t>携帯の位置情報データの活用など新たな手法による調査の実施可能性の検討など交通流動の正確な把握や調査の効率化等に向けた取組を進められたい。</t>
    <phoneticPr fontId="16"/>
  </si>
  <si>
    <t>会議開催国における工事の我が国事業者による受注が順調に推移していることから、引き続き、相手国ニーズを踏まえながら、更なる受注獲得に向けて、取組を進められたい。</t>
  </si>
  <si>
    <t>現状・課題に記載されているように世界的にスマートシティ推進の機運が高まりを見せていることから、我が国事業者の強みと各国ニーズ等を踏まえて、スマートシティに関する適切な情報発信と関連分野での我が国事業者の受注促進に取り組まれたい。</t>
  </si>
  <si>
    <t>歩行空間ネットワークデータやバリアフリーデータのオープンデータ化に当たっては、これらのデータを活用する民間事業者のニーズを踏まえて、より活用されやすいように、データの内容や提供の方法等の検討を行われたい。</t>
    <phoneticPr fontId="16"/>
  </si>
  <si>
    <t>「地球環境行動会議（GEA）」における意見交換の内容等について、さらに周知を図るとともに、その内容が施策の企画立案や実施に活かされるように努められたい。</t>
    <phoneticPr fontId="16"/>
  </si>
  <si>
    <t>「インフラシステム海外展開戦略2025」や「国土交通省海外展開行動計画（令和５年度版）」を踏まえて、「O＆M の参画推進」や「技術と意欲のあるスタートアップ企業の案件形成・支援」など重点分野での案件受注につながるよう、各国のニーズを踏まえたオファー型のアプローチなども活用しながら、必要不可欠な取組を検討・推進されたい。</t>
  </si>
  <si>
    <t>「国土交通省海外展開行動計画（令和５年度版）」を踏まえて、我が国の強みでもあるO＆M など分野での案件受注につながるよう、我が国事業者の課題の調査や各国のニーズを踏まえた情報発信等に努められたい。</t>
  </si>
  <si>
    <t>現状・課題に記載されているように、国際的にも先進技術を活用したスマートシティに関するニーズは高まっていることから、関係国のニーズの把握や我が国事業者の受注に当たっての支障や課題の解決方策等について調査・検討を進められたい。</t>
    <phoneticPr fontId="16"/>
  </si>
  <si>
    <t>これまでの取組の内容とその効果について整理・分析を図った上で、国際標準の獲得や不利な国際標準が策定されることの回避等に向けて、今後、海外展開の促進を図るべき本邦優位技術の分析や戦略等を検討されたい。</t>
  </si>
  <si>
    <t>ご意見を踏まえ、自治体への現地セミナーやガイドラインの活用等によるグリーンインフラの一層の普及・啓発や、専門部会の活動を通じた情報提供・支援の充実に務める。また、令和6年度概算要求では、グリーンインフラの効果やその評価について体系的な整理に取り組むこととし、グリーンインフラの社会実装に向けより具体的な取組を実施する見込み。</t>
    <phoneticPr fontId="16"/>
  </si>
  <si>
    <t>ご意見を踏まえ、実証調査結果については来年2月開催予定の「グリーンインフラ産業展」等で報告いただくほか、自治体への普及・啓発活動の際に事業化イメージとして例示するなど、グリーンインフラ関連技術が多くの関係者に認知され、活用されるよう務める。</t>
    <phoneticPr fontId="16"/>
  </si>
  <si>
    <t>「建設リサイクル推進計画2020～「質」を重視するリサイクルへ～」（令和２年９月策定）の施策を着実に実施する。</t>
    <phoneticPr fontId="16"/>
  </si>
  <si>
    <t>建設廃プラスチックの最終処分状況の調査・分析結果を踏まえ効果的・効率的なリサイクルに向けたマニュアル作成を行うよう努める。</t>
    <phoneticPr fontId="16"/>
  </si>
  <si>
    <t>PPP/PFI事業の先進的な事例をまとめた事例集を社会資本整備政策課のHPにて公表した（R5.7）ほか、ブロックプラットフォーム（首長会議、セミナー・勉強会等）においても、当該事例を扱い、横展開や普及啓発をより一層図ることとする。
　また、これまでの地域プラットフォームにおける課題やPPP/PFI推進アクションプラン（令和５年度改定版）等を踏まえ、民間提案に基づく新たな官民連携手法のマッチング支援の取組や、既存ストックの有効活用や地域活性化につながるPPP/PFI事業の普及・案件形成促進に向けた取組を検討する。</t>
    <phoneticPr fontId="16"/>
  </si>
  <si>
    <t>本事業の検討結果を踏まえ、インフラツーリズムが各地で円滑に開催されるよう、今後も安全確保や運営効率化の観点から検討を進める。</t>
    <phoneticPr fontId="16"/>
  </si>
  <si>
    <t>ご指摘を踏まえ、個別施設計画の策定及び記載内容の充実化に向けて、引き続き、令和5年度の「社会資本整備のあり方に関する調査経費」事業において、先進的なインフラストック適正化の取組の把握を行っていく。</t>
    <rPh sb="92" eb="93">
      <t>オコナ</t>
    </rPh>
    <phoneticPr fontId="16"/>
  </si>
  <si>
    <t>今後、部局横断的なテーマや連携を促進すべき分野等の政策ニーズに関する分析を行い、調査テーマや調査内容の検討を進める。</t>
    <phoneticPr fontId="16"/>
  </si>
  <si>
    <t>分かりやすい広報等についてしっかり検討していく。</t>
  </si>
  <si>
    <t>「広域的・戦略的なインフラマネジメントの展開」に向けた取組み等と連携しつつ、事業を推進していく。</t>
  </si>
  <si>
    <t>インフラツーリズムが各地域で円滑に開催されるよう、引き続き安全確保や運営の効率化等の観点から検討を進め、課題を明確にして取り組んでいく。</t>
  </si>
  <si>
    <t>R6要求においては、御指摘頂いている「地域インフラ群再生戦略マネジメント」の実現に向けた検討として、複数の地方公共団体からなる地域等を対象にモデル地域を選定し、地域インフラ群の計画策定に当たっての技術的支援等を行う内容も含め、拡充要求している。</t>
    <phoneticPr fontId="16"/>
  </si>
  <si>
    <t>不動産登記情報の利用による効率化や次期調査実施体制（令和10年度より調査）の検討を行う</t>
    <rPh sb="0" eb="3">
      <t>フドウサン</t>
    </rPh>
    <rPh sb="3" eb="5">
      <t>トウキ</t>
    </rPh>
    <rPh sb="5" eb="7">
      <t>ジョウホウ</t>
    </rPh>
    <rPh sb="8" eb="10">
      <t>リヨウ</t>
    </rPh>
    <rPh sb="13" eb="16">
      <t>コウリツカ</t>
    </rPh>
    <rPh sb="17" eb="19">
      <t>ジキ</t>
    </rPh>
    <rPh sb="19" eb="21">
      <t>チョウサ</t>
    </rPh>
    <rPh sb="21" eb="23">
      <t>ジッシ</t>
    </rPh>
    <rPh sb="23" eb="25">
      <t>タイセイ</t>
    </rPh>
    <rPh sb="26" eb="28">
      <t>レイワ</t>
    </rPh>
    <rPh sb="30" eb="32">
      <t>ネンド</t>
    </rPh>
    <rPh sb="34" eb="36">
      <t>チョウサ</t>
    </rPh>
    <rPh sb="38" eb="40">
      <t>ケントウ</t>
    </rPh>
    <rPh sb="41" eb="42">
      <t>オコナ</t>
    </rPh>
    <phoneticPr fontId="16"/>
  </si>
  <si>
    <t>自治体の政策立案に活用されるよう交通政策部門と更なる連携を図り、支援制度の紹介や助言などの取組強化に努める。</t>
    <phoneticPr fontId="16"/>
  </si>
  <si>
    <t>ビッグデータの活用等、調査における新たな手法の活用可能性等の検討を通じて、交通流動の正確な把握や調査の効率化等を目指す。</t>
    <phoneticPr fontId="16"/>
  </si>
  <si>
    <t>オープンデータを利用する民間事業者等が活用しやすいデータ整備仕様の改訂や提供プラットフォームの機能改善について、国、自治体、民間事業者等の構成員から成るワーキンググループ等をとおして検討を行う。</t>
    <rPh sb="85" eb="86">
      <t>トウ</t>
    </rPh>
    <phoneticPr fontId="16"/>
  </si>
  <si>
    <t>重点分野での案件受注につながるよう、各国のニーズを踏まえたオファー型のアプローチなども活用しながら、必要不可欠な取組を検討・推進する。</t>
  </si>
  <si>
    <t>我が国の強みでもあるO＆M など分野での案件受注につながるよう、我が国事業者の課題の調査や各国のニーズを踏まえた情報発信等に努める。</t>
    <phoneticPr fontId="16"/>
  </si>
  <si>
    <t>関係国のニーズの把握や我が国事業者の受注に当たっての支障や課題の解決方策等について調査・検討を進める。</t>
  </si>
  <si>
    <t>これまでの取組の内容とその効果について整理・分析を図った上で、国際標準の獲得や不利な国際標準が策定されることの回避等に向けて、今後、海外展開の促進を図るべき本邦優位技術の分析や戦略等の検討を進める。</t>
  </si>
  <si>
    <t>点検結果として「これらの効果が漸次指標に現れると考えられる」とまとめて戴いているが、昭和60年代初頭に指定され、その後幾つかの拡大はあったものの、指定としては平成23年までに終わっているとの理解であり（https://www.mlit.go.jp/common/001333995.pdf）、振興策実施は長期にわたっているにもかかわらず、少なくとも短期アウトカムによる限り、効果が見える形とはなっておらず、今後（法の延長期限経過後）に生じると判断できる根拠が必ずしも明らかではない。また、長期の実施期間において半島の実態（時間経過に伴う変化を含む）はある程度把握できているはずと思われるところ、基礎調査実施がどこまで合理的なのか（地方公共団体補助の倍程度の額をかけていることも含め）、明らかではない。基礎調査というより、「半島アワード」イベント実施（https://www.mlit.go.jp/kokudoseisaku/chisei/crd_chisei_tk_000013.html）の費用であるなら、そのように記載してはどうかとも思うが、費用額に伴うほどの宣伝効果があったのかは適切に検証されるべきように思われる。</t>
    <phoneticPr fontId="16"/>
  </si>
  <si>
    <t>短期アウトカムの設定は適切で、また、たしかに順調に増加しているように思われ、事業の効果があったと思われる。長期的アウトカムは数値化は難しい性質のものであるし、拠点数増加により一定の寄与はあるとの推測はできる。なお、モデル的取組支援としての事業は終了とのことだが、当該事業が今後にも役立つように「ヒント集」（https://www.chisou.go.jp/sousei/about/chiisanakyoten/pdf/hintshu.pdf）は地方公共団体への共有を積極的に図ってもよいのではないか、と考えた。</t>
    <phoneticPr fontId="16"/>
  </si>
  <si>
    <t>短期・中期・長期アウトカムの設定は、二地域居住と因果関係に立つものとして合理的と現段階では思料する。ただし、短期については「方向の明確化」とは現実的に可能なのか（ガイドラインにおいて既にサブ居住のインセンティブは概ね記載されているが、これを超えて何が可能なのか）という疑問がある。中期に関する「二地域居住等の普及促進に係る把握方法」の検討及びと、長期についてては「東京一極集中是正」を図る指標等の検討が、いずれも今後であるため、一定期間経過後に改めて事業レビューを行う必要があると思う。</t>
    <phoneticPr fontId="16"/>
  </si>
  <si>
    <t>アクティビティ①及び③については、アウトカムの設定、費用支出のいずれも合理的と思料する。アクティビティ②については、長期的アウトカムの設定が合理的なのか、判断しかねている。調査をしたうえで近郊緑地の在り方が適切か判断していくという考え方と見受けられるにもかかわらず、「指定・変更件数が120件」という一律の値（かつ増数が前提）を目標として設定することが整合的に感じられないからである（国交省サイトから「首都圏整備計画」も見てみたが、120という数字の根拠を発見することができずにいる）。</t>
  </si>
  <si>
    <t>アウトカムの設定は適切と考えられ、短期アウトカムの達成度は順調と思われ、引き続き中期・長期アウトカムの達成に向けて事業を推進されたい。ただし、費用のうち、実証支援業務は、サイト（https://www.mlit.go.jp/kokudoseisaku/chirit/index.html）を拝見する限り、具体的活動内容ないし成果物が不明であるため、説明を加えられたい。</t>
    <phoneticPr fontId="16"/>
  </si>
  <si>
    <t>災害が激甚化する中で機動的な対応ができる本事業の有する意義が発揮できるよう、引き続き効率的・効果的な執行に努める。</t>
  </si>
  <si>
    <t>指標の設定については、御指摘を踏まえ、法期限に向けた検証の実施を目指し、より適切な指標を検討してまいりたい。また、事業内容については、御指摘を踏まえ、イベント開催などの効果の検証を踏まえて、今後の予算要求に反映させてまいりたい。</t>
    <phoneticPr fontId="16"/>
  </si>
  <si>
    <t>これまで支援をしてきたモデル的な取組の成果等についてのフォローアップと情報提供等の横展開を行ってまいりたい。</t>
    <phoneticPr fontId="16"/>
  </si>
  <si>
    <t>克雪方針の策定への支援により、共助除排雪体制を整備する市町村が約８割に増加するというロジックが理解しやすくなるよう記載内容を検討する。また、制度の周知のみならず、活用しやすい交付金となるよう地方公共団体の意見をよく聞きながら、事業内容の拡充等を検討する。</t>
    <phoneticPr fontId="16"/>
  </si>
  <si>
    <t>今後の二地域居住等の推進にあたり、これまでの調査結果や最新の動向を踏まえて議論の深掘りを行ったうえで、事業内容について検討を行う。</t>
    <phoneticPr fontId="16"/>
  </si>
  <si>
    <t>土地分類基本調査の活用事例なども踏まえ、分かりやすい指標の設定に向けた検討を行う。</t>
  </si>
  <si>
    <t>新たな国土形成計画に基づき策定される次期広域地方計画において定められた方針、目標、施策のうち、地方への人の流れの創出・拡大につながるような事業に支援できるよう、重点支援項目の見直しを検討する。</t>
  </si>
  <si>
    <t>新たな国土形成計画の策定経過における議論（国土審議会・計画部会）を踏まえ、引き続き国・地方公共団体、企業等多様な主体に対して国土計画への理解を促進すべく情報の提供に努めたい。</t>
  </si>
  <si>
    <t>本事業は、国土政策の新たな課題に関する分析等を行い、その結果を国土計画の推進等に生かすものであり、本事業の調査結果を活用した専門委員会等における議論の経過などは公表することとしている。さらに詳細な課題の分析結果についても広く国民が利用・閲覧できるように検討してまいりたい。</t>
  </si>
  <si>
    <t>引き続き、むつ小川原開発に関わる複数の関係者との知見・意見交換等を行うことにより、適切なテーマを選定するとともに、効率的かつ効果的な調査を行い、開発地の分譲・賃貸が着実に進むよう取り組む。</t>
  </si>
  <si>
    <t>本事業を契機としたマッチングの成立増加を目指し、国連ハビタットアジア太平洋地域本部にコンサルテーションワークショップ参加者へのフォローアップを実施してもらう等、事業内容や効果検証の在り方の改善に努める。</t>
    <rPh sb="34" eb="37">
      <t>タイヘイヨウ</t>
    </rPh>
    <rPh sb="37" eb="39">
      <t>チイキ</t>
    </rPh>
    <rPh sb="85" eb="87">
      <t>コウカ</t>
    </rPh>
    <rPh sb="87" eb="89">
      <t>ケンショウ</t>
    </rPh>
    <rPh sb="90" eb="91">
      <t>ア</t>
    </rPh>
    <rPh sb="92" eb="93">
      <t>カタ</t>
    </rPh>
    <phoneticPr fontId="16"/>
  </si>
  <si>
    <t>目標最終年度を令和７年度に変更し、調査の充実を図りつつ、令和７年度において新たな目標値を設定する。
また、一社応札については、今年度、ウェブサイトの更改を実施し、来年度からはウェブサイトの管理・運営を別発注とすることで、多くの業者が参入しやすい業務内容に変更する。</t>
    <rPh sb="40" eb="43">
      <t>モクヒョウチ</t>
    </rPh>
    <phoneticPr fontId="16"/>
  </si>
  <si>
    <t>新たな国土形成計画（全国計画）や、各圏域の特色を踏まえた広域地方計画の策定につながるよう、引き続き効率的な執行に努める。また、一者応札を回避するため、参入要件等の見直し、準備期間の確保、仕様書の記載内容の明確化、発注予定情報の公表等を徹底するよう各地方整備局に通知をした。</t>
  </si>
  <si>
    <t>今後策定する新たな国土形成計画（広域地方計画）では、日本中央回廊の形成等に向けて、本事業の調査内容も踏まえて各圏域の有識者会議等で検討された具体的な施策等を記載するなど適切に活用する。また、調査内容や検討結果の公表方法等については適宜見直し検討する。</t>
    <rPh sb="0" eb="2">
      <t>コンゴ</t>
    </rPh>
    <rPh sb="2" eb="4">
      <t>サクテイ</t>
    </rPh>
    <rPh sb="6" eb="7">
      <t>アラ</t>
    </rPh>
    <rPh sb="9" eb="11">
      <t>コクド</t>
    </rPh>
    <rPh sb="11" eb="13">
      <t>ケイセイ</t>
    </rPh>
    <rPh sb="13" eb="15">
      <t>ケイカク</t>
    </rPh>
    <rPh sb="16" eb="18">
      <t>コウイキ</t>
    </rPh>
    <rPh sb="18" eb="20">
      <t>チホウ</t>
    </rPh>
    <rPh sb="20" eb="22">
      <t>ケイカク</t>
    </rPh>
    <rPh sb="35" eb="36">
      <t>トウ</t>
    </rPh>
    <rPh sb="41" eb="42">
      <t>ホン</t>
    </rPh>
    <rPh sb="42" eb="44">
      <t>ジギョウ</t>
    </rPh>
    <rPh sb="45" eb="47">
      <t>チョウサ</t>
    </rPh>
    <rPh sb="47" eb="49">
      <t>ナイヨウ</t>
    </rPh>
    <rPh sb="84" eb="86">
      <t>テキセツ</t>
    </rPh>
    <rPh sb="87" eb="89">
      <t>カツヨウ</t>
    </rPh>
    <rPh sb="120" eb="122">
      <t>ケントウ</t>
    </rPh>
    <phoneticPr fontId="17"/>
  </si>
  <si>
    <t>離島活性化交付金は、地方公共団体に毎年度の事後評価を義務付けるとともに、一定額以上の不用が発生した場合に不用額防止計画を提出させる等、効果検証を強化した。また、その結果を分析の上周知し、前年度に引き続き執行状況や要望事業の調査・指導等のヒアリングを定期的に実施するとともに、緊急的に必要となる補正予算事業を含め、事業計画の審査にあたっては、その実現可能性や正確性を厳に調査の上、真に必要となる事業のみを採択することとした。（一部対応済み）
スマートアイランド推進実証支援業務は、実証調査の効果的かつ確実な実施に向けて、技術的サポートや新たな案件形成の促進、得られた知見の全国への展開等を実施している。引き続き過去の実績や成果を踏まえつつ、離島特有の課題解決に資する取組で新たな技術、活用が進んでいない分野等への取組を実証することによりさらに効果的なスマートアイランド推進実証調査を実施することとした。</t>
  </si>
  <si>
    <t xml:space="preserve">
当該事業は各省が多岐に渡る各種公共事業を実施するものであり、事業効果の発現するタイミングも異なることから、総人口以外で事業の成果を適切に評価できるアウトカム指標の設定は困難であるが、離島振興事業を構成する各種公共事業について、効率的な執行となるよう、引き続き、各種事業所管部局と密に連携を図る。</t>
    <rPh sb="1" eb="3">
      <t>トウガイ</t>
    </rPh>
    <rPh sb="3" eb="5">
      <t>ジギョウ</t>
    </rPh>
    <rPh sb="6" eb="8">
      <t>カクショウ</t>
    </rPh>
    <rPh sb="9" eb="11">
      <t>タキ</t>
    </rPh>
    <rPh sb="12" eb="13">
      <t>ワタ</t>
    </rPh>
    <rPh sb="14" eb="16">
      <t>カクシュ</t>
    </rPh>
    <rPh sb="16" eb="18">
      <t>コウキョウ</t>
    </rPh>
    <rPh sb="18" eb="20">
      <t>ジギョウ</t>
    </rPh>
    <rPh sb="21" eb="23">
      <t>ジッシ</t>
    </rPh>
    <rPh sb="31" eb="33">
      <t>ジギョウ</t>
    </rPh>
    <rPh sb="33" eb="35">
      <t>コウカ</t>
    </rPh>
    <rPh sb="36" eb="38">
      <t>ハツゲン</t>
    </rPh>
    <rPh sb="46" eb="47">
      <t>コト</t>
    </rPh>
    <rPh sb="54" eb="57">
      <t>ソウジンコウ</t>
    </rPh>
    <rPh sb="57" eb="59">
      <t>イガイ</t>
    </rPh>
    <rPh sb="60" eb="62">
      <t>ジギョウ</t>
    </rPh>
    <rPh sb="63" eb="65">
      <t>セイカ</t>
    </rPh>
    <rPh sb="66" eb="68">
      <t>テキセツ</t>
    </rPh>
    <rPh sb="69" eb="71">
      <t>ヒョウカ</t>
    </rPh>
    <rPh sb="79" eb="81">
      <t>シヒョウ</t>
    </rPh>
    <rPh sb="82" eb="84">
      <t>セッテイ</t>
    </rPh>
    <rPh sb="85" eb="87">
      <t>コンナン</t>
    </rPh>
    <phoneticPr fontId="17"/>
  </si>
  <si>
    <t>鹿児島県が策定する奄美群島振興開発計画と連携し、事業成果をより適切に評価できるようなアウトカム指標の検討を行うとともに、奄美群島に係る公共事業の総合性を勘案し、各事業所管部局と密に連携を図り、計画的かつ効率的な事業執行に努める。</t>
    <rPh sb="31" eb="33">
      <t>テキセツ</t>
    </rPh>
    <phoneticPr fontId="16"/>
  </si>
  <si>
    <t>引き続き、交付先である鹿児島県と協議し、正確な執行見込みを立てて流用調整を行うなど、不用が生じないよう計画的かつ効率的な事業執行に努める。</t>
    <rPh sb="0" eb="1">
      <t>ヒ</t>
    </rPh>
    <rPh sb="2" eb="3">
      <t>ツヅ</t>
    </rPh>
    <rPh sb="42" eb="44">
      <t>フヨウ</t>
    </rPh>
    <rPh sb="45" eb="46">
      <t>ショウ</t>
    </rPh>
    <rPh sb="51" eb="54">
      <t>ケイカクテキ</t>
    </rPh>
    <rPh sb="56" eb="59">
      <t>コウリツテキ</t>
    </rPh>
    <rPh sb="60" eb="62">
      <t>ジギョウ</t>
    </rPh>
    <rPh sb="62" eb="64">
      <t>シッコウ</t>
    </rPh>
    <rPh sb="65" eb="66">
      <t>ツト</t>
    </rPh>
    <phoneticPr fontId="16"/>
  </si>
  <si>
    <t>概算要求に当たっては、東京都・小笠原村からの意見を十分聴取し、事業を効率的に実施するため、緊急性・重要性が高い事業を重点的に支援することとする。</t>
    <rPh sb="5" eb="6">
      <t>ア</t>
    </rPh>
    <rPh sb="22" eb="24">
      <t>イケン</t>
    </rPh>
    <rPh sb="25" eb="27">
      <t>ジュウブン</t>
    </rPh>
    <rPh sb="27" eb="29">
      <t>チョウシュ</t>
    </rPh>
    <rPh sb="31" eb="33">
      <t>ジギョウ</t>
    </rPh>
    <rPh sb="34" eb="37">
      <t>コウリツテキ</t>
    </rPh>
    <rPh sb="38" eb="40">
      <t>ジッシ</t>
    </rPh>
    <rPh sb="45" eb="47">
      <t>キンキュウ</t>
    </rPh>
    <phoneticPr fontId="16"/>
  </si>
  <si>
    <t>（項）航空機燃料税財源離島空港整備事業費自動車安全特別会計へ繰入
　（大事項）航空機燃料税財源の空港整備事業に係る自動車安全特別会計空港整備勘定へ繰入れに必要な経費
（項）離島振興事業費
　（大事項）海岸事業に必要な経費
　（大事項）治山事業に必要な経費
　（大事項）河川整備事業に必要な経費
　（大事項）砂防事業に必要な経費
  （大事項）道路更新防災等対策事業に必要な経費
  （大事項）港湾事業に必要な経費
　（大事項）道路交通安全対策事業に必要な経費
　（大事項）道路環境改善事業に必要な経費
  （大事項）水道施設整備に必要な経費
　（大事項）廃棄物処理施設整備に必要な経費
　（大事項）農業農村整備事業に必要な経費
　（大事項）農山漁村地域整備事業に必要な経費
　（大事項）森林整備事業に必要な経費
　（大事項）水産基盤整備に必要な経費
　（大事項）社会資本総合整備事業に必要な経費</t>
    <phoneticPr fontId="16"/>
  </si>
  <si>
    <t>首都圏整備計画において、「区域指定による近郊緑地の保全を推進するなど、引き続き制度の的確な運用を図り、首都圏において貴重な近郊の水辺や緑の空間を保全し、その機能を最大限活用する」としている。「グリーン国土」の創造にむけた健全な生態系の保全・再生、グリーンインフラによる複合的な地域課題の解決といった取組方策につながるよう、近郊緑地制度等に関する調査を実施し、緑地が有する多面的機能を最大限活用するための取組を地方公共団体と連携のもと推進する。あわせて、長期アウトカムについて令和５年度は「区域指定」を目標としているが、「制度の的確な運用による緑地機能発揮」を測定する目標への変更を検討する。</t>
    <rPh sb="0" eb="3">
      <t>シュトケン</t>
    </rPh>
    <rPh sb="3" eb="5">
      <t>セイビ</t>
    </rPh>
    <rPh sb="5" eb="7">
      <t>ケイカク</t>
    </rPh>
    <rPh sb="104" eb="106">
      <t>ソウゾウ</t>
    </rPh>
    <rPh sb="110" eb="112">
      <t>ケンゼン</t>
    </rPh>
    <rPh sb="113" eb="116">
      <t>セイタイケイ</t>
    </rPh>
    <rPh sb="117" eb="119">
      <t>ホゼン</t>
    </rPh>
    <rPh sb="120" eb="122">
      <t>サイセイ</t>
    </rPh>
    <rPh sb="149" eb="150">
      <t>ト</t>
    </rPh>
    <rPh sb="150" eb="151">
      <t>ク</t>
    </rPh>
    <rPh sb="151" eb="153">
      <t>ホウサク</t>
    </rPh>
    <rPh sb="175" eb="177">
      <t>ジッシ</t>
    </rPh>
    <rPh sb="182" eb="183">
      <t>ユウ</t>
    </rPh>
    <rPh sb="185" eb="188">
      <t>タメンテキ</t>
    </rPh>
    <rPh sb="188" eb="190">
      <t>キノウ</t>
    </rPh>
    <rPh sb="191" eb="194">
      <t>サイダイゲン</t>
    </rPh>
    <rPh sb="194" eb="196">
      <t>カツヨウ</t>
    </rPh>
    <rPh sb="216" eb="218">
      <t>スイシン</t>
    </rPh>
    <rPh sb="237" eb="239">
      <t>レイワ</t>
    </rPh>
    <rPh sb="240" eb="242">
      <t>ネンド</t>
    </rPh>
    <rPh sb="260" eb="262">
      <t>セイド</t>
    </rPh>
    <rPh sb="263" eb="265">
      <t>テキカク</t>
    </rPh>
    <rPh sb="266" eb="268">
      <t>ウンヨウ</t>
    </rPh>
    <rPh sb="279" eb="281">
      <t>ソクテイ</t>
    </rPh>
    <rPh sb="283" eb="285">
      <t>モクヒョウ</t>
    </rPh>
    <rPh sb="287" eb="289">
      <t>ヘンコウ</t>
    </rPh>
    <rPh sb="290" eb="292">
      <t>ケントウ</t>
    </rPh>
    <phoneticPr fontId="17"/>
  </si>
  <si>
    <t>用地取得業務の期間短縮・合理化につながるよう、用地補償基準の建物移転料算定要領のあり方検討について、効果的・効率的な事業の執行に努められたい。</t>
    <rPh sb="23" eb="25">
      <t>ヨウチ</t>
    </rPh>
    <rPh sb="25" eb="27">
      <t>ホショウ</t>
    </rPh>
    <rPh sb="27" eb="29">
      <t>キジュン</t>
    </rPh>
    <rPh sb="43" eb="45">
      <t>ケントウ</t>
    </rPh>
    <rPh sb="58" eb="60">
      <t>ジギョウ</t>
    </rPh>
    <rPh sb="64" eb="65">
      <t>ツト</t>
    </rPh>
    <phoneticPr fontId="16"/>
  </si>
  <si>
    <t>土地政策に関し、国民の理解増進につながるよう、社会情勢の変化や推進施策に応じ、適時内容の見直しや情報発信の在り方の工夫を図り、業務の合理化・効率化に取り組むべき。</t>
    <rPh sb="0" eb="4">
      <t>トチセイサク</t>
    </rPh>
    <rPh sb="5" eb="6">
      <t>カン</t>
    </rPh>
    <rPh sb="8" eb="10">
      <t>コクミン</t>
    </rPh>
    <rPh sb="11" eb="13">
      <t>リカイ</t>
    </rPh>
    <rPh sb="13" eb="15">
      <t>ゾウシン</t>
    </rPh>
    <rPh sb="23" eb="25">
      <t>シャカイ</t>
    </rPh>
    <rPh sb="25" eb="27">
      <t>ジョウセイ</t>
    </rPh>
    <rPh sb="28" eb="30">
      <t>ヘンカ</t>
    </rPh>
    <rPh sb="31" eb="33">
      <t>スイシン</t>
    </rPh>
    <rPh sb="33" eb="35">
      <t>シサク</t>
    </rPh>
    <rPh sb="36" eb="37">
      <t>オウ</t>
    </rPh>
    <rPh sb="39" eb="41">
      <t>テキジ</t>
    </rPh>
    <rPh sb="41" eb="43">
      <t>ナイヨウ</t>
    </rPh>
    <rPh sb="60" eb="61">
      <t>ハカ</t>
    </rPh>
    <phoneticPr fontId="16"/>
  </si>
  <si>
    <t>適正な制度運用により、引き続き都道府県や国等の土地政策への活用を即するとともに、近年伸び悩んでいるHPへのアクセス数減少という課題に対応するため、国民に対する情報発信のあり方を検討・改善すべき。</t>
    <rPh sb="0" eb="2">
      <t>テキセイ</t>
    </rPh>
    <rPh sb="3" eb="5">
      <t>セイド</t>
    </rPh>
    <rPh sb="5" eb="7">
      <t>ウンヨウ</t>
    </rPh>
    <rPh sb="11" eb="12">
      <t>ヒ</t>
    </rPh>
    <rPh sb="13" eb="14">
      <t>ツヅ</t>
    </rPh>
    <rPh sb="15" eb="19">
      <t>トドウフケン</t>
    </rPh>
    <rPh sb="20" eb="21">
      <t>クニ</t>
    </rPh>
    <rPh sb="21" eb="22">
      <t>ナド</t>
    </rPh>
    <rPh sb="23" eb="25">
      <t>トチ</t>
    </rPh>
    <rPh sb="25" eb="27">
      <t>セイサク</t>
    </rPh>
    <rPh sb="29" eb="31">
      <t>カツヨウ</t>
    </rPh>
    <rPh sb="32" eb="33">
      <t>ソク</t>
    </rPh>
    <rPh sb="40" eb="42">
      <t>キンネン</t>
    </rPh>
    <rPh sb="42" eb="43">
      <t>ノ</t>
    </rPh>
    <rPh sb="44" eb="45">
      <t>ナヤ</t>
    </rPh>
    <rPh sb="57" eb="58">
      <t>カズ</t>
    </rPh>
    <rPh sb="58" eb="60">
      <t>ゲンショウ</t>
    </rPh>
    <rPh sb="63" eb="65">
      <t>カダイ</t>
    </rPh>
    <rPh sb="66" eb="68">
      <t>タイオウ</t>
    </rPh>
    <rPh sb="73" eb="75">
      <t>コクミン</t>
    </rPh>
    <rPh sb="76" eb="77">
      <t>タイ</t>
    </rPh>
    <rPh sb="79" eb="81">
      <t>ジョウホウ</t>
    </rPh>
    <rPh sb="81" eb="83">
      <t>ハッシン</t>
    </rPh>
    <rPh sb="86" eb="87">
      <t>カタ</t>
    </rPh>
    <rPh sb="88" eb="90">
      <t>ケントウ</t>
    </rPh>
    <rPh sb="91" eb="93">
      <t>カイゼン</t>
    </rPh>
    <phoneticPr fontId="16"/>
  </si>
  <si>
    <t>HPアクセス数が減少傾向にあるため、情報発信に関する改善を図りつつ、事業の効率的・効果的な執行に努めるべき。</t>
    <rPh sb="6" eb="7">
      <t>カズ</t>
    </rPh>
    <rPh sb="8" eb="12">
      <t>ゲンショウケイコウ</t>
    </rPh>
    <rPh sb="18" eb="20">
      <t>ジョウホウ</t>
    </rPh>
    <rPh sb="20" eb="22">
      <t>ハッシン</t>
    </rPh>
    <rPh sb="23" eb="24">
      <t>カン</t>
    </rPh>
    <rPh sb="26" eb="28">
      <t>カイゼン</t>
    </rPh>
    <rPh sb="29" eb="30">
      <t>ハカ</t>
    </rPh>
    <phoneticPr fontId="16"/>
  </si>
  <si>
    <t>不動産市場の透明性を図り、国民ニーズに応えた情報発信をすべく、HPアクセス数目標達成にも資するよう、効率的・効果的な事業執行に努めるべき。また、入札に当たり、透明性の確保に留意すべき。</t>
    <rPh sb="0" eb="3">
      <t>フドウサン</t>
    </rPh>
    <rPh sb="3" eb="5">
      <t>シジョウ</t>
    </rPh>
    <rPh sb="6" eb="9">
      <t>トウメイセイ</t>
    </rPh>
    <rPh sb="10" eb="11">
      <t>ハカ</t>
    </rPh>
    <rPh sb="13" eb="15">
      <t>コクミン</t>
    </rPh>
    <rPh sb="19" eb="20">
      <t>コタ</t>
    </rPh>
    <rPh sb="22" eb="24">
      <t>ジョウホウ</t>
    </rPh>
    <rPh sb="24" eb="26">
      <t>ハッシン</t>
    </rPh>
    <rPh sb="38" eb="40">
      <t>モクヒョウ</t>
    </rPh>
    <rPh sb="40" eb="42">
      <t>タッセイ</t>
    </rPh>
    <rPh sb="44" eb="45">
      <t>シ</t>
    </rPh>
    <rPh sb="50" eb="53">
      <t>コウリツテキ</t>
    </rPh>
    <rPh sb="54" eb="57">
      <t>コウカテキ</t>
    </rPh>
    <rPh sb="58" eb="60">
      <t>ジギョウ</t>
    </rPh>
    <rPh sb="60" eb="62">
      <t>シッコウ</t>
    </rPh>
    <rPh sb="63" eb="64">
      <t>ツト</t>
    </rPh>
    <phoneticPr fontId="16"/>
  </si>
  <si>
    <t>ユーザーニーズを踏まえた不動産動向指標の構築に向けて、効果的・効率的な執行に努めるべき。また、HPアクセス件数が減少傾向にあるため、国民に対する情報発信のあり方にも配慮すべき。</t>
    <rPh sb="38" eb="39">
      <t>ツト</t>
    </rPh>
    <rPh sb="53" eb="55">
      <t>ケンスウ</t>
    </rPh>
    <rPh sb="56" eb="58">
      <t>ゲンショウ</t>
    </rPh>
    <rPh sb="58" eb="60">
      <t>ケイコウ</t>
    </rPh>
    <rPh sb="82" eb="84">
      <t>ハイリョ</t>
    </rPh>
    <phoneticPr fontId="16"/>
  </si>
  <si>
    <t>土地政策の企画・立案に資するよう、適宜調査項目の見直し等を図りながら事業の効率的・効果的な執行に努められたい。また、入札に当たり、透明性の確保に留意すべき。</t>
    <rPh sb="0" eb="2">
      <t>トチ</t>
    </rPh>
    <rPh sb="2" eb="4">
      <t>セイサク</t>
    </rPh>
    <rPh sb="5" eb="7">
      <t>キカク</t>
    </rPh>
    <rPh sb="8" eb="10">
      <t>リツアン</t>
    </rPh>
    <rPh sb="11" eb="12">
      <t>シ</t>
    </rPh>
    <rPh sb="17" eb="19">
      <t>テキギ</t>
    </rPh>
    <rPh sb="19" eb="21">
      <t>チョウサ</t>
    </rPh>
    <rPh sb="21" eb="23">
      <t>コウモク</t>
    </rPh>
    <rPh sb="24" eb="26">
      <t>ミナオ</t>
    </rPh>
    <rPh sb="27" eb="28">
      <t>ナド</t>
    </rPh>
    <rPh sb="29" eb="30">
      <t>ハカ</t>
    </rPh>
    <phoneticPr fontId="16"/>
  </si>
  <si>
    <t>隔年調査地点の拡大等、調査方法の工夫を講じることにより、引き続き、国民のニーズに即した地価公示の効果的・効率的な実施に努められたい。</t>
    <rPh sb="11" eb="13">
      <t>チョウサ</t>
    </rPh>
    <rPh sb="13" eb="15">
      <t>ホウホウ</t>
    </rPh>
    <rPh sb="19" eb="20">
      <t>コウ</t>
    </rPh>
    <rPh sb="33" eb="35">
      <t>コクミン</t>
    </rPh>
    <rPh sb="40" eb="41">
      <t>ソク</t>
    </rPh>
    <rPh sb="59" eb="60">
      <t>ツト</t>
    </rPh>
    <phoneticPr fontId="16"/>
  </si>
  <si>
    <t>ユーザーニーズを踏まえた不動産動向指標の構築に向けて、効果的・効率的な執行に努めるべき。また、HPへのアクセス数が伸び悩んでいるため、国民に対する情報発信のあり方も検討・改善すべき。</t>
    <rPh sb="38" eb="39">
      <t>ツト</t>
    </rPh>
    <rPh sb="57" eb="58">
      <t>ノ</t>
    </rPh>
    <rPh sb="59" eb="60">
      <t>ナヤ</t>
    </rPh>
    <phoneticPr fontId="16"/>
  </si>
  <si>
    <t>鑑定評価の適正性を確保すべく、引き続き事業の効果的・効率的な執行に努められたい。</t>
    <rPh sb="0" eb="2">
      <t>カンテイ</t>
    </rPh>
    <rPh sb="2" eb="4">
      <t>ヒョウカ</t>
    </rPh>
    <rPh sb="5" eb="8">
      <t>テキセイセイ</t>
    </rPh>
    <rPh sb="9" eb="11">
      <t>カクホ</t>
    </rPh>
    <phoneticPr fontId="16"/>
  </si>
  <si>
    <t>不動産取引のオンライン化やレインズの活用のあり方等、不動産DXの取組推進に係る取組について、国民や不動産市場のニーズを捉え、効果的・効率的な事業の執行に努められたい。
また、外部有識者の所見も踏まえ、資金の流れの透明性確保について、改善すべき。</t>
    <rPh sb="3" eb="5">
      <t>トリヒキ</t>
    </rPh>
    <rPh sb="11" eb="12">
      <t>カ</t>
    </rPh>
    <rPh sb="18" eb="20">
      <t>カツヨウ</t>
    </rPh>
    <rPh sb="23" eb="24">
      <t>カタ</t>
    </rPh>
    <rPh sb="24" eb="25">
      <t>ナド</t>
    </rPh>
    <rPh sb="26" eb="29">
      <t>フドウサン</t>
    </rPh>
    <rPh sb="32" eb="33">
      <t>ト</t>
    </rPh>
    <rPh sb="33" eb="34">
      <t>ク</t>
    </rPh>
    <rPh sb="34" eb="36">
      <t>スイシン</t>
    </rPh>
    <rPh sb="37" eb="38">
      <t>カカ</t>
    </rPh>
    <rPh sb="39" eb="40">
      <t>ト</t>
    </rPh>
    <rPh sb="40" eb="41">
      <t>ク</t>
    </rPh>
    <rPh sb="46" eb="48">
      <t>コクミン</t>
    </rPh>
    <rPh sb="49" eb="52">
      <t>フドウサン</t>
    </rPh>
    <rPh sb="52" eb="54">
      <t>シジョウ</t>
    </rPh>
    <rPh sb="70" eb="72">
      <t>ジギョウ</t>
    </rPh>
    <rPh sb="76" eb="77">
      <t>ツト</t>
    </rPh>
    <rPh sb="87" eb="89">
      <t>ガイブ</t>
    </rPh>
    <rPh sb="89" eb="92">
      <t>ユウシキシャ</t>
    </rPh>
    <rPh sb="93" eb="95">
      <t>ショケン</t>
    </rPh>
    <rPh sb="96" eb="97">
      <t>フ</t>
    </rPh>
    <rPh sb="100" eb="102">
      <t>シキン</t>
    </rPh>
    <rPh sb="103" eb="104">
      <t>ナガ</t>
    </rPh>
    <rPh sb="106" eb="109">
      <t>トウメイセイ</t>
    </rPh>
    <rPh sb="109" eb="111">
      <t>カクホ</t>
    </rPh>
    <rPh sb="116" eb="118">
      <t>カイゼン</t>
    </rPh>
    <phoneticPr fontId="16"/>
  </si>
  <si>
    <t>民間資金のさらなる活用に向けて、効率的・効果的な事業執行に努められたい。特に、地域における課題やニーズ把握に努めるとともに、モデル事業に係る制度周知等を積極的に図るべき。</t>
    <rPh sb="36" eb="37">
      <t>トク</t>
    </rPh>
    <rPh sb="39" eb="41">
      <t>チイキ</t>
    </rPh>
    <rPh sb="45" eb="47">
      <t>カダイ</t>
    </rPh>
    <rPh sb="51" eb="53">
      <t>ハアク</t>
    </rPh>
    <rPh sb="54" eb="55">
      <t>ツト</t>
    </rPh>
    <rPh sb="65" eb="67">
      <t>ジギョウ</t>
    </rPh>
    <rPh sb="68" eb="69">
      <t>カカ</t>
    </rPh>
    <rPh sb="70" eb="72">
      <t>セイド</t>
    </rPh>
    <rPh sb="72" eb="74">
      <t>シュウチ</t>
    </rPh>
    <rPh sb="74" eb="75">
      <t>ナド</t>
    </rPh>
    <rPh sb="76" eb="78">
      <t>セッキョク</t>
    </rPh>
    <rPh sb="78" eb="79">
      <t>テキ</t>
    </rPh>
    <rPh sb="80" eb="81">
      <t>ハカ</t>
    </rPh>
    <phoneticPr fontId="16"/>
  </si>
  <si>
    <t>我が国不動産業の海外展開推進に向け、引き続き効果的・効率的な事業の執行に努められたい。</t>
    <rPh sb="0" eb="1">
      <t>ワ</t>
    </rPh>
    <rPh sb="2" eb="3">
      <t>クニ</t>
    </rPh>
    <rPh sb="3" eb="6">
      <t>フドウサン</t>
    </rPh>
    <rPh sb="6" eb="7">
      <t>ギョウ</t>
    </rPh>
    <rPh sb="8" eb="10">
      <t>カイガイ</t>
    </rPh>
    <rPh sb="10" eb="12">
      <t>テンカイ</t>
    </rPh>
    <rPh sb="12" eb="14">
      <t>スイシン</t>
    </rPh>
    <rPh sb="15" eb="16">
      <t>ム</t>
    </rPh>
    <rPh sb="30" eb="32">
      <t>ジギョウ</t>
    </rPh>
    <phoneticPr fontId="16"/>
  </si>
  <si>
    <t>地方部における空き家活用の観点も含め、不動産管理業に係る制度のあり方の検討に資するよう、適切な調査内容により、効果的・効率的な事業の執行に努められたい。</t>
    <rPh sb="0" eb="2">
      <t>チホウ</t>
    </rPh>
    <rPh sb="2" eb="3">
      <t>ブ</t>
    </rPh>
    <rPh sb="7" eb="8">
      <t>ア</t>
    </rPh>
    <rPh sb="9" eb="10">
      <t>ヤ</t>
    </rPh>
    <rPh sb="10" eb="12">
      <t>カツヨウ</t>
    </rPh>
    <rPh sb="13" eb="15">
      <t>カンテン</t>
    </rPh>
    <rPh sb="16" eb="17">
      <t>フク</t>
    </rPh>
    <rPh sb="44" eb="46">
      <t>テキセツ</t>
    </rPh>
    <rPh sb="47" eb="49">
      <t>チョウサ</t>
    </rPh>
    <rPh sb="49" eb="51">
      <t>ナイヨウ</t>
    </rPh>
    <rPh sb="55" eb="57">
      <t>コウカ</t>
    </rPh>
    <rPh sb="63" eb="65">
      <t>ジギョウ</t>
    </rPh>
    <rPh sb="69" eb="70">
      <t>ツト</t>
    </rPh>
    <phoneticPr fontId="16"/>
  </si>
  <si>
    <t>不動産特定共同事業に係る制度のあり方の検討に資するよう、市場のニーズや動向を把握しつつい、効果的・効率的な事業の執行に努められたい。</t>
    <rPh sb="28" eb="30">
      <t>シジョウ</t>
    </rPh>
    <rPh sb="35" eb="37">
      <t>ドウコウ</t>
    </rPh>
    <rPh sb="38" eb="40">
      <t>ハアク</t>
    </rPh>
    <rPh sb="53" eb="55">
      <t>ジギョウ</t>
    </rPh>
    <rPh sb="59" eb="60">
      <t>ツト</t>
    </rPh>
    <phoneticPr fontId="16"/>
  </si>
  <si>
    <t>不動産市場のESG投資の促進に資するよう、国内外の情勢の把握に努めつつ、業界のニーズ等も踏まえ、効果的・効率的な事業の執行に努められたい。</t>
    <rPh sb="0" eb="3">
      <t>フドウサン</t>
    </rPh>
    <rPh sb="3" eb="5">
      <t>シジョウ</t>
    </rPh>
    <rPh sb="36" eb="38">
      <t>ギョウカイ</t>
    </rPh>
    <rPh sb="42" eb="43">
      <t>ナド</t>
    </rPh>
    <rPh sb="44" eb="45">
      <t>フ</t>
    </rPh>
    <rPh sb="56" eb="58">
      <t>ジギョウ</t>
    </rPh>
    <rPh sb="62" eb="63">
      <t>ツト</t>
    </rPh>
    <phoneticPr fontId="16"/>
  </si>
  <si>
    <t>予算の執行率が0％（２万円/７１００万円）であり、制度設計及び制度の周知等について大きな課題がある。所有者不明土地対策は政府における重要施策であり、これを推進するにあたり、過年度の課題を分析しつつ、抜本的な事業見直しが必要。</t>
    <rPh sb="0" eb="2">
      <t>ヨサン</t>
    </rPh>
    <rPh sb="3" eb="6">
      <t>シッコウリツ</t>
    </rPh>
    <rPh sb="11" eb="13">
      <t>マンエン</t>
    </rPh>
    <rPh sb="18" eb="20">
      <t>マンエン</t>
    </rPh>
    <rPh sb="25" eb="27">
      <t>セイド</t>
    </rPh>
    <rPh sb="27" eb="29">
      <t>セッケイ</t>
    </rPh>
    <rPh sb="29" eb="30">
      <t>オヨ</t>
    </rPh>
    <rPh sb="31" eb="33">
      <t>セイド</t>
    </rPh>
    <rPh sb="34" eb="36">
      <t>シュウチ</t>
    </rPh>
    <rPh sb="36" eb="37">
      <t>ナド</t>
    </rPh>
    <rPh sb="41" eb="42">
      <t>オオ</t>
    </rPh>
    <rPh sb="44" eb="46">
      <t>カダイ</t>
    </rPh>
    <rPh sb="77" eb="79">
      <t>スイシン</t>
    </rPh>
    <rPh sb="86" eb="89">
      <t>カネンド</t>
    </rPh>
    <rPh sb="90" eb="92">
      <t>カダイ</t>
    </rPh>
    <rPh sb="93" eb="95">
      <t>ブンセキ</t>
    </rPh>
    <rPh sb="99" eb="102">
      <t>バッポンテキ</t>
    </rPh>
    <rPh sb="103" eb="105">
      <t>ジギョウ</t>
    </rPh>
    <rPh sb="105" eb="107">
      <t>ミナオ</t>
    </rPh>
    <rPh sb="109" eb="111">
      <t>ヒツヨウ</t>
    </rPh>
    <phoneticPr fontId="16"/>
  </si>
  <si>
    <t>外部有識者の所見も踏まえ、不動産IDの利活用促進に関し、国民の理解を得られるよう、その必要性について丁寧に説明を行い、事業内容・進捗状況の透明性の確保を図りつつ、効果的・効率的な事業の執行に努めていくべき。</t>
    <rPh sb="0" eb="2">
      <t>ガイブ</t>
    </rPh>
    <rPh sb="2" eb="5">
      <t>ユウシキシャ</t>
    </rPh>
    <rPh sb="6" eb="8">
      <t>ショケン</t>
    </rPh>
    <rPh sb="9" eb="10">
      <t>フ</t>
    </rPh>
    <rPh sb="13" eb="16">
      <t>フドウサン</t>
    </rPh>
    <rPh sb="19" eb="22">
      <t>リカツヨウ</t>
    </rPh>
    <rPh sb="22" eb="24">
      <t>ソクシン</t>
    </rPh>
    <rPh sb="25" eb="26">
      <t>カン</t>
    </rPh>
    <rPh sb="28" eb="30">
      <t>コクミン</t>
    </rPh>
    <rPh sb="31" eb="33">
      <t>リカイ</t>
    </rPh>
    <rPh sb="34" eb="35">
      <t>エ</t>
    </rPh>
    <rPh sb="43" eb="46">
      <t>ヒツヨウセイ</t>
    </rPh>
    <rPh sb="50" eb="52">
      <t>テイネイ</t>
    </rPh>
    <rPh sb="53" eb="55">
      <t>セツメイ</t>
    </rPh>
    <rPh sb="56" eb="57">
      <t>オコナ</t>
    </rPh>
    <rPh sb="59" eb="61">
      <t>ジギョウ</t>
    </rPh>
    <rPh sb="61" eb="63">
      <t>ナイヨウ</t>
    </rPh>
    <rPh sb="64" eb="66">
      <t>シンチョク</t>
    </rPh>
    <rPh sb="66" eb="68">
      <t>ジョウキョウ</t>
    </rPh>
    <rPh sb="69" eb="72">
      <t>トウメイセイ</t>
    </rPh>
    <rPh sb="73" eb="75">
      <t>カクホ</t>
    </rPh>
    <rPh sb="76" eb="77">
      <t>ハカ</t>
    </rPh>
    <phoneticPr fontId="16"/>
  </si>
  <si>
    <t>建設業許可処理システム等のオンライン化は、審査業務の厳格化・効率化を図るとともに、許可業者への適正な監督にも資するものであり、国交省関連の他システムとも連動し、効果的・効率的な事業の執行に努められたい。</t>
    <rPh sb="21" eb="23">
      <t>シンサ</t>
    </rPh>
    <rPh sb="23" eb="25">
      <t>ギョウム</t>
    </rPh>
    <rPh sb="26" eb="29">
      <t>ゲンカクカ</t>
    </rPh>
    <rPh sb="30" eb="33">
      <t>コウリツカ</t>
    </rPh>
    <rPh sb="34" eb="35">
      <t>ハカ</t>
    </rPh>
    <rPh sb="41" eb="43">
      <t>キョカ</t>
    </rPh>
    <rPh sb="43" eb="45">
      <t>ギョウシャ</t>
    </rPh>
    <rPh sb="47" eb="49">
      <t>テキセイ</t>
    </rPh>
    <rPh sb="50" eb="52">
      <t>カントク</t>
    </rPh>
    <rPh sb="54" eb="55">
      <t>シ</t>
    </rPh>
    <rPh sb="63" eb="66">
      <t>コッコウショウ</t>
    </rPh>
    <rPh sb="66" eb="68">
      <t>カンレン</t>
    </rPh>
    <rPh sb="69" eb="70">
      <t>ホカ</t>
    </rPh>
    <rPh sb="76" eb="78">
      <t>レンドウ</t>
    </rPh>
    <rPh sb="88" eb="90">
      <t>ジギョウ</t>
    </rPh>
    <rPh sb="94" eb="95">
      <t>ツト</t>
    </rPh>
    <phoneticPr fontId="16"/>
  </si>
  <si>
    <t>下請取引の適正化等の取組は大変重要であり、DX等による作業効率化を図りつつ、効果的・効率的な事業の執行に努められたい。</t>
    <rPh sb="23" eb="24">
      <t>ナド</t>
    </rPh>
    <rPh sb="27" eb="29">
      <t>サギョウ</t>
    </rPh>
    <rPh sb="29" eb="32">
      <t>コウリツカ</t>
    </rPh>
    <rPh sb="33" eb="34">
      <t>ハカ</t>
    </rPh>
    <rPh sb="46" eb="48">
      <t>ジギョウ</t>
    </rPh>
    <rPh sb="52" eb="53">
      <t>ツト</t>
    </rPh>
    <phoneticPr fontId="16"/>
  </si>
  <si>
    <t>社会保険加入対策の推進は重要な政策であるが、執行率は上昇傾向であるものの、８割程度であるため、適切な調査項目・調査対象を検討しつつ、効果的・効率的な事業の執行に努められたい。</t>
    <rPh sb="0" eb="2">
      <t>シャカイ</t>
    </rPh>
    <rPh sb="2" eb="4">
      <t>ホケン</t>
    </rPh>
    <rPh sb="4" eb="6">
      <t>カニュウ</t>
    </rPh>
    <rPh sb="6" eb="8">
      <t>タイサク</t>
    </rPh>
    <rPh sb="9" eb="11">
      <t>スイシン</t>
    </rPh>
    <rPh sb="12" eb="14">
      <t>ジュウヨウ</t>
    </rPh>
    <rPh sb="15" eb="17">
      <t>セイサク</t>
    </rPh>
    <rPh sb="22" eb="24">
      <t>シッコウ</t>
    </rPh>
    <rPh sb="26" eb="28">
      <t>ジョウショウ</t>
    </rPh>
    <rPh sb="28" eb="30">
      <t>ケイコウ</t>
    </rPh>
    <phoneticPr fontId="16"/>
  </si>
  <si>
    <t>統計調査は、政策の基礎となるものであることから、信頼ある統計を継続して国民に提供できるよう、効果的・効率的な事業の執行に努められたい。</t>
    <rPh sb="0" eb="2">
      <t>トウケイ</t>
    </rPh>
    <rPh sb="2" eb="4">
      <t>チョウサ</t>
    </rPh>
    <rPh sb="6" eb="8">
      <t>セイサク</t>
    </rPh>
    <rPh sb="9" eb="11">
      <t>キソ</t>
    </rPh>
    <rPh sb="24" eb="26">
      <t>シンライ</t>
    </rPh>
    <rPh sb="28" eb="30">
      <t>トウケイ</t>
    </rPh>
    <rPh sb="31" eb="33">
      <t>ケイゾク</t>
    </rPh>
    <rPh sb="35" eb="37">
      <t>コクミン</t>
    </rPh>
    <rPh sb="38" eb="40">
      <t>テイキョウ</t>
    </rPh>
    <rPh sb="60" eb="61">
      <t>ツト</t>
    </rPh>
    <phoneticPr fontId="16"/>
  </si>
  <si>
    <t>我が国建設業の海外展開推進に向け、引き続き効果的・効率的な事業の執行に努められたい。</t>
    <rPh sb="0" eb="1">
      <t>ワ</t>
    </rPh>
    <rPh sb="2" eb="3">
      <t>クニ</t>
    </rPh>
    <rPh sb="3" eb="6">
      <t>ケンセツギョウ</t>
    </rPh>
    <rPh sb="7" eb="11">
      <t>カイガイテンカイ</t>
    </rPh>
    <phoneticPr fontId="16"/>
  </si>
  <si>
    <t>外部有識者の所見を踏まえ、国民の理解を得られるよう、事業内容の透明性の確保を図りつつ、効果的・効率的な事業の執行に努めていくべき。</t>
    <rPh sb="0" eb="2">
      <t>ガイブ</t>
    </rPh>
    <rPh sb="2" eb="5">
      <t>ユウシキシャ</t>
    </rPh>
    <rPh sb="6" eb="8">
      <t>ショケン</t>
    </rPh>
    <rPh sb="9" eb="10">
      <t>フ</t>
    </rPh>
    <rPh sb="28" eb="30">
      <t>ナイヨウ</t>
    </rPh>
    <rPh sb="31" eb="34">
      <t>トウメイセイ</t>
    </rPh>
    <rPh sb="35" eb="37">
      <t>カクホ</t>
    </rPh>
    <rPh sb="38" eb="39">
      <t>ハカ</t>
    </rPh>
    <phoneticPr fontId="16"/>
  </si>
  <si>
    <t>公開プロセスの結果や、令和５年度以降、巡回指導等を（一社）建設技能人材機構に移管すること等も踏まえ、外国人材の円滑かつ適正な受入推進に関し、必要十分かつ効果的・効率的な事業の執行となるよう、努めていくべき。</t>
    <rPh sb="0" eb="2">
      <t>コウカイ</t>
    </rPh>
    <rPh sb="7" eb="9">
      <t>ケッカ</t>
    </rPh>
    <rPh sb="11" eb="13">
      <t>レイワ</t>
    </rPh>
    <rPh sb="14" eb="16">
      <t>ネンド</t>
    </rPh>
    <rPh sb="16" eb="18">
      <t>イコウ</t>
    </rPh>
    <rPh sb="19" eb="21">
      <t>ジュンカイ</t>
    </rPh>
    <rPh sb="21" eb="23">
      <t>シドウ</t>
    </rPh>
    <rPh sb="23" eb="24">
      <t>ナド</t>
    </rPh>
    <rPh sb="26" eb="28">
      <t>イッシャ</t>
    </rPh>
    <rPh sb="29" eb="31">
      <t>ケンセツ</t>
    </rPh>
    <rPh sb="31" eb="33">
      <t>ギノウ</t>
    </rPh>
    <rPh sb="33" eb="35">
      <t>ジンザイ</t>
    </rPh>
    <rPh sb="35" eb="37">
      <t>キコウ</t>
    </rPh>
    <rPh sb="38" eb="40">
      <t>イカン</t>
    </rPh>
    <rPh sb="44" eb="45">
      <t>ナド</t>
    </rPh>
    <rPh sb="46" eb="47">
      <t>フ</t>
    </rPh>
    <rPh sb="50" eb="52">
      <t>ガイコク</t>
    </rPh>
    <rPh sb="52" eb="54">
      <t>ジンザイ</t>
    </rPh>
    <rPh sb="55" eb="57">
      <t>エンカツ</t>
    </rPh>
    <rPh sb="59" eb="61">
      <t>テキセイ</t>
    </rPh>
    <rPh sb="62" eb="63">
      <t>ウ</t>
    </rPh>
    <rPh sb="63" eb="64">
      <t>イ</t>
    </rPh>
    <rPh sb="64" eb="66">
      <t>スイシン</t>
    </rPh>
    <rPh sb="67" eb="68">
      <t>カン</t>
    </rPh>
    <rPh sb="70" eb="72">
      <t>ヒツヨウ</t>
    </rPh>
    <rPh sb="72" eb="74">
      <t>ジュウブン</t>
    </rPh>
    <rPh sb="95" eb="96">
      <t>ツト</t>
    </rPh>
    <phoneticPr fontId="16"/>
  </si>
  <si>
    <t>労働災害発生による死亡者を減少を着実に図るため、、安全衛生対策が一層進むよう、効果的・効率的な事業の執行に努められたい。</t>
    <rPh sb="0" eb="2">
      <t>ロウドウ</t>
    </rPh>
    <rPh sb="2" eb="4">
      <t>サイガイ</t>
    </rPh>
    <rPh sb="4" eb="6">
      <t>ハッセイ</t>
    </rPh>
    <rPh sb="9" eb="12">
      <t>シボウシャ</t>
    </rPh>
    <rPh sb="13" eb="15">
      <t>ゲンショウ</t>
    </rPh>
    <rPh sb="16" eb="18">
      <t>チャクジツ</t>
    </rPh>
    <rPh sb="19" eb="20">
      <t>ハカ</t>
    </rPh>
    <rPh sb="47" eb="49">
      <t>ジギョウ</t>
    </rPh>
    <rPh sb="53" eb="54">
      <t>ツト</t>
    </rPh>
    <phoneticPr fontId="16"/>
  </si>
  <si>
    <t>民間発注工事等における働き方改革の推進を図るため、引き続き効果的・効率的な事業の執行に努められたい。</t>
    <rPh sb="20" eb="21">
      <t>ハカ</t>
    </rPh>
    <rPh sb="37" eb="39">
      <t>ジギョウ</t>
    </rPh>
    <phoneticPr fontId="16"/>
  </si>
  <si>
    <t>令和６年度の労働基準法罰則付き上限規制の適用への対応は喫緊の課題であり、技術者の長時間労働の是正実現に向け、効果的・効率的な事業の執行に努められたい。</t>
    <rPh sb="0" eb="2">
      <t>レイワ</t>
    </rPh>
    <rPh sb="3" eb="5">
      <t>ネンド</t>
    </rPh>
    <rPh sb="6" eb="8">
      <t>ロウドウ</t>
    </rPh>
    <rPh sb="8" eb="11">
      <t>キジュンホウ</t>
    </rPh>
    <rPh sb="11" eb="14">
      <t>バッソクツ</t>
    </rPh>
    <rPh sb="15" eb="17">
      <t>ジョウゲン</t>
    </rPh>
    <rPh sb="17" eb="19">
      <t>キセイ</t>
    </rPh>
    <rPh sb="20" eb="22">
      <t>テキヨウ</t>
    </rPh>
    <rPh sb="24" eb="26">
      <t>タイオウ</t>
    </rPh>
    <rPh sb="27" eb="29">
      <t>キッキン</t>
    </rPh>
    <rPh sb="30" eb="32">
      <t>カダイ</t>
    </rPh>
    <rPh sb="36" eb="39">
      <t>ギジュツシャ</t>
    </rPh>
    <rPh sb="40" eb="43">
      <t>チョウジカン</t>
    </rPh>
    <rPh sb="43" eb="45">
      <t>ロウドウ</t>
    </rPh>
    <rPh sb="46" eb="48">
      <t>ゼセイ</t>
    </rPh>
    <rPh sb="48" eb="50">
      <t>ジツゲン</t>
    </rPh>
    <rPh sb="51" eb="52">
      <t>ム</t>
    </rPh>
    <phoneticPr fontId="16"/>
  </si>
  <si>
    <t>本事業は終了となっているが、今後、その成果が十分活用されるよう留意されたい。</t>
    <phoneticPr fontId="16"/>
  </si>
  <si>
    <t>建設産業における担い手確保推進のため、効果的・効率的な事業の執行に努められたい。特に、女性関係のセミナー回数が当初見込みに達していないため、事業執行に当たり、改善の必要がある。</t>
    <rPh sb="0" eb="2">
      <t>ケンセツ</t>
    </rPh>
    <rPh sb="2" eb="4">
      <t>サンギョウ</t>
    </rPh>
    <rPh sb="8" eb="9">
      <t>ニナ</t>
    </rPh>
    <rPh sb="10" eb="11">
      <t>テ</t>
    </rPh>
    <rPh sb="11" eb="13">
      <t>カクホ</t>
    </rPh>
    <rPh sb="13" eb="15">
      <t>スイシン</t>
    </rPh>
    <rPh sb="40" eb="41">
      <t>トク</t>
    </rPh>
    <rPh sb="43" eb="45">
      <t>ジョセイ</t>
    </rPh>
    <rPh sb="45" eb="47">
      <t>カンケイ</t>
    </rPh>
    <rPh sb="52" eb="54">
      <t>カイスウ</t>
    </rPh>
    <rPh sb="55" eb="57">
      <t>トウショ</t>
    </rPh>
    <rPh sb="57" eb="59">
      <t>ミコ</t>
    </rPh>
    <rPh sb="61" eb="62">
      <t>タッ</t>
    </rPh>
    <rPh sb="70" eb="72">
      <t>ジギョウ</t>
    </rPh>
    <rPh sb="72" eb="74">
      <t>シッコウ</t>
    </rPh>
    <rPh sb="75" eb="76">
      <t>ア</t>
    </rPh>
    <rPh sb="79" eb="81">
      <t>カイゼン</t>
    </rPh>
    <rPh sb="82" eb="84">
      <t>ヒツヨウ</t>
    </rPh>
    <phoneticPr fontId="16"/>
  </si>
  <si>
    <t>建設資材のリサイクル推進に向け、効果的・効率的な事業の執行に努められたい。特に、検討会開催回数が当初見込みに達していないため、事業執行に当たり、改善の必要がある。</t>
    <rPh sb="0" eb="2">
      <t>ケンセツ</t>
    </rPh>
    <rPh sb="2" eb="4">
      <t>シザイ</t>
    </rPh>
    <rPh sb="10" eb="12">
      <t>スイシン</t>
    </rPh>
    <rPh sb="13" eb="14">
      <t>ム</t>
    </rPh>
    <rPh sb="40" eb="43">
      <t>ケントウカイ</t>
    </rPh>
    <rPh sb="43" eb="45">
      <t>カイサイ</t>
    </rPh>
    <rPh sb="65" eb="67">
      <t>シッコウ</t>
    </rPh>
    <phoneticPr fontId="16"/>
  </si>
  <si>
    <t>激甚化・頻発化する災害に建設業が適切にその役割を発揮できるようにするため、災害対応における地域建設業の課題・ニーズ等を適切に調査し、分析を行うなど、効果的・効率的な事業の執行に努められたい。</t>
    <rPh sb="0" eb="3">
      <t>ゲキジンカ</t>
    </rPh>
    <rPh sb="4" eb="7">
      <t>ヒンパツカ</t>
    </rPh>
    <rPh sb="9" eb="11">
      <t>サイガイ</t>
    </rPh>
    <rPh sb="12" eb="15">
      <t>ケンセツギョウ</t>
    </rPh>
    <rPh sb="16" eb="18">
      <t>テキセツ</t>
    </rPh>
    <rPh sb="21" eb="23">
      <t>ヤクワリ</t>
    </rPh>
    <rPh sb="24" eb="26">
      <t>ハッキ</t>
    </rPh>
    <rPh sb="37" eb="39">
      <t>サイガイ</t>
    </rPh>
    <rPh sb="39" eb="41">
      <t>タイオウ</t>
    </rPh>
    <rPh sb="45" eb="47">
      <t>チイキ</t>
    </rPh>
    <rPh sb="47" eb="50">
      <t>ケンセツギョウ</t>
    </rPh>
    <rPh sb="51" eb="53">
      <t>カダイ</t>
    </rPh>
    <rPh sb="57" eb="58">
      <t>ナド</t>
    </rPh>
    <rPh sb="59" eb="61">
      <t>テキセツ</t>
    </rPh>
    <rPh sb="62" eb="64">
      <t>チョウサ</t>
    </rPh>
    <rPh sb="66" eb="68">
      <t>ブンセキ</t>
    </rPh>
    <rPh sb="69" eb="70">
      <t>オコナ</t>
    </rPh>
    <phoneticPr fontId="16"/>
  </si>
  <si>
    <t>地籍調査は社会資本整備等の基盤となるものであり、予算配分の重点化等を図りつつ、効果的・効率的な事業の執行に努められたい。</t>
    <rPh sb="5" eb="7">
      <t>シャカイ</t>
    </rPh>
    <rPh sb="7" eb="9">
      <t>シホン</t>
    </rPh>
    <rPh sb="9" eb="11">
      <t>セイビ</t>
    </rPh>
    <rPh sb="11" eb="12">
      <t>ナド</t>
    </rPh>
    <rPh sb="13" eb="15">
      <t>キバン</t>
    </rPh>
    <rPh sb="24" eb="26">
      <t>ヨサン</t>
    </rPh>
    <rPh sb="26" eb="28">
      <t>ハイブン</t>
    </rPh>
    <rPh sb="29" eb="32">
      <t>ジュウテンカ</t>
    </rPh>
    <rPh sb="32" eb="33">
      <t>ナド</t>
    </rPh>
    <rPh sb="34" eb="35">
      <t>ハカ</t>
    </rPh>
    <rPh sb="39" eb="41">
      <t>コウカ</t>
    </rPh>
    <rPh sb="47" eb="49">
      <t>ジギョウ</t>
    </rPh>
    <rPh sb="53" eb="54">
      <t>ツト</t>
    </rPh>
    <phoneticPr fontId="16"/>
  </si>
  <si>
    <t>地籍調査の効率化のため、国先導によるリモートセンシング等の先端技術の導入促進が不可欠。指標であるDIDでの地籍調査実施地域の面積増加にも資するよう、市区町村における地籍調査促進に向け、効果的・効率的な事業の執行に努められたい。</t>
    <rPh sb="12" eb="13">
      <t>クニ</t>
    </rPh>
    <rPh sb="13" eb="15">
      <t>センドウ</t>
    </rPh>
    <rPh sb="27" eb="28">
      <t>ナド</t>
    </rPh>
    <rPh sb="36" eb="38">
      <t>ソクシン</t>
    </rPh>
    <rPh sb="39" eb="42">
      <t>フカケツ</t>
    </rPh>
    <rPh sb="43" eb="45">
      <t>シヒョウ</t>
    </rPh>
    <rPh sb="74" eb="78">
      <t>シクチョウソン</t>
    </rPh>
    <rPh sb="82" eb="84">
      <t>チセキ</t>
    </rPh>
    <rPh sb="84" eb="86">
      <t>チョウサ</t>
    </rPh>
    <rPh sb="86" eb="88">
      <t>ソクシン</t>
    </rPh>
    <rPh sb="89" eb="90">
      <t>ム</t>
    </rPh>
    <rPh sb="100" eb="102">
      <t>ジギョウ</t>
    </rPh>
    <rPh sb="106" eb="107">
      <t>ツト</t>
    </rPh>
    <phoneticPr fontId="16"/>
  </si>
  <si>
    <t>地籍整備の推進のため、民間測量結果を活用する取組は重要であり、具体的な成果を挙げられるよう、効果的・効率的な事業の執行に努められたい。特に、令和５年度から、市長村による代行申請についての代行申請も制度拡充したところ、制度の周知・徹底により、制度活用の推進を図る必要がある。</t>
    <rPh sb="54" eb="56">
      <t>ジギョウ</t>
    </rPh>
    <rPh sb="60" eb="61">
      <t>ツト</t>
    </rPh>
    <rPh sb="67" eb="68">
      <t>トク</t>
    </rPh>
    <rPh sb="70" eb="72">
      <t>レイワ</t>
    </rPh>
    <rPh sb="73" eb="74">
      <t>ネン</t>
    </rPh>
    <rPh sb="74" eb="75">
      <t>ド</t>
    </rPh>
    <rPh sb="78" eb="80">
      <t>シチョウ</t>
    </rPh>
    <rPh sb="80" eb="81">
      <t>ソン</t>
    </rPh>
    <rPh sb="84" eb="86">
      <t>ダイコウ</t>
    </rPh>
    <rPh sb="86" eb="88">
      <t>シンセイ</t>
    </rPh>
    <rPh sb="93" eb="95">
      <t>ダイコウ</t>
    </rPh>
    <rPh sb="95" eb="97">
      <t>シンセイ</t>
    </rPh>
    <rPh sb="98" eb="100">
      <t>セイド</t>
    </rPh>
    <rPh sb="100" eb="102">
      <t>カクジュウ</t>
    </rPh>
    <rPh sb="120" eb="122">
      <t>セイド</t>
    </rPh>
    <rPh sb="122" eb="124">
      <t>カツヨウ</t>
    </rPh>
    <rPh sb="125" eb="127">
      <t>スイシン</t>
    </rPh>
    <rPh sb="128" eb="129">
      <t>ハカ</t>
    </rPh>
    <rPh sb="130" eb="132">
      <t>ヒツヨウ</t>
    </rPh>
    <phoneticPr fontId="16"/>
  </si>
  <si>
    <t>地籍調査の効率化のため、基準点測量の推進は必須であり、先端技術の導入等も活用し、効果的・効率的な事業の執行に努められたい。</t>
    <rPh sb="12" eb="15">
      <t>キジュンテン</t>
    </rPh>
    <rPh sb="15" eb="17">
      <t>ソクリョウ</t>
    </rPh>
    <rPh sb="18" eb="20">
      <t>スイシン</t>
    </rPh>
    <rPh sb="21" eb="23">
      <t>ヒッス</t>
    </rPh>
    <rPh sb="34" eb="35">
      <t>ナド</t>
    </rPh>
    <rPh sb="36" eb="38">
      <t>カツヨウ</t>
    </rPh>
    <rPh sb="48" eb="50">
      <t>ジギョウ</t>
    </rPh>
    <rPh sb="54" eb="55">
      <t>ツト</t>
    </rPh>
    <phoneticPr fontId="16"/>
  </si>
  <si>
    <t>国土数値情報のGIS化はニーズが高まっているところであり、国民のニーズを踏まえつつ、データ整備項目や発信のあり方について不断の見直しを行い、効率的・効果的な事業の執行に努められたい。</t>
    <rPh sb="0" eb="2">
      <t>コクド</t>
    </rPh>
    <rPh sb="2" eb="4">
      <t>スウチ</t>
    </rPh>
    <rPh sb="4" eb="6">
      <t>ジョウホウ</t>
    </rPh>
    <rPh sb="10" eb="11">
      <t>カ</t>
    </rPh>
    <rPh sb="16" eb="17">
      <t>タカ</t>
    </rPh>
    <rPh sb="29" eb="31">
      <t>コクミン</t>
    </rPh>
    <rPh sb="78" eb="80">
      <t>ジギョウ</t>
    </rPh>
    <rPh sb="84" eb="85">
      <t>ツト</t>
    </rPh>
    <phoneticPr fontId="16"/>
  </si>
  <si>
    <t>地理空間情報が地域課題の解決等の活用に結び付くよう、地域のニーズを踏まえた調査、検討を実施する等、効果的・効率的な事業の執行に務められたい。</t>
    <rPh sb="0" eb="2">
      <t>チリ</t>
    </rPh>
    <rPh sb="2" eb="4">
      <t>クウカン</t>
    </rPh>
    <rPh sb="4" eb="6">
      <t>ジョウホウ</t>
    </rPh>
    <rPh sb="9" eb="11">
      <t>カダイ</t>
    </rPh>
    <rPh sb="12" eb="14">
      <t>カイケツ</t>
    </rPh>
    <rPh sb="14" eb="15">
      <t>ナド</t>
    </rPh>
    <rPh sb="16" eb="18">
      <t>カツヨウ</t>
    </rPh>
    <rPh sb="19" eb="20">
      <t>ムス</t>
    </rPh>
    <rPh sb="21" eb="22">
      <t>ツ</t>
    </rPh>
    <rPh sb="26" eb="28">
      <t>チイキ</t>
    </rPh>
    <rPh sb="33" eb="34">
      <t>フ</t>
    </rPh>
    <rPh sb="37" eb="39">
      <t>チョウサ</t>
    </rPh>
    <rPh sb="40" eb="42">
      <t>ケントウ</t>
    </rPh>
    <rPh sb="43" eb="45">
      <t>ジッシ</t>
    </rPh>
    <rPh sb="47" eb="48">
      <t>ナド</t>
    </rPh>
    <phoneticPr fontId="16"/>
  </si>
  <si>
    <t>平成20年度に策定した「損失補償基準見直しアクションプラン」に基づき、経済社会情勢の変化や法令の改正等のほか、各地方整備局等における用地取得事務の取組状況及び補償基準等の運用状況を把握しながら、引き続き補償基準等の検証・見直しを行うものとする。また、令和３年５月に閣議決定された「土地基本方針」において、自然災害が激甚化・頻発化する中、公共事業の迅速な実施につながる円滑な用地取得を促進するため、補償基準等の見直しなど用地取得の合理化に関する取組を更に進めることとされているため、補償基準等の適正化と用地取得業務の期間短縮・合理化に資する調査検討に取り組み、効果的・効率的な事業の執行に努めることとする。</t>
    <phoneticPr fontId="16"/>
  </si>
  <si>
    <t>・引き続き事業の効率化を図りつつ、土地基本法等に基づき、土地に関する動向等の調査・情報提供を実施し、国民の理解の促進を図る。
・土地白書及び所有者不明土地等対策に係る調査等の成果について、引き続き最新情報を分かりやすくホームページに掲載するなど、地方公共団体や民間事業者等への周知を図る。</t>
    <phoneticPr fontId="16"/>
  </si>
  <si>
    <t>引き続き土地取引件数等のデータとホームページの迅速、的確な更新に努めるなど、情報提供の充実を図るとともに、国土利用計画法に基づく事後届出制度を周知するためのポスター・リーフレットを活用したHPへの誘導策を検討する。</t>
    <phoneticPr fontId="16"/>
  </si>
  <si>
    <t>HPアクセス数目標達成に向け引き続き制度周知を図る。また、発注については、総合評価方式により入札を行うほか、公示期間の確保や、複数年契約の導入等を行っており、引き続き透明性の確保に努める。</t>
    <phoneticPr fontId="16"/>
  </si>
  <si>
    <t>不動産市況に関する注目の高さを踏まえ、引き続き、不動産動向指標の安定的な運用や、充実した内容の発信に努める。</t>
    <phoneticPr fontId="16"/>
  </si>
  <si>
    <t>・土地政策の企画・立案に資するよう見直しを行うなど、効率的・効果的な執行に努める。入札に当たっては、公示期間を長く設定するとともに、複数の応募がなされるよう工夫する。</t>
    <phoneticPr fontId="16"/>
  </si>
  <si>
    <t>地価動向に関するニーズを踏まえつつ、ユーザーに必要とされる情報発信のあり方の検討・改善を含め、引き続き効果的・効率的な執行に努めたい。</t>
  </si>
  <si>
    <t>不動産DXの推進に係る取組として、以下の３点を実施予定。
①オンライン取引推進に向けた調査検討及び普及啓発
②不動産取引に係る各種手続きのデジタル完結化を可能とする技術活用の検証
③不動産情報（レインズデータ）の利用拡大に向けたルール・制度の検討
資金の流れの透明性確保については、１つの事業に複数の予算から資金が投ぜられたことが分かるよう修正済み。</t>
  </si>
  <si>
    <t>地方における不動産特定共同事業の案件数の目標達成に向け、引き続き効率的・効果的な事業執行に努める。地域における課題やニーズ把握については、引き続き不動産特定共同事業者や関連事業者、地方公共団体等へのヒアリングを継続して進める。また、事業におけるセミナー等を通じてモデル事業に係る制度周知等を積極的に図る。</t>
    <phoneticPr fontId="16"/>
  </si>
  <si>
    <t>我が国不動産業の海外展開推進に向け、J-NORE会員企業等へのヒアリング等を通じて収集したニーズを踏まえ、引き続き効果的・効率的な事業の執行を検討してまいりたい。</t>
    <phoneticPr fontId="16"/>
  </si>
  <si>
    <t>・増加する空き家・空き地等への対策のため、以下の２点を実施予定。
　└空き家等の管理・流通・利活用の一体的なビジネスモデル構築に向けた整理・検討
　└空き家等既存ストックの流通に資する自治体と宅建業者等との連携体制構築支援
・資金の流れの透明性確保については、１つの事業に複数の予算から資金が投ぜられたことが分かるよう修正済み。</t>
  </si>
  <si>
    <t>不動産特定共同事業に係る制度のあり方の検討を通じ、不動産投資市場の環境整備を図り、不動産特定共同事業における対象不動産の資産規模の拡大に係る目標を達成するため、事業者及び投資家双方のニーズ・動向の把握を積極的に行い、引き続き効率的・効果的な事業執行に努める。</t>
    <phoneticPr fontId="16"/>
  </si>
  <si>
    <t>不動産分野のESG投資の促進に資するよう、ESG投資に関する国内外の最新動向の把握を行いつつ、ガイダンスの改訂等に必要な事業を効果的・効率的に執行する。</t>
    <phoneticPr fontId="16"/>
  </si>
  <si>
    <t>補助金の執行率が低い原因について、改正所有者不明土地法（令和４年11月施行）に基づく対策計画の作成が進んでいないことが最大のボトルネックとなっている。
対策計画の作成数は２件（北海道剣淵町、山形県鶴岡市）に留まっており、市町村にヒアリング等を実施した結果、対策計画の作成が進まない原因として、主に下記のような課題があることが判明した。
① 制度が開始されて間もないことから、市町村のノウハウが不足している。
改正所有者不明土地法が令和４年11月に施行されたところであり、市町村では所有者不明土地等対策に関するノウハウが不足している。また、先行事例が少ないことから、様子見をしている市町村が多い。
② 主に関心を示している市町村が小規模であり、行政能力に余裕がない。
所有者不明土地等対策について、現在ニーズを示している市町村は、比較的小規模なところが多い。
これらの小規模な市町村の担当者は複数の業務を兼務していることが多く、対策計画の作成にすぐに着手することが難しい。
③ 市町村内部の担当部署が決まりにくく、関係部署が多く調整に時間を要する。
所有者不明土地は、都市開発やインフラ整備に当たっての支障、周囲への悪影響など多様な課題を有し、都市計画、住宅、環境（廃棄物）、用地等、関係部署が多岐にわたることから、対策計画の取りまとめを担う主担当部署を決めることができない。
併せて、関係部署間での調整に時間を要する。
④ 取組実績の不足により、所有者不明土地等対策に対する住民や議会の理解が得られにくい。
多くの市町村では、所有者不明土地等対策の取組実績がないことや、土地所有者を探索して初めて所有者不明土地かどうかが判明することから、対策計画の作成に当たって、取組の必要性について、住民や議会の理解を得られるよう説明することに苦慮している。
これらの課題や市町村のニーズを踏まえて、概算要求において補助制度の改善を図るとともに、地方整備局等と連携し、制度の周知徹底や先行事例の横展開を図ることで、市町村の取組を積極的に支援する。</t>
    <phoneticPr fontId="16"/>
  </si>
  <si>
    <t>不動産IDは、BIMやPLATEAUと連携して建築・都市のDXを進めるためのキーであり、2025年度からの社会実装を目指しており、これに向けて、今年度はモデル事業等を実施する予算を確保したところ。また、本年5月に官民連携協議会を設置し、多様な業種の会員が参加しており、不動産IDに対する注目が高いところ、事業の透明性を確保しつつ、効果的・効率的な予算の執行に努める。</t>
    <phoneticPr fontId="16"/>
  </si>
  <si>
    <t>我が国建設業の海外展開推進に向け、ＪＡＳＭＯＣ会員等へのヒアリング等を通じてニーズを収集し、引き続き効果的・効率的な事業の執行の検討を進めてまいりたい。</t>
    <phoneticPr fontId="16"/>
  </si>
  <si>
    <t>公開プロセスの結果を踏まえた対応を年度内から実施し、外国人材の円滑かつ適正な受入れを推進できるよう、必要十分かつ効果的・効率的な事業の執行に努めていく。</t>
    <phoneticPr fontId="16"/>
  </si>
  <si>
    <t>社会資本整備等と連携した地籍調査の重点化を進めるとともに、街区境界調査の活用を推進し都市部での地籍調査を迅速に進め、また山村部においては航空レーザー測量の活用の推進により地籍調査の迅速化を進めており、更なる効果的・効率的な地籍調査事業の執行に努めていく。</t>
    <phoneticPr fontId="16"/>
  </si>
  <si>
    <t>・民間事業者等による測量成果の更なる活用に向けて、19条5項指定申請に必要な測量・調査に対する補助（地籍整備推進調査費補助金）を増額要求する。また、各関係団体及び地方公共団体に対し当該制度を周知するため、各種会議、講習会等の機会を捉え積極的に普及・啓発活動を実施する。
・代行申請を活用した優良事例を幅広く周知することや制度利用上の課題に対する支援策を検討することで、当該制度の更なる活用促進を図る。</t>
    <phoneticPr fontId="16"/>
  </si>
  <si>
    <t>再測量（改測）を要望する三角点の数74点は、国土地理院が令和4年度に市町村に行った調査結果であるため、それがわかるように「現状・課題」の記載を修正した。
基準点測量に関する先端技術等の導入・活用を検討し、効果的・効率的な事業の執行に努める。</t>
    <phoneticPr fontId="16"/>
  </si>
  <si>
    <t>GIS化のニーズが高まっていることを踏まえ、そのニーズを把握し、今後の整備・更新に係る方針を定めることで、効率的・効果的な予算執行に努める。</t>
    <phoneticPr fontId="16"/>
  </si>
  <si>
    <t>地域ニーズの把握及びそれを踏まえた実証実験の実施等により、地域課題の解決等に資する地理空間情報の利活用を促進することで、効率的・効果的な予算執行に努める。</t>
    <phoneticPr fontId="16"/>
  </si>
  <si>
    <t>コンセッション方式等のPPP/PFI導入促進に向け、先行的に取り組む地方公共団体等の事業効率性をより高め、また、先進事例の水平展開をより図られるよう、地方公共団体や民間企業のニーズや課題の掘り下げ等を行い、より効果的・効率的な事業の実施に努めるべき。</t>
    <phoneticPr fontId="16"/>
  </si>
  <si>
    <t>下水道施設の強靭化に資する管理の高度化・効率化や下水道における省エネ・ 創エネによる脱炭素化を実現するため、　デジタルデータやＩＣＴ活用を活用した下水道におけるデジタルトランスフォーメーション（ＤＸ）の促進は重要であり、下水道施設を管理している地方公共団体の課題やニーズを踏まえながら、効率的かつ効果的に事業を推進すべき。</t>
    <phoneticPr fontId="16"/>
  </si>
  <si>
    <t>今後同様の事業を実施する場合は、本事業で見られた課題・改善点等を踏まえ、事業執行に努められたい。</t>
    <phoneticPr fontId="16"/>
  </si>
  <si>
    <t>津波、高潮、波浪その他海水又は地盤の変動による被害から海岸を防護するとともに、海岸環境の整備と保全及び公共の海岸の適正な利用を図られるよう、引き続き、手続きの簡素化等により効果的・効率的な事業実施に努めるとともに、各地方整備局において競争性確保に取り組んでいることを丁寧に説明するよう検討すべき。</t>
    <phoneticPr fontId="16"/>
  </si>
  <si>
    <t>既存の調査手法のみならず、ドローンなどの先端技術やICT技術を活用するなど、更に効率的かつ効果的な事業実施に努めるべき。</t>
    <phoneticPr fontId="16"/>
  </si>
  <si>
    <t>本調査により得られた成果については、今後の政策立案に活用していくこと。</t>
    <phoneticPr fontId="16"/>
  </si>
  <si>
    <t>気候変動による影響について、渇水対策という観点のみならず、洪水対策という観点も踏まえながら、引き続き、水資源開発基本計画に基づき、事業の効率性の向上と透明性の確保に努めるともに、各事業費の適切性についても丁寧な説明を行うべき。</t>
    <phoneticPr fontId="16"/>
  </si>
  <si>
    <t>我が国の事業者の海外展開に資するよう、対象国の重点化や対象国のニーズのより一層の把握に努め、コロナ禍においても相手国政府や企業に我が国の事業者の技術を効果的かつ効率的に紹介できるような機会を提供して業務受注につながるよう努めるとともに、本事業による成果事案を示す工夫を検討すべき。</t>
    <phoneticPr fontId="16"/>
  </si>
  <si>
    <t>地盤沈下を防止し、併せて地下水の保全を図るため、地域の実情に応じた地盤沈下防止等対策の推進のための支援を行うという目的に照らし、事業が効果的・効率的に行われるよう努めるべき。</t>
    <phoneticPr fontId="16"/>
  </si>
  <si>
    <t>自発的・持続的な水源地域活性化という目的を達成するため、地域づくり活動主体やその支援に関わる専門家等が必要な情報・知見等を持って活動できるよう、優良事例の横展開など全国レベルの情報共有をより一層効果的・効率的に進めるよう努めるとともに、本事業の成果を丁寧に示す取組みや他の関連する事業との連携・一体化についても検討すべき。</t>
    <phoneticPr fontId="16"/>
  </si>
  <si>
    <t>水資源に関する政策の企画立案の基礎となる調査であるが、調査対象や調査内容の重点化を行うなど、引き続き、事業の効率性の向上及び透明性の確保に努めるべき。</t>
    <phoneticPr fontId="16"/>
  </si>
  <si>
    <t>雨水・再生水利用施設の導入などにより節水対策が進むよう、産・官・学・民が連携して取り組むなど、事業の効果的・効率的な実施により一層努めるとともに、他の関連する事業との連携・一体化についても検討すべき。</t>
    <phoneticPr fontId="16"/>
  </si>
  <si>
    <t>気候変動による影響を踏まえて、リスク管理型の水の安定供給を効率的に進めていく意義は大きいと考えられることから、豪雨等に伴う水による災害の激甚化という側面以外に、渇水によるリスクもあり、その対策が必要である点を分かりやすく国民に説明するとともに、ハード及びソフト面の必要な対策を行うというアウトプットを意識して、調査検討に取り組むとともに、本業務により得られる成果について丁寧に説明するよう努めるべき。</t>
    <phoneticPr fontId="16"/>
  </si>
  <si>
    <t>流域治水対策の取組の進展を反映させ、流域全体として事前防災対策に取り組む事業に重点配分するなど、引き続き効果的・効率的に事業執行を図るべき。</t>
    <phoneticPr fontId="16"/>
  </si>
  <si>
    <t>事業の優先順位を意識し、事業内容の高度化、本事業の効果の対外的な示し方の改善などを図り、効果的・効率的に事業執行を図るべき。</t>
    <phoneticPr fontId="16"/>
  </si>
  <si>
    <t>汚水処理施設整備のみならず、近年の気候変動による水災害の激甚化・頻発化を踏まえた雨水対策事業の実施、グリーン化施策等も踏まえ、事業に優先順位をつけ、メリハリのある予算配分に努めるとともに、予算執行の適切性・効率性等について丁寧な説明に努めるべき。</t>
    <phoneticPr fontId="16"/>
  </si>
  <si>
    <t>化管法に基づく下水道業における届出化学物資データの集計・管理は重要であり、引き続き効果的・効率的な事業執行を図るべき。</t>
    <phoneticPr fontId="16"/>
  </si>
  <si>
    <t>コロナによって停滞していた政府間対話・セミナー等を積極的に開催するなど、下水道分野における我が国企業の受注の拡大につながるよう、事業の効果的・効率的な実施に努めるべき。</t>
    <phoneticPr fontId="16"/>
  </si>
  <si>
    <t>本調査の結果を公表するとともに、今後の政策立案に活用すること。</t>
    <phoneticPr fontId="16"/>
  </si>
  <si>
    <t>下水汚泥を肥料として活用することは、輸入依存度の高い肥料原料の価格が高騰する中で、大変有意義であり、肥料の国産化と肥料価格の抑制につなげるべく、農林水産省と緊密に連携し、事業の効率性等に留意しつつ、スピード感を持って取り組むべき。</t>
    <phoneticPr fontId="16"/>
  </si>
  <si>
    <t>モデル地域の選定に当たっては、取組みの効果や再現性の高さに留意することなどにより、下水道の広域化・共同化が実質的に進むよう本事業の効果的・効率的な執行に努めること。また、各地域での取り組みの成果を広く普及させるための工夫をすること。</t>
    <phoneticPr fontId="16"/>
  </si>
  <si>
    <t>今後同様の事業を実施することがある場合は、本事業で見られた課題・改善点等を踏まえ、事業執行に努められたい。</t>
    <phoneticPr fontId="16"/>
  </si>
  <si>
    <t>流域治水対策の取組の進展を反映させた上でダム等の新設や既存ストックの有効活用を図るなど、流域治水対策と連携したより効果的・効率的な事業執行を図るべき。</t>
    <phoneticPr fontId="16"/>
  </si>
  <si>
    <t>流域治水対策の取組の進展を反映させた上で、河川管理施設の補修や機能回復等の本事業の実施個所を選定するなど、流域治水対策と連携したより効果的・効率的な事業執行を図るべき。</t>
    <phoneticPr fontId="16"/>
  </si>
  <si>
    <t>流域治水対策の取組の進展を反映させた上で、砂防施設等の整備の実施個所を選定するなど、流域治水対策と連携したより効果的・効率的な事業執行を図るべき。</t>
    <phoneticPr fontId="16"/>
  </si>
  <si>
    <t>激甚化・頻発化する水災害の発生を防止し、地域における土砂災害による人命・資産の被害防止を図るためには、砂防施設の適正な管理は必要不可欠であり、監視・巡視等に係る最新技術も活用しながら、効果的・効率的な維持管理に努めるべき。</t>
    <phoneticPr fontId="16"/>
  </si>
  <si>
    <t>激甚化・頻発化する水災害の発生により、地域における人命・資産の被害防止を図るためには、地すべりの原因となる地下水・地表面・地中の動きの観測や当該観測結果等を基にした対策工事等は必要不可欠であり、監視・観測等に係る最新技術も活用しながら、効果的・効率的な事業実施に努めるべき。</t>
    <phoneticPr fontId="16"/>
  </si>
  <si>
    <t>激甚化・頻発化する自然災害に対応し、国民の生命・財産を守るため、必要不可欠な事業であるが、引き続き事業実施に当たっての透明性・競争性を十分に確保し、効果的・効率的な実施に努めるべき</t>
    <phoneticPr fontId="16"/>
  </si>
  <si>
    <t>統計法に基づく一般統計であり、近年の気候変動に伴う激甚化・頻発化する水災害への対応を検討するために不可欠であるが、国土交通省所管統計の信頼回復に向けた「国土交通省統計改革プラン」（令和４年８月）を踏まえ、調査の効率化や統計の品質向上等に努めるべき。</t>
    <phoneticPr fontId="16"/>
  </si>
  <si>
    <t>国土交通大臣等が水防法に基づき実施する洪水予報や水防警報のために不可欠な観測・警報施設等の維持管理に必要な経費であり、引き続き、当該施設の適切な維持管理に努めるべき。</t>
    <phoneticPr fontId="16"/>
  </si>
  <si>
    <t>本調査の結果を適切に政策立案に活用するとともに、今後、類似の調査を行う際には、本事業の課題や改善点を参考とすること。</t>
    <phoneticPr fontId="16"/>
  </si>
  <si>
    <t>本事業の結果を適切に政策立案に活用するとともに、今後、類似の事業を行う際には、本事業の課題や改善点を参考とすること。</t>
    <phoneticPr fontId="16"/>
  </si>
  <si>
    <t>河川の水位・流量、雨量の観測体制の確保は河川整備・管理に関する方針・計画の立案・策定に必要不可欠であり、引き続き、入札・契約手続きの透明性・競争性を確保しつつ、施設の効果的・効率的な維持管理に努めるべき。</t>
    <phoneticPr fontId="16"/>
  </si>
  <si>
    <t>熊本水サミットにおける「熊本宣言」を踏まえ、世界における水防災対策の推進や我が国の水防災技術の海外展開が一層図られるよう、オンライン会議等ICT技術も活用し、より効果的・効率的な事業の実施に努めるべき。</t>
    <phoneticPr fontId="16"/>
  </si>
  <si>
    <t>本年発生した桜島の噴火活動等のから得られた知見も活用し、大規模な土砂災害の発生原因となる河道閉塞や火山噴火が生じた場合に、緊急調査や土砂災害緊急情報の発出などの迅速な対応が行えるよう、引き続き効果的・効率的な事業の実施に努めるべき。</t>
    <phoneticPr fontId="16"/>
  </si>
  <si>
    <t>熊本水サミットにおける「熊本宣言」を踏まえ、各国のニーズにマッチした防災対策等についてより一層の海外展開が図られるよう、オンライン会議等ICT技術も活用し、より効果的・効率的な事業の実施に努めるべき。</t>
    <phoneticPr fontId="16"/>
  </si>
  <si>
    <t>近年、豪雨災害の頻発化・激甚化、水防団員の減少・高齢化等が進む中、水防団が行う水防活動の効率化・高度化を図ることは重要であり、水防団員や自治体にとって分かりやすいガイドラインとなるよう留意しつつ、効果的・効率的な事業実施に努めるべき。</t>
    <phoneticPr fontId="16"/>
  </si>
  <si>
    <t>自然災害が頻発化・激甚化し、自治体における災害復旧事業の技術職員不足等が課題となっている中、デジタル技術の活用等による災害復旧事務の効率化や負担軽減を図り、自然災害からの速やかな復旧を図ることは重要であり、効果的・効率的な事業実施に努めるべき。</t>
    <phoneticPr fontId="16"/>
  </si>
  <si>
    <t>熊本水サミットにおける「熊本宣言」を踏まえ、衛星による観測データの取得や予測、氾濫解析等の日本が優位性を持つ技術を活用し、観測等の体制が整っていない国々に水害リスク評価の実装及び普及促進を図ることは重要であり、効果的・効率的な事業の実施に努めるべき。</t>
    <phoneticPr fontId="16"/>
  </si>
  <si>
    <t>要配慮者を含めた津波からの逃げ遅れゼロを目指すため、津波災害警戒区域の指定や要配慮者利用施設の避難体制の強化を促進することは重要であり、自治体や要配慮者等にとって分かりやすいガイドラインとなるよう留意しつつ、効果的・効率的な事業実施に努めるべき。</t>
    <phoneticPr fontId="16"/>
  </si>
  <si>
    <t>熊本水サミットにおける「熊本宣言」を踏まえ、案件の発掘を行うための調査やセミナー、政府間対話等を通じた相手国政府への働きかけ等が一層図られるよう、オンライン会議等ICT技術も活用し、より効果的・効率的な事業の実施に努めるべき。</t>
    <phoneticPr fontId="16"/>
  </si>
  <si>
    <t>水災害が激甚化・頻発化する中、円滑かつ迅速な災害復旧が図られるよう、引き続き、手続きの簡素化等により効果的・効率的な事業実施に努めるべき。</t>
    <phoneticPr fontId="16"/>
  </si>
  <si>
    <t>競争性確保の取り組み内容が明らかになるよう、事業所管部局の「評価に関する説明」に取り組み内容について記載の検討を行う。</t>
    <phoneticPr fontId="16"/>
  </si>
  <si>
    <t>引き続き、ドローンなどの先端技術やICT技術を活用するなど、効率的かつ効果的な事業実施に努める。
（低潮線の巡視において、ドローンを活用。）</t>
    <phoneticPr fontId="16"/>
  </si>
  <si>
    <t>令和４年度末で予定通り事業を終了し、令和５年度概算要求において予算要求しないものとする。</t>
    <phoneticPr fontId="16"/>
  </si>
  <si>
    <t>所見を踏まえ、引き続き、事業の効率性の向上と透明性の確保に努めるとともに、各事業費に係る概算要求においては、その目的と必要額の根拠を明らかにした上で、関係者への丁寧な説明を行い合意形成に努める。</t>
    <phoneticPr fontId="16"/>
  </si>
  <si>
    <t>関係省庁や機関等と連携し、対象国の重点化や対象国のニーズ把握に努めるとともに、国際会議等において開催されるサイドイベント（パビリオンやセミナー等）において、本邦企業が有する技術や経験を積極的に情報発信できるような機会を提供するなど、より効果的かつ効率的な事業の実施に取り組む。また、本事業の取組状況と成果については、政府・国交省が作成する白書等で分かりやすく示すよう工夫する。</t>
    <phoneticPr fontId="16"/>
  </si>
  <si>
    <t>一部事業については、他の関連事業（事業番号2023-国交-22-0050）と、令和4年度まで、同一業務で発注を行っていたが、令和5年度より本事業に事業を一体化し、効果的・効率的な実施をはかる。</t>
    <phoneticPr fontId="16"/>
  </si>
  <si>
    <t>自発的・持続的な水源地域活性化という目的を達成するため、本年度より省内関係課や各地方整備局等と連携し、成果を丁寧に示す取組みや他の関連する施策との連携・一体化を図りながら、全国レベルの情報共有を効果的・効率的に進めるよう努めているところ。</t>
    <phoneticPr fontId="16"/>
  </si>
  <si>
    <t>近年の大規模事故や取水障害などを踏まえ、大規模災害・事故時における調査を重点的に行うなど、事業の効率性の向上及び透明性の確保に努める。</t>
    <phoneticPr fontId="16"/>
  </si>
  <si>
    <t>雨水・再生水利用の着実な普及と長期的な継続利用が進むよう、関連する施策との連携も検討しつつ、産・官・学・NPO等が連携して、効果的な普及啓発活動及び効率的な事業の実施に努める。</t>
    <phoneticPr fontId="16"/>
  </si>
  <si>
    <t>渇水リスク評価においては、渇水によるリスクをわかりやすく説明できるものとするとともに、ハード及びソフト面での渇水対策というアウトプットを意識しながら調査検討に取り組む。渇水リスクの評価手法は事業者向けに広く活用されるよう取りまとめ、検討を推進する。</t>
    <phoneticPr fontId="16"/>
  </si>
  <si>
    <t>気候変動の影響による水害の激甚化・頻発化に対応するため、ハード・ソフト一体となった流域治水の取組に重点配分するなど、事前防災対策をより一層加速化する。</t>
    <phoneticPr fontId="16"/>
  </si>
  <si>
    <t>これまでも、地域毎に抱える様々な課題に対応し、事業評価などを通じ事業の効果を示しながら、効果的・効率的な事業執行に努めてきたところであるが、引き続き、その時々の社会経済情勢を踏まえた重点配分を実施するとともに、これまで蓄積した情報を分析しながら、事業内容の高度化やより適切な事業効果の示し方の改善を図っていく。</t>
    <phoneticPr fontId="16"/>
  </si>
  <si>
    <t>優先順位に応じて適切な予算配分を行うことにより、雨水対策や汚水対策を効果的・効率的に実施し、グリーン化施策等とのバランスを考えながら、メリハリをつけた事業の実施に努める。</t>
    <phoneticPr fontId="16"/>
  </si>
  <si>
    <t>目標最終年度及びその目標を設定し、引き続き効果的・効率的な事業執行を図る。</t>
    <phoneticPr fontId="16"/>
  </si>
  <si>
    <t>所見を踏まえ、下水道分野における我が国企業の受注の拡大につながるよう、案件の発掘を行うための調査やセミナー、政府間対話等においてオンライン会議等も活用しながら効果的・効率的な事業の実施に取り組む。</t>
    <phoneticPr fontId="16"/>
  </si>
  <si>
    <t>ご指摘を踏まえ、先行的に事業に取り組む地方公共団体等の事業効率性に留意して実施する。また、より多くの地方公共団体に成果を水平展開できるよう、引き続きPPP/PFI検討会の参加団体を増やす取り組みを実施するほか、官民双方からの意見聴取の機会を設ける等、より効果的・効率的な事業の実施に努める。</t>
    <phoneticPr fontId="16"/>
  </si>
  <si>
    <t>本調査の結果は公表済。当該結果については今後の政策立案へ活用する。</t>
    <phoneticPr fontId="16"/>
  </si>
  <si>
    <t>行政事業レビュー推進チームの所見を踏まえつつ、下水道施設を管理している地方公共団体の課題やニーズを踏まえながら、効率的かつ効果的に事業を推進する。</t>
    <phoneticPr fontId="16"/>
  </si>
  <si>
    <t>下水汚泥のさらなる肥料利用促進に向け、農林水産省と緊密に連携し、事業の効率性等に留意しつつ、スピード感を持って取り組む。</t>
    <phoneticPr fontId="16"/>
  </si>
  <si>
    <t>ご指摘を踏まえ、モデル地域の選定に当たっては、取組みの効果や再現性の高さに留意して本事業を実施する。また、取り組み事例を公表し、より多くの自治体で広域化・共同化の取り組みが進むよう説明会等を実施し、より効果的・効率的な事業の実施に努める。</t>
    <phoneticPr fontId="16"/>
  </si>
  <si>
    <t>事業は終了するが、広域的な支援体制の構築のため、本事業で得られた課題や有効性、実用性等について、自治体への周知を図っていく。</t>
    <phoneticPr fontId="16"/>
  </si>
  <si>
    <t>雨水出水浸水想定区域の指定には浸水シミュレーションを実施する必要があるが、電子化された管渠やマンホール等のデータがなく、一からモデルを構築する場合等、浸水シミュレーションに要する期間を勘案し、目標は令和7年度としている。
本事業で得られた知見は、内水浸水想定区域図作成マニュアル（案）に反映し周知することで、地方公共団体が避難に資するトリガー情報の設定等を行えるよう推進する。</t>
    <phoneticPr fontId="16"/>
  </si>
  <si>
    <t>事業は終了するが、広域的な災害支援を実施できる様、本事業で得られた課題や有効性、実用性等を踏まえ、体制の構築を図っていく。</t>
    <phoneticPr fontId="16"/>
  </si>
  <si>
    <t>ダム建設事業については、水系毎の流域治水プロジェクトに位置付けられており、あらゆる関係者と協働し、流域全体で水害を軽減させる治水対策を推進している。
今後も引き続き、ハード・ソフト一体となった事前防災対策を一層加速化するとともに、より効果的・効率的な事業執行に努めていく。</t>
    <phoneticPr fontId="16"/>
  </si>
  <si>
    <t>流域治水対策の取組を踏まえ、河川維持管理事業と連携できるよう効果的・効率的な事業執行に努める。</t>
    <phoneticPr fontId="16"/>
  </si>
  <si>
    <t>流域治水対策の１つであるダムの治水機能を適切に維持するための点検、修繕など効率的・効果的な事業執行に努める。</t>
    <phoneticPr fontId="16"/>
  </si>
  <si>
    <t>現状においても、土砂・洪水氾濫対策や林野庁と連携した流木対策、まちづくり部局と連携した防災まちづくりの推進等、流域治水の深化に資する砂防事業の強化、推進を図るとともに、流域全体で効果的・効率的な砂防事業を実施しているところであり、引き続き、対策を推進する。</t>
    <phoneticPr fontId="16"/>
  </si>
  <si>
    <t>現状においても、効果的・効率的な維持管理のため、監視・計測にかかる機器更新の際に、新技術を積極的に活用していくとともに、観測結果を踏まえた砂防設備の機能回復のために必要な除石及び補修等を実施し、砂防施設の機能確保を図っているところであり、引き続き、対策を推進する。</t>
    <phoneticPr fontId="16"/>
  </si>
  <si>
    <t>現状においても、効果的・効率的な対策を推進するため、地すべりの監視・観測に新技術を積極的に活用するとともに、観測結果を踏まえ、PDCAサイクルを用いた事業の見直しを適宜実施し、早期の事業効果発現を図っているところであり、引き続き推進する。</t>
    <phoneticPr fontId="16"/>
  </si>
  <si>
    <t>現状においても、事業実施にあたり、適切な競争入札等を実施し、透明性・競争性の確保が図られるよう、助言を行っているところであり、引き続き推進する。</t>
    <phoneticPr fontId="16"/>
  </si>
  <si>
    <t>水害統計は、経年で定量的に水害実態を把握するためのものであり、調査の実施に当たっては、調査の効率化や統計の品質向上等の観点で、調査要領の見直しの必要性について検討を行っているところである。引き続き、確実な調査の実施に努めてまいりたい。</t>
    <phoneticPr fontId="16"/>
  </si>
  <si>
    <t>引き続き、当該施設の適切な維持管理に努める。</t>
    <phoneticPr fontId="16"/>
  </si>
  <si>
    <t>類似調査を実施する際は、調査目的の変化や物価などの社会経済情勢の変化に応じた結果を得るために必要な手段を講じる必要がある。</t>
    <phoneticPr fontId="16"/>
  </si>
  <si>
    <t>引き続き、入札・契約手続きの透明性・競争性を確保しつつ、施設の効果的・効率的な維持管理に努める。</t>
    <phoneticPr fontId="16"/>
  </si>
  <si>
    <t>国連事務局等と適切に調整を行い、様々な国際会議の場を活用し、日本における水防災の考え方等を普及するとともに、効果的・効率的な事業実施に努める。</t>
    <phoneticPr fontId="16"/>
  </si>
  <si>
    <t>令和４年度は噴火に至ったが重大な土砂災害が急迫していなかったため、情報提供の実施はございませんでした。また、残額で情報提供は可能です。今後は、重大な土砂災害が急迫していない場合でも調査結果を市町村等へ情報提供し、引き続き、効果的・効率的な事業の実施に努めたいと考えております。</t>
    <phoneticPr fontId="16"/>
  </si>
  <si>
    <t>各国関係者等と適切に調整を行い、日本における水防災の考え方等を普及しつつ、効果的・効率的な事業実施に努める。</t>
    <phoneticPr fontId="16"/>
  </si>
  <si>
    <t>所見も踏まえ、TEC-FORCEの体制強化のための民間人材育成・確保に必要な経費で見られた課題・改善点等を踏まえ、事業執行に努める。</t>
    <phoneticPr fontId="16"/>
  </si>
  <si>
    <t>所見も踏まえ、今後同様の事業を実施する場合は、災害復旧時の被災市町村に対する技術支援に関する調査・検討で見られた課題・改善点等を踏まえ、事業執行に努める。</t>
    <phoneticPr fontId="16"/>
  </si>
  <si>
    <t>今後同様の事業を実施することがある場合は、本事業で見られた課題・改善点等を踏まえ、事業執行に努めたい。</t>
    <phoneticPr fontId="16"/>
  </si>
  <si>
    <t>ご所見のとおり対応する。</t>
    <phoneticPr fontId="16"/>
  </si>
  <si>
    <t>水防団が行う水防活動の効率化・高度化を図るため、水防団員や自治体にとってわかりやすいガイドラインの作成に努めていく。</t>
    <phoneticPr fontId="16"/>
  </si>
  <si>
    <t>効果的・効率的な事業実施に努めてまいりたい。</t>
    <phoneticPr fontId="16"/>
  </si>
  <si>
    <t>対象国等との調整を行い、水害リスク評価の手法等の普及を進めるとともに、効果的・効率的な事業実施に努める。</t>
    <phoneticPr fontId="16"/>
  </si>
  <si>
    <t>津波災害警戒区域の指定による要配慮者利用施設の避難体制の強化を促進するため、自治体や要配慮者等にとってわかりやすいガイドラインの作成に努めていく。</t>
    <phoneticPr fontId="16"/>
  </si>
  <si>
    <t>第４回アジア・太平洋水サミットの「熊本宣言」に示されている我が国の技術・ノウハウを活用した質の高いインフラ整備の取組を促進するため、案件発掘のための官民連携による調査やセミナー、二国間の政府間対話等において、オンライン会議等も活用しながら、より効果的・効率的な事業の実施に取り組む。</t>
    <phoneticPr fontId="16"/>
  </si>
  <si>
    <t>災害後における迅速な対応が可能となるよう、地方公共団体等職員が参加する会議等において、査定前着工や採択条件等についての周知を引続き行うとともに、現地調査や事前協議等による復旧工法検討に係る技術的助言やデジタル技術の活用推進、災害査定に係る事務手続きの更なる効率化等の取組を引続き行う。</t>
    <phoneticPr fontId="16"/>
  </si>
  <si>
    <t>休憩以外の目的で退出した車両の比率をどの程度に抑制するのでしょうか。制度を廃止しない限り、ゼロは難しいと思われ、具体的に利用者のうち何％以内にするという明確で合理的な目標を立てるべきではないか。</t>
    <phoneticPr fontId="16"/>
  </si>
  <si>
    <t>有料道路の制度変更に伴う事後評価や今後の財源調達に関する検討がなされており、事業は適正に実施されていると考えます。</t>
    <phoneticPr fontId="16"/>
  </si>
  <si>
    <t>料金変更の影響を調査、分析する事業であり、重要度も高く、実証実験につなげることで今後への展開も図られている。資金も適正に支出されており、今後も効率化を考慮しつつ、事業を進めていただきたい。</t>
    <phoneticPr fontId="16"/>
  </si>
  <si>
    <t>活動目標①が目標値を大きく下回っている原因は何でしょうか。令和4年度に大きく下回っており、令和5年度には研修への参加者数を上げる工夫をされているのでしょうか。事業所幹部局による点検・改善では、道路橋梁の点検実施率のみに言及されているが、本事業以外にも影響を及ぼす要因があると思われるため、むしろ、本事業の範囲では研修内容の検討や参加へのインセンティブ付与に工夫の余地があるのではないでしょうか。</t>
  </si>
  <si>
    <t>直轄国道、高規格幹線道路、地域高規格道路およびバイパス等の事業が計画にもとづき、適正に実施されている。また、事業評価のプロセスにおいて効率性も担保されているものの、人口減少下において効果が縮小することもの考えられ、事業が促進されることが望ましい。</t>
    <phoneticPr fontId="16"/>
  </si>
  <si>
    <t>事業は適切に実施されているが、減災、災害防止及び緊急時輸送などの観点から、実施のテンポを上げることが望ましいと思料する。</t>
    <phoneticPr fontId="16"/>
  </si>
  <si>
    <t>復旧のための迅速な対応を確保しつつ、これまでの執行状況を踏まえ、引き続き適切に実施する必要がある。</t>
    <phoneticPr fontId="16"/>
  </si>
  <si>
    <t>引き続き、適切な執行を図る。</t>
  </si>
  <si>
    <t>引き続き、適切な執行を図る。</t>
    <rPh sb="0" eb="1">
      <t>ヒ</t>
    </rPh>
    <rPh sb="2" eb="3">
      <t>ツヅ</t>
    </rPh>
    <rPh sb="5" eb="7">
      <t>テキセツ</t>
    </rPh>
    <rPh sb="8" eb="10">
      <t>シッコウ</t>
    </rPh>
    <rPh sb="11" eb="12">
      <t>ハカ</t>
    </rPh>
    <phoneticPr fontId="16"/>
  </si>
  <si>
    <t>行政事業レビュー推進チームの所見を踏まえ、住宅確保要配慮者向けの支援の充実に資する効果的な予算執行に努める。</t>
  </si>
  <si>
    <t>ＣＮの政府目標の達成に向けて地方公共団体による取組を促進するため、地方公共団体等に対し会議や講習会等において積極的な周知に努める。</t>
    <rPh sb="26" eb="28">
      <t>ソクシン</t>
    </rPh>
    <phoneticPr fontId="16"/>
  </si>
  <si>
    <t>令和６年度当初予算において、「こども未来戦略方針」等を踏まえ、子育て世帯等向けの金利引下げ制度を大幅に充実させる。</t>
    <rPh sb="0" eb="2">
      <t>レイワ</t>
    </rPh>
    <rPh sb="3" eb="5">
      <t>ネンド</t>
    </rPh>
    <rPh sb="5" eb="9">
      <t>トウショヨサン</t>
    </rPh>
    <rPh sb="18" eb="22">
      <t>ミライセンリャク</t>
    </rPh>
    <rPh sb="22" eb="24">
      <t>ホウシン</t>
    </rPh>
    <rPh sb="25" eb="26">
      <t>トウ</t>
    </rPh>
    <rPh sb="27" eb="28">
      <t>フ</t>
    </rPh>
    <rPh sb="31" eb="33">
      <t>コソダ</t>
    </rPh>
    <rPh sb="34" eb="37">
      <t>セタイトウ</t>
    </rPh>
    <rPh sb="37" eb="38">
      <t>ム</t>
    </rPh>
    <rPh sb="40" eb="43">
      <t>キンリヒ</t>
    </rPh>
    <rPh sb="43" eb="44">
      <t>サ</t>
    </rPh>
    <rPh sb="45" eb="47">
      <t>セイド</t>
    </rPh>
    <phoneticPr fontId="16"/>
  </si>
  <si>
    <t>従来以上に、各地方公共団体との連携強化に努める。</t>
    <rPh sb="0" eb="2">
      <t>ジュウライ</t>
    </rPh>
    <rPh sb="2" eb="4">
      <t>イジョウ</t>
    </rPh>
    <rPh sb="20" eb="21">
      <t>ツト</t>
    </rPh>
    <phoneticPr fontId="16"/>
  </si>
  <si>
    <t>「住生活基本計画」に基づき、高経年化したストックの長寿命化に資する事業をするとともに政策的意義の高いストックの形成に取り組む。</t>
    <rPh sb="1" eb="4">
      <t>ジュウセイカツ</t>
    </rPh>
    <rPh sb="4" eb="8">
      <t>キホンケイカク</t>
    </rPh>
    <rPh sb="10" eb="11">
      <t>モト</t>
    </rPh>
    <rPh sb="14" eb="18">
      <t>コウケイネンカ</t>
    </rPh>
    <rPh sb="25" eb="29">
      <t>チョウジュミョウカ</t>
    </rPh>
    <rPh sb="30" eb="31">
      <t>シ</t>
    </rPh>
    <rPh sb="33" eb="35">
      <t>ジギョウ</t>
    </rPh>
    <rPh sb="42" eb="47">
      <t>セイサクテキイギ</t>
    </rPh>
    <rPh sb="48" eb="49">
      <t>タカ</t>
    </rPh>
    <rPh sb="55" eb="57">
      <t>ケイセイ</t>
    </rPh>
    <rPh sb="58" eb="59">
      <t>ト</t>
    </rPh>
    <rPh sb="60" eb="61">
      <t>ク</t>
    </rPh>
    <phoneticPr fontId="16"/>
  </si>
  <si>
    <t>（項）住宅対策事業費
　（大事項）住宅対策事業に必要な経費</t>
    <rPh sb="7" eb="10">
      <t>ジギョウヒ</t>
    </rPh>
    <rPh sb="21" eb="23">
      <t>ジギョウ</t>
    </rPh>
    <phoneticPr fontId="30"/>
  </si>
  <si>
    <t>（項）住宅防災事業費
　（大事項）住宅防災事業に必要な経費</t>
    <phoneticPr fontId="16"/>
  </si>
  <si>
    <t>調査事項については、長期優良住宅や、マンション管理・再生等の重要施策の具体化に向けた検討に資する調査となるよう、内容の見直しを継続的に行い、住宅政策の企画・立案に効果的なものとなるよう改善する。</t>
  </si>
  <si>
    <t>規制・制度改革事項等に示される国民のニーズや規制の必要性を踏まえた調査等を引き続き行うとともに、本事業の成果を踏まえ、より効果的・効率的な市街地環境整備に資する検討を進めていく。</t>
  </si>
  <si>
    <t>本事業実施による規制の合理化等の成果を検証しつつ、調査の内容、事業者の選定方法、手法、コスト等を吟味しながら、効率的かつ効果的な調査を行う。</t>
  </si>
  <si>
    <t>今後収集すべきデータ、技術的知見の範囲を整理したうえで民間事業者を募集するなど、課題解決に向けた調査の効率的な実施を行っていく。</t>
  </si>
  <si>
    <t>本事業でのサンプル調査は、不正事案を一定程度抑止する効果があると考えられますが、御指摘を踏まえより仕組みや狙いがわかりやすく周知できるための検討を行ってまいります。</t>
  </si>
  <si>
    <t>高経年マンションを含む、マンションの管理適正化・再生円滑化を進める地方公共団体の取組に対してより効果的に後押しする施策について検討する。</t>
    <rPh sb="0" eb="3">
      <t>コウケイネン</t>
    </rPh>
    <rPh sb="9" eb="10">
      <t>フク</t>
    </rPh>
    <rPh sb="18" eb="23">
      <t>カンリテキセイカ</t>
    </rPh>
    <rPh sb="24" eb="29">
      <t>サイセイエンカツカ</t>
    </rPh>
    <rPh sb="30" eb="31">
      <t>スス</t>
    </rPh>
    <rPh sb="33" eb="39">
      <t>チホウコウキョウダンタイ</t>
    </rPh>
    <rPh sb="40" eb="42">
      <t>トリクミ</t>
    </rPh>
    <rPh sb="43" eb="44">
      <t>タイ</t>
    </rPh>
    <rPh sb="48" eb="51">
      <t>コウカテキ</t>
    </rPh>
    <rPh sb="52" eb="54">
      <t>アトオ</t>
    </rPh>
    <rPh sb="57" eb="59">
      <t>シサク</t>
    </rPh>
    <rPh sb="63" eb="65">
      <t>ケントウ</t>
    </rPh>
    <phoneticPr fontId="16"/>
  </si>
  <si>
    <t>インスペクションを対象とした、より効果的な普及啓発に係る取組への支援の重点化を図りつつ、引き続き事業の適切な執行に努める。</t>
  </si>
  <si>
    <t>今後も事業内容を精査し、必要とされる事業を行っていく。なお、本事業で行っている建築基準法令の円滑な施行に向けた法令の改正内容やガイドライン、指針等の周知等は今後も継続して行う。</t>
  </si>
  <si>
    <t>本事業の給付対象となる住宅は遅くとも令和４年１２月末までに引き渡しを受け入居したものであり、申請期限は遅くとも令和６年３月末となっている。今後は申請の受付けや審査、給付に関する事務を円滑に行う必要がある。
所見を踏まえ、引き続き適切な事業の執行に努める。</t>
    <rPh sb="96" eb="98">
      <t>ヒツヨウ</t>
    </rPh>
    <phoneticPr fontId="16"/>
  </si>
  <si>
    <t>所見を踏まえ、これまで実施した事業における課題等を参考にしつつ、住宅産業全体の生産性向上や市場全体の活性化につながるような波及効果の高い事業を適切に選定・実施していく。</t>
    <rPh sb="11" eb="13">
      <t>ジッシ</t>
    </rPh>
    <rPh sb="15" eb="17">
      <t>ジギョウ</t>
    </rPh>
    <rPh sb="21" eb="24">
      <t>カダイトウ</t>
    </rPh>
    <rPh sb="25" eb="27">
      <t>サンコウ</t>
    </rPh>
    <phoneticPr fontId="16"/>
  </si>
  <si>
    <t>行政事業レビュー推進チームの所見を踏まえ、住宅セーフティネット制度の課題を検証し、住宅セーフティネットの充実に資する効果的な予算執行に努める。</t>
  </si>
  <si>
    <t>予算配分を行う際に居住支援法人の活動の実態等をより丁寧に考慮するなど、より効果的な取組を重点的に支援する。</t>
    <rPh sb="37" eb="40">
      <t>コウカテキ</t>
    </rPh>
    <rPh sb="41" eb="43">
      <t>トリクミ</t>
    </rPh>
    <rPh sb="44" eb="47">
      <t>ジュウテンテキ</t>
    </rPh>
    <rPh sb="48" eb="50">
      <t>シエン</t>
    </rPh>
    <phoneticPr fontId="16"/>
  </si>
  <si>
    <t>中小事業者等へのBIMの普及・浸透状況について、アンケートを実施し、調査しているところである。</t>
  </si>
  <si>
    <t>所見を踏まえ、木材に係る大工技能者等の現状を把握した上で、大工技能者等の育成等を図る更なる施策を検討していく。</t>
    <rPh sb="0" eb="2">
      <t>ショケン</t>
    </rPh>
    <rPh sb="3" eb="4">
      <t>フ</t>
    </rPh>
    <phoneticPr fontId="16"/>
  </si>
  <si>
    <t>本事業については、令和５年度より空き家対策総合支援事業において実施することとしており、引き続き適切な執行に努める。また、所見も踏まえ、本事業における取組みを検証し、今後の空き家の活用に係る施策等の企画・立案に活用するよう努める。</t>
  </si>
  <si>
    <t>所見を踏まえ、長期優良住宅をはじめとした質の高い住宅の更なる普及を図るため、本事業の成果を踏まえ効果的な施策を検討する。</t>
    <rPh sb="42" eb="44">
      <t>セイカ</t>
    </rPh>
    <rPh sb="45" eb="46">
      <t>フ</t>
    </rPh>
    <rPh sb="48" eb="51">
      <t>コウカテキ</t>
    </rPh>
    <rPh sb="52" eb="54">
      <t>シサク</t>
    </rPh>
    <rPh sb="55" eb="57">
      <t>ケントウ</t>
    </rPh>
    <phoneticPr fontId="16"/>
  </si>
  <si>
    <t>本事業は予定通り終了とするが、事業で得られた成果を活用し、住宅瑕疵情報や履歴情報等の住宅に関する情報の効果的な収集・分析方法について引き続き調査・分析を行い、多方面からの情報の収集に努める。</t>
  </si>
  <si>
    <t>所見を踏まえ、地方公共団体による促進区域の指定状況を検証した上で、本事業がより成果を上げられるよう、ガイドラインの公表など、収集したノウハウ等の周知徹底を行う。</t>
    <rPh sb="57" eb="59">
      <t>コウヒョウ</t>
    </rPh>
    <rPh sb="62" eb="64">
      <t>シュウシュウ</t>
    </rPh>
    <rPh sb="77" eb="78">
      <t>オコナ</t>
    </rPh>
    <phoneticPr fontId="16"/>
  </si>
  <si>
    <t>所見を踏まえ、2025年の省エネ基準の全面義務化を見据え、省エネ基準適合義務化等への対応状況の実態を把握しつつ、事業者や地方公共団体など、関係者への一層の周知徹底を行う。</t>
    <rPh sb="29" eb="30">
      <t>ショウ</t>
    </rPh>
    <rPh sb="32" eb="34">
      <t>キジュン</t>
    </rPh>
    <rPh sb="34" eb="36">
      <t>テキゴウ</t>
    </rPh>
    <rPh sb="36" eb="38">
      <t>ギム</t>
    </rPh>
    <rPh sb="38" eb="39">
      <t>カ</t>
    </rPh>
    <rPh sb="39" eb="40">
      <t>トウ</t>
    </rPh>
    <rPh sb="42" eb="44">
      <t>タイオウ</t>
    </rPh>
    <rPh sb="44" eb="46">
      <t>ジョウキョウ</t>
    </rPh>
    <rPh sb="47" eb="49">
      <t>ジッタイ</t>
    </rPh>
    <rPh sb="50" eb="52">
      <t>ハアク</t>
    </rPh>
    <rPh sb="82" eb="83">
      <t>オコナ</t>
    </rPh>
    <phoneticPr fontId="16"/>
  </si>
  <si>
    <t>令和４年度には、特定行政庁や報告者、有識者が参加する検討会において、共通仕様の方針を検討するとともに、令和５年６月には共通仕様書の更に詳細な内容について改めて特定行政庁や報告者から意見を収集しており、その内容を精査の上共通仕様書に反映する。また、公開に当たっては、報道発表や説明会の開催などを通じて周知徹底を図る。</t>
  </si>
  <si>
    <t>BIMを活用するにあたって効果的・効率的な取組に注力し、BIMの社会実装を加速化する。具体的には、BIMによる確認申請の審査環境整備や横断的活用の円滑化に向けた取組等を推進する。</t>
  </si>
  <si>
    <t>所見を踏まえ、これまでの本事業の取組状況を検証し、より効果的・効率的な調査の実施に努める。</t>
    <phoneticPr fontId="16"/>
  </si>
  <si>
    <t>所見を踏まえ、ライフサイクルカーボンの算出に係る評価手法の確立を図るとともに、当該取組等の評価についても検討する。</t>
    <rPh sb="19" eb="21">
      <t>サンシュツ</t>
    </rPh>
    <rPh sb="22" eb="23">
      <t>カカ</t>
    </rPh>
    <rPh sb="24" eb="28">
      <t>ヒョウカシュホウ</t>
    </rPh>
    <rPh sb="29" eb="31">
      <t>カクリツ</t>
    </rPh>
    <rPh sb="32" eb="33">
      <t>ハカ</t>
    </rPh>
    <rPh sb="39" eb="41">
      <t>トウガイ</t>
    </rPh>
    <rPh sb="45" eb="47">
      <t>ヒョウカ</t>
    </rPh>
    <phoneticPr fontId="16"/>
  </si>
  <si>
    <t>所見を踏まえ、本事業の取組状況を検証・分析し、今後の施策の検討にあたり活用するよう努める。</t>
    <rPh sb="0" eb="2">
      <t>ショケン</t>
    </rPh>
    <rPh sb="3" eb="4">
      <t>フ</t>
    </rPh>
    <rPh sb="23" eb="25">
      <t>コンゴ</t>
    </rPh>
    <rPh sb="26" eb="28">
      <t>セサク</t>
    </rPh>
    <rPh sb="29" eb="31">
      <t>ケントウ</t>
    </rPh>
    <rPh sb="35" eb="37">
      <t>カツヨウ</t>
    </rPh>
    <rPh sb="41" eb="42">
      <t>ツト</t>
    </rPh>
    <phoneticPr fontId="16"/>
  </si>
  <si>
    <t>これまでの取組を検証するとともに、団地再生を含め快適な居住環境の創出等を行う事業が効果的に実施されるよう、検討を進める。</t>
    <phoneticPr fontId="16"/>
  </si>
  <si>
    <t>目標達成に向け、政策課題の緊急度を踏まえつつ、効率的かつ適切な予算執行に努める。</t>
    <rPh sb="23" eb="26">
      <t>コウリツテキ</t>
    </rPh>
    <rPh sb="28" eb="30">
      <t>テキセツ</t>
    </rPh>
    <rPh sb="36" eb="37">
      <t>ツト</t>
    </rPh>
    <phoneticPr fontId="16"/>
  </si>
  <si>
    <t>危険密集市街地の面積について、今後は「平成24年10月公表時点」等に標記を改める。
成果指標の目標については、過去からの進捗が分かりやすいよう、当初設定値である5,745haを基準としている。また、平成23年以降のレビューシートにおける成果指標は「解消面積」としていたが、国土強靭化年次計画等の記載に合わせるため、令和4度レビューシートから残存している危険密集の面積へ表示を変更しており、時点における最新の「残存面積」を把握して成果指標としている。
危険密集市街地の最低限の安全性確保を進めるため、地区毎のカルテを作成し、国と地方公共団体が一体的に進捗管理を行いながら取組を推進しているほか、地方公共団体と、危険密集解消に向けた取組状況や課題、工夫等について意見交換を行っているところであり、現場の意見も踏まえながら、ハード対策のみならず、地域防災力の向上に資する効果的なソフト対策の方策等についても検討を進める。</t>
    <phoneticPr fontId="16"/>
  </si>
  <si>
    <t>子育て世帯等が住宅に入居しやすい環境を整備する観点から、地方公共団体等に対して空き家の活用事例等を周知して本事業を活用した空き家の活用を促すとともに、概算要求において、空き家の利活用の一層の促進を図るよう反映を行う。</t>
    <rPh sb="75" eb="77">
      <t>ガイサン</t>
    </rPh>
    <rPh sb="77" eb="79">
      <t>ヨウキュウ</t>
    </rPh>
    <rPh sb="98" eb="99">
      <t>ハカ</t>
    </rPh>
    <rPh sb="102" eb="104">
      <t>ハンエイ</t>
    </rPh>
    <rPh sb="105" eb="106">
      <t>オコナ</t>
    </rPh>
    <phoneticPr fontId="16"/>
  </si>
  <si>
    <t>申請のあった団地の事業内容を精査し、地域拠点施設を併設するなどの地域の居住機能の再生に資する事業については重点的な予算配分を行っているところであり、今後も適切な予算執行に努める。</t>
  </si>
  <si>
    <t>子育て世帯支援の重要性を踏まえ、より効果的な事業を推進するため、子育て世帯支援の拡大に向けた検討を行う。</t>
    <rPh sb="0" eb="2">
      <t>コソダ</t>
    </rPh>
    <rPh sb="3" eb="5">
      <t>セタイ</t>
    </rPh>
    <rPh sb="5" eb="7">
      <t>シエン</t>
    </rPh>
    <rPh sb="8" eb="10">
      <t>ジュウヨウ</t>
    </rPh>
    <rPh sb="10" eb="11">
      <t>セイ</t>
    </rPh>
    <rPh sb="12" eb="13">
      <t>フ</t>
    </rPh>
    <rPh sb="18" eb="21">
      <t>コウカテキ</t>
    </rPh>
    <rPh sb="22" eb="24">
      <t>ジギョウ</t>
    </rPh>
    <rPh sb="25" eb="27">
      <t>スイシン</t>
    </rPh>
    <rPh sb="32" eb="34">
      <t>コソダ</t>
    </rPh>
    <rPh sb="35" eb="39">
      <t>セタイシエン</t>
    </rPh>
    <rPh sb="40" eb="42">
      <t>カクダイ</t>
    </rPh>
    <rPh sb="43" eb="44">
      <t>ム</t>
    </rPh>
    <rPh sb="46" eb="48">
      <t>ケントウ</t>
    </rPh>
    <rPh sb="49" eb="50">
      <t>オコナ</t>
    </rPh>
    <phoneticPr fontId="16"/>
  </si>
  <si>
    <t>所見を踏まえ、本事業の取組状況を検証した上で、成果を分析し、「住宅・建築物カーボンニュートラル総合推進事業」において適切な予算執行に努める。</t>
  </si>
  <si>
    <t>所見を踏まえ、本事業を活用した取組みを検証し、長期優良住宅の普及を図るためのより効果的な施策の企画・立案に活用するよう努める。</t>
    <rPh sb="11" eb="13">
      <t>カツヨウ</t>
    </rPh>
    <phoneticPr fontId="16"/>
  </si>
  <si>
    <t>高経年マンションを含むマンションの長寿命化等を推進するため、地方公共団体との連携を図りつつ、マンションの管理適正化等に向けた先導的な取組を一層後押しする方策について検討する。</t>
    <rPh sb="0" eb="3">
      <t>コウケイネン</t>
    </rPh>
    <rPh sb="9" eb="10">
      <t>フク</t>
    </rPh>
    <rPh sb="21" eb="22">
      <t>トウ</t>
    </rPh>
    <rPh sb="30" eb="36">
      <t>チホウコウキョウダンタイ</t>
    </rPh>
    <rPh sb="38" eb="40">
      <t>レンケイ</t>
    </rPh>
    <rPh sb="41" eb="42">
      <t>ハカ</t>
    </rPh>
    <rPh sb="57" eb="58">
      <t>トウ</t>
    </rPh>
    <rPh sb="69" eb="71">
      <t>イッソウ</t>
    </rPh>
    <rPh sb="71" eb="73">
      <t>アトオ</t>
    </rPh>
    <rPh sb="76" eb="78">
      <t>ホウサク</t>
    </rPh>
    <rPh sb="82" eb="84">
      <t>ケントウ</t>
    </rPh>
    <phoneticPr fontId="16"/>
  </si>
  <si>
    <t>成果指標としている耐震診断義務付け対象建築物の耐震化率については、要緊急安全確認大規模建築物防災拠点建築物の耐震化率に加え、ご指摘の防災拠点建築物及び避難路沿道建築物の耐震診断結果等を踏まえた耐震化率を加味した数値となっている。
また、要安全の沿道建築物（民間）の耐震化率が低い状況あり、耐震関係事業における会議や地方公共団体等とのヒアリングを通じて、区分所有者やテナントにおける合意形成の難しさ等の課題があると把握している。耐震化目標の達成に向け、耐震改修工事に伴ってやむを得ず必要となる居住者対応費用等の補助対象化等を含め、有効な支援の拡充について検討を進める。さらに、事業の更なる推進により不用率改善を目指す。</t>
  </si>
  <si>
    <t>交付申請の受付は令和４年11月28日で終了しており、今後は完了報告の受付・審査等に係る業務を適切に実施するする必要がある。
また、所見を踏まえ、本事業の取組状況を検証・分析し、CNの政府目標を達成するための今後の制度の検討にあたり、活用するよう努める。</t>
    <rPh sb="65" eb="67">
      <t>ショケン</t>
    </rPh>
    <phoneticPr fontId="16"/>
  </si>
  <si>
    <t>所見を踏まえ、ＺＥＨ等の質の高い住宅の普及状況を検証した上で、ＣＮの政府目標を達成するためのより効果的な事業のあり方を検討する。</t>
  </si>
  <si>
    <t>本事業は遅くとも令和5年中に交付申請が終了する予定となっており、それ以降は申請の受付や審査等を実施する必要がある。
所見を踏まえ、本事業による成果を分析し、CNの政府目標を達成するための今後の制度の検討にあたり、活用するよう努める。</t>
    <rPh sb="0" eb="3">
      <t>ホンジギョウ</t>
    </rPh>
    <rPh sb="4" eb="5">
      <t>オソ</t>
    </rPh>
    <rPh sb="8" eb="10">
      <t>レイワ</t>
    </rPh>
    <rPh sb="11" eb="12">
      <t>ネン</t>
    </rPh>
    <rPh sb="12" eb="13">
      <t>チュウ</t>
    </rPh>
    <rPh sb="19" eb="21">
      <t>シュウリョウ</t>
    </rPh>
    <rPh sb="23" eb="25">
      <t>ヨテイ</t>
    </rPh>
    <rPh sb="34" eb="36">
      <t>イコウ</t>
    </rPh>
    <rPh sb="37" eb="39">
      <t>シンセイ</t>
    </rPh>
    <rPh sb="40" eb="42">
      <t>ウケツケ</t>
    </rPh>
    <rPh sb="43" eb="46">
      <t>シンサトウ</t>
    </rPh>
    <rPh sb="47" eb="49">
      <t>ジッシ</t>
    </rPh>
    <rPh sb="51" eb="53">
      <t>ヒツヨウ</t>
    </rPh>
    <rPh sb="58" eb="60">
      <t>ショケン</t>
    </rPh>
    <rPh sb="71" eb="73">
      <t>セイカ</t>
    </rPh>
    <phoneticPr fontId="16"/>
  </si>
  <si>
    <t>中小事業者等へのBIMの普及・浸透状況を注視しながら、引き続き適切に事業を実施する。</t>
  </si>
  <si>
    <t>（項）住宅施設災害復旧事業費
　（大事項）住宅施設災害復旧事業に必要な経費</t>
    <rPh sb="17" eb="18">
      <t>ダイ</t>
    </rPh>
    <phoneticPr fontId="30"/>
  </si>
  <si>
    <t>令和2年度</t>
    <rPh sb="0" eb="2">
      <t>レイワ</t>
    </rPh>
    <rPh sb="3" eb="5">
      <t>ネンド</t>
    </rPh>
    <phoneticPr fontId="30"/>
  </si>
  <si>
    <t>-</t>
    <phoneticPr fontId="16"/>
  </si>
  <si>
    <t>令和3年度</t>
    <rPh sb="0" eb="2">
      <t>レイワ</t>
    </rPh>
    <rPh sb="3" eb="5">
      <t>ネンド</t>
    </rPh>
    <phoneticPr fontId="26"/>
  </si>
  <si>
    <r>
      <t>住宅市街地総合整備</t>
    </r>
    <r>
      <rPr>
        <sz val="11"/>
        <rFont val="ＭＳ ゴシック"/>
        <family val="3"/>
        <charset val="128"/>
      </rPr>
      <t>事業</t>
    </r>
    <phoneticPr fontId="16"/>
  </si>
  <si>
    <r>
      <t>（項）航空</t>
    </r>
    <r>
      <rPr>
        <sz val="6"/>
        <rFont val="ＭＳ ゴシック"/>
        <family val="3"/>
        <charset val="128"/>
      </rPr>
      <t>機燃料税財源離島空港整備事業費自動車安全特別会計へ繰入
　（大事項）航空機燃料税財源の空港整備事業に係る自動車安全特別会計空港整備勘定へ繰入れに必要な経費
（項）離島振興事業費
  （大事項）奄美群島海岸事業に必要な経費
　（大事項）奄美群島治山事業に必要な経費
　（大事項）奄美群島河川整備事業に必要な経費
　（大事項）奄美群島砂防事業に必要な経費
  （大事項）奄美群島道路更新防災等対策事業に必要な経費
  （大事項）奄美群島港湾事業に必要な経費
　（大事項）奄美群島道路交通安全対策事業に必要な経費
　（大事項）奄美群島道路環境改善事業に必要な経費
　（大事項）奄美群島水道施設整備に必要な経費
　（大事項）奄美群島廃棄物処理施設整備に必要な経費
　（大事項）奄美群島農業農村整備事業に必要な経費
　（大事項）奄美群島農山漁村地域整備事業に必要な経費
　（大事項）奄美群島森林整備事業に必要な経費
　（大事項）奄美群島水産基盤整備に必要な経費
　（大事項）奄美群島社会資本総合整備事業に必要な経費</t>
    </r>
    <rPh sb="22" eb="23">
      <t>クルマ</t>
    </rPh>
    <phoneticPr fontId="16"/>
  </si>
  <si>
    <t>令和４年度外部有識者点検未実施のため今年度実施</t>
    <rPh sb="12" eb="13">
      <t>ミ</t>
    </rPh>
    <rPh sb="18" eb="19">
      <t>コン</t>
    </rPh>
    <phoneticPr fontId="16"/>
  </si>
  <si>
    <t>海岸事業【0032再掲】</t>
    <rPh sb="0" eb="2">
      <t>カイガン</t>
    </rPh>
    <rPh sb="2" eb="4">
      <t>ジギョウ</t>
    </rPh>
    <rPh sb="9" eb="11">
      <t>サイケイ</t>
    </rPh>
    <phoneticPr fontId="29"/>
  </si>
  <si>
    <t>国営公園等事業【0058再掲】</t>
    <rPh sb="0" eb="2">
      <t>コクエイ</t>
    </rPh>
    <rPh sb="2" eb="4">
      <t>コウエン</t>
    </rPh>
    <rPh sb="4" eb="5">
      <t>トウ</t>
    </rPh>
    <rPh sb="5" eb="7">
      <t>ジギョウ</t>
    </rPh>
    <rPh sb="12" eb="14">
      <t>サイケイ</t>
    </rPh>
    <phoneticPr fontId="40"/>
  </si>
  <si>
    <t>下水道事業【0063再掲】</t>
    <rPh sb="0" eb="5">
      <t>ゲスイドウジギョウ</t>
    </rPh>
    <rPh sb="10" eb="12">
      <t>サイケイ</t>
    </rPh>
    <phoneticPr fontId="29"/>
  </si>
  <si>
    <t>河川改修事業【0061再掲】</t>
    <rPh sb="11" eb="13">
      <t>サイケイ</t>
    </rPh>
    <phoneticPr fontId="29"/>
  </si>
  <si>
    <t>下水道事業【0063再掲】</t>
    <phoneticPr fontId="16"/>
  </si>
  <si>
    <t>海岸事業【0039再掲】</t>
    <rPh sb="0" eb="2">
      <t>カイガン</t>
    </rPh>
    <rPh sb="2" eb="4">
      <t>ジギョウ</t>
    </rPh>
    <rPh sb="9" eb="11">
      <t>サイケイ</t>
    </rPh>
    <phoneticPr fontId="29"/>
  </si>
  <si>
    <t>道路事業（直轄・改築等）【0042再掲】</t>
    <rPh sb="0" eb="2">
      <t>ドウロ</t>
    </rPh>
    <rPh sb="2" eb="4">
      <t>ジギョウ</t>
    </rPh>
    <rPh sb="5" eb="7">
      <t>チョッカツ</t>
    </rPh>
    <rPh sb="10" eb="11">
      <t>トウ</t>
    </rPh>
    <rPh sb="17" eb="19">
      <t>サイケイ</t>
    </rPh>
    <phoneticPr fontId="29"/>
  </si>
  <si>
    <t>道路事業（補助等）【0182再掲】</t>
    <rPh sb="0" eb="2">
      <t>ドウロ</t>
    </rPh>
    <rPh sb="2" eb="4">
      <t>ジギョウ</t>
    </rPh>
    <rPh sb="5" eb="7">
      <t>ホジョ</t>
    </rPh>
    <rPh sb="7" eb="8">
      <t>トウ</t>
    </rPh>
    <rPh sb="14" eb="16">
      <t>サイケイ</t>
    </rPh>
    <phoneticPr fontId="29"/>
  </si>
  <si>
    <t>有料道路事業等【0183再掲】</t>
    <rPh sb="0" eb="2">
      <t>ユウリョウ</t>
    </rPh>
    <rPh sb="2" eb="4">
      <t>ドウロ</t>
    </rPh>
    <rPh sb="4" eb="6">
      <t>ジギョウ</t>
    </rPh>
    <rPh sb="6" eb="7">
      <t>トウ</t>
    </rPh>
    <rPh sb="12" eb="14">
      <t>サイケイ</t>
    </rPh>
    <phoneticPr fontId="29"/>
  </si>
  <si>
    <t>新線調査費等【0331再掲】</t>
    <phoneticPr fontId="16"/>
  </si>
  <si>
    <t>独立行政法人自動車技術総合機構運営費交付金【0219再掲】</t>
    <rPh sb="6" eb="9">
      <t>ジドウシャ</t>
    </rPh>
    <rPh sb="9" eb="11">
      <t>ギジュツ</t>
    </rPh>
    <rPh sb="11" eb="13">
      <t>ソウゴウ</t>
    </rPh>
    <rPh sb="13" eb="15">
      <t>キコウ</t>
    </rPh>
    <rPh sb="26" eb="28">
      <t>サイケイ</t>
    </rPh>
    <phoneticPr fontId="29"/>
  </si>
  <si>
    <t>独立行政法人自動車技術総合機構施設整備費【0220再掲】</t>
    <rPh sb="6" eb="9">
      <t>ジドウシャ</t>
    </rPh>
    <rPh sb="9" eb="11">
      <t>ギジュツ</t>
    </rPh>
    <rPh sb="11" eb="13">
      <t>ソウゴウ</t>
    </rPh>
    <rPh sb="13" eb="15">
      <t>キコウ</t>
    </rPh>
    <phoneticPr fontId="29"/>
  </si>
  <si>
    <t>資格制度及び監査等による航行安全確保に必要な経費【0162再掲】</t>
    <rPh sb="0" eb="2">
      <t>シカク</t>
    </rPh>
    <rPh sb="2" eb="4">
      <t>セイド</t>
    </rPh>
    <rPh sb="4" eb="5">
      <t>オヨ</t>
    </rPh>
    <rPh sb="6" eb="8">
      <t>カンサ</t>
    </rPh>
    <rPh sb="8" eb="9">
      <t>トウ</t>
    </rPh>
    <rPh sb="12" eb="14">
      <t>コウコウ</t>
    </rPh>
    <rPh sb="14" eb="15">
      <t>アン</t>
    </rPh>
    <rPh sb="15" eb="16">
      <t>ゼン</t>
    </rPh>
    <rPh sb="16" eb="18">
      <t>カクホ</t>
    </rPh>
    <rPh sb="19" eb="21">
      <t>ヒツヨウ</t>
    </rPh>
    <rPh sb="22" eb="24">
      <t>ケイヒ</t>
    </rPh>
    <phoneticPr fontId="37"/>
  </si>
  <si>
    <t>船員の確保・育成等総合対策の推進に必要な経費【0466再掲】</t>
    <rPh sb="0" eb="2">
      <t>センイン</t>
    </rPh>
    <rPh sb="3" eb="5">
      <t>カクホ</t>
    </rPh>
    <rPh sb="6" eb="8">
      <t>イクセイ</t>
    </rPh>
    <rPh sb="8" eb="9">
      <t>トウ</t>
    </rPh>
    <rPh sb="9" eb="11">
      <t>ソウゴウ</t>
    </rPh>
    <rPh sb="11" eb="13">
      <t>タイサク</t>
    </rPh>
    <rPh sb="14" eb="16">
      <t>スイシン</t>
    </rPh>
    <rPh sb="17" eb="19">
      <t>ヒツヨウ</t>
    </rPh>
    <rPh sb="20" eb="22">
      <t>ケイヒ</t>
    </rPh>
    <phoneticPr fontId="37"/>
  </si>
  <si>
    <t>船舶産業におけるサプライチェーンの最適化【0475再掲】</t>
    <rPh sb="25" eb="27">
      <t>サイケイ</t>
    </rPh>
    <phoneticPr fontId="29"/>
  </si>
  <si>
    <t>令和６年度
要求額</t>
    <rPh sb="0" eb="2">
      <t>レイワ</t>
    </rPh>
    <rPh sb="3" eb="5">
      <t>ネンド</t>
    </rPh>
    <rPh sb="6" eb="8">
      <t>ヨウキュウ</t>
    </rPh>
    <rPh sb="8" eb="9">
      <t>ガク</t>
    </rPh>
    <phoneticPr fontId="16"/>
  </si>
  <si>
    <t>B</t>
    <phoneticPr fontId="16"/>
  </si>
  <si>
    <t>B－A＝C</t>
    <phoneticPr fontId="16"/>
  </si>
  <si>
    <t>事業内容の一部改善</t>
    <phoneticPr fontId="16"/>
  </si>
  <si>
    <t>海事局</t>
    <rPh sb="0" eb="2">
      <t>カイジ</t>
    </rPh>
    <rPh sb="2" eb="3">
      <t>キョク</t>
    </rPh>
    <phoneticPr fontId="27"/>
  </si>
  <si>
    <t>一般会計</t>
    <rPh sb="0" eb="2">
      <t>イッパン</t>
    </rPh>
    <rPh sb="2" eb="4">
      <t>カイケイ</t>
    </rPh>
    <phoneticPr fontId="27"/>
  </si>
  <si>
    <t>（項）海事産業市場整備等推進費
（大事項）海事産業の市場環境整備・活性化対策の技術開発に必要な経費</t>
    <rPh sb="1" eb="2">
      <t>コウ</t>
    </rPh>
    <rPh sb="3" eb="5">
      <t>カイジ</t>
    </rPh>
    <rPh sb="5" eb="7">
      <t>サンギョウ</t>
    </rPh>
    <rPh sb="7" eb="9">
      <t>シジョウ</t>
    </rPh>
    <rPh sb="9" eb="12">
      <t>セイビナド</t>
    </rPh>
    <rPh sb="12" eb="14">
      <t>スイシン</t>
    </rPh>
    <rPh sb="14" eb="15">
      <t>ヒ</t>
    </rPh>
    <rPh sb="17" eb="18">
      <t>ダイ</t>
    </rPh>
    <rPh sb="18" eb="20">
      <t>ジコウ</t>
    </rPh>
    <rPh sb="21" eb="23">
      <t>カイジ</t>
    </rPh>
    <rPh sb="23" eb="25">
      <t>サンギョウ</t>
    </rPh>
    <rPh sb="26" eb="28">
      <t>シジョウ</t>
    </rPh>
    <rPh sb="28" eb="30">
      <t>カンキョウ</t>
    </rPh>
    <rPh sb="30" eb="32">
      <t>セイビ</t>
    </rPh>
    <rPh sb="33" eb="36">
      <t>カッセイカ</t>
    </rPh>
    <rPh sb="36" eb="38">
      <t>タイサク</t>
    </rPh>
    <rPh sb="39" eb="41">
      <t>ギジュツ</t>
    </rPh>
    <rPh sb="41" eb="43">
      <t>カイハツ</t>
    </rPh>
    <rPh sb="44" eb="46">
      <t>ヒツヨウ</t>
    </rPh>
    <rPh sb="47" eb="49">
      <t>ケイヒ</t>
    </rPh>
    <phoneticPr fontId="34"/>
  </si>
  <si>
    <t>令和3年度</t>
    <rPh sb="0" eb="2">
      <t>レイワ</t>
    </rPh>
    <rPh sb="3" eb="5">
      <t>ネンド</t>
    </rPh>
    <phoneticPr fontId="17"/>
  </si>
  <si>
    <t>重要政策推進枠:19</t>
    <rPh sb="0" eb="2">
      <t>ジュウヨウ</t>
    </rPh>
    <rPh sb="2" eb="4">
      <t>セイサク</t>
    </rPh>
    <rPh sb="4" eb="6">
      <t>スイシン</t>
    </rPh>
    <rPh sb="6" eb="7">
      <t>ワク</t>
    </rPh>
    <phoneticPr fontId="16"/>
  </si>
  <si>
    <t>重要政策推進枠:21</t>
    <rPh sb="0" eb="2">
      <t>ジュウヨウ</t>
    </rPh>
    <rPh sb="2" eb="4">
      <t>セイサク</t>
    </rPh>
    <rPh sb="4" eb="6">
      <t>スイシン</t>
    </rPh>
    <rPh sb="6" eb="7">
      <t>ワク</t>
    </rPh>
    <phoneticPr fontId="16"/>
  </si>
  <si>
    <t>・活動内容①における「国土交通グリーンチャレンジ」の推進のため整理した課題や具体の推進方策の取りまとめ」について、どのような形態か（会議体なのか成果物なのか）明確でない。また、取りまとめにおいて発見された課題及び推進方策が実際にどのようにA～C評価に結びついたのか、その結びつきを鑑みる必要があると考える。
・事業概要に明記されている「諸外国の制度や事例について調査を実施し、我が国の国土交通分野への応用可能性について分析・検討」に関しても、アクティビティやアウトカムを設定されたい。</t>
  </si>
  <si>
    <t>重要政策推進枠:4</t>
    <rPh sb="0" eb="2">
      <t>ジュウヨウ</t>
    </rPh>
    <rPh sb="2" eb="4">
      <t>セイサク</t>
    </rPh>
    <rPh sb="4" eb="6">
      <t>スイシン</t>
    </rPh>
    <rPh sb="6" eb="7">
      <t>ワク</t>
    </rPh>
    <phoneticPr fontId="16"/>
  </si>
  <si>
    <t>重要政策推進枠:10</t>
    <rPh sb="0" eb="2">
      <t>ジュウヨウ</t>
    </rPh>
    <rPh sb="2" eb="4">
      <t>セイサク</t>
    </rPh>
    <rPh sb="4" eb="6">
      <t>スイシン</t>
    </rPh>
    <rPh sb="6" eb="7">
      <t>ワク</t>
    </rPh>
    <phoneticPr fontId="16"/>
  </si>
  <si>
    <t>令和4年度予備費
令和4年4月28日閣議決定
2813.623百万円
令和4年9月20日閣議決定
7046.488百万円
重要政策推進枠:7759</t>
    <rPh sb="0" eb="2">
      <t>レイワ</t>
    </rPh>
    <rPh sb="3" eb="5">
      <t>ネンド</t>
    </rPh>
    <rPh sb="5" eb="8">
      <t>ヨビヒ</t>
    </rPh>
    <rPh sb="9" eb="11">
      <t>レイワ</t>
    </rPh>
    <rPh sb="12" eb="13">
      <t>ネン</t>
    </rPh>
    <rPh sb="18" eb="22">
      <t>カクギケッテイ</t>
    </rPh>
    <phoneticPr fontId="19"/>
  </si>
  <si>
    <t>重要政策推進枠:300</t>
    <rPh sb="0" eb="2">
      <t>ジュウヨウ</t>
    </rPh>
    <rPh sb="2" eb="4">
      <t>セイサク</t>
    </rPh>
    <rPh sb="4" eb="6">
      <t>スイシン</t>
    </rPh>
    <rPh sb="6" eb="7">
      <t>ワク</t>
    </rPh>
    <phoneticPr fontId="16"/>
  </si>
  <si>
    <t>重要政策推進枠:150</t>
    <rPh sb="0" eb="2">
      <t>ジュウヨウ</t>
    </rPh>
    <rPh sb="2" eb="4">
      <t>セイサク</t>
    </rPh>
    <rPh sb="4" eb="6">
      <t>スイシン</t>
    </rPh>
    <rPh sb="6" eb="7">
      <t>ワク</t>
    </rPh>
    <phoneticPr fontId="16"/>
  </si>
  <si>
    <t>ニーズのある分析内容とするために更なる詳細分析を行う。そのために、分析期間を1年から複数年に変更し予算要求している。</t>
    <phoneticPr fontId="16"/>
  </si>
  <si>
    <t>重要政策推進枠:20</t>
    <rPh sb="0" eb="2">
      <t>ジュウヨウ</t>
    </rPh>
    <rPh sb="2" eb="4">
      <t>セイサク</t>
    </rPh>
    <rPh sb="4" eb="6">
      <t>スイシン</t>
    </rPh>
    <rPh sb="6" eb="7">
      <t>ワク</t>
    </rPh>
    <phoneticPr fontId="16"/>
  </si>
  <si>
    <t>・国立研究開発法人海上・港湾・航空技術研究所運営費交付金については、総額でのレビューではなく、研究所毎や同研究所が行う各種事業毎の行政コストと、その成果を踏まえた行政事業レビューとするよう、一定細分化してレビューを行うようフォーマットを変更されたい。
・「長期アウトカム」の「国際基準・国際標準に係る会議参加数を年間64件以上とする。」については、目標を大幅に達成しており、目標値の変更をされたい。</t>
    <phoneticPr fontId="16"/>
  </si>
  <si>
    <t>・耐震診断結果等に基づく効率的な施設維持管理計画に係る検討業務64百万円など、専門性が高い業務だと思料するが、1社応札の業務については改善されたい。
・構内施設耐震補強工事実施設計他業務14百万円について、落札率が19.4%と低いが、低入札価格調査の有無や、最終的に品質の確保が図れたのか、追記されたい。</t>
    <phoneticPr fontId="16"/>
  </si>
  <si>
    <t>・予算額について費用対効果を検証内容を追記ください（令和4年度の3回の検討会、10日程度の実験、30頁の報告書に100百万円は妥当であったか）
・アウトカムについては、標準規定のDL数など、利用状況を示す指標の設定を追加されたい。</t>
    <phoneticPr fontId="16"/>
  </si>
  <si>
    <t>・交通・運輸の国際標準化・戦略といっても、交通モード、ハード・ソフトなどテーマ多岐に渡るはずであり、本件予算の目的や調査内容のスコープ設定が広範すぎて効果的とは考えにくい。事業廃止も含め、見直しされたい。
・活動目標である調査実施の当初見込みが7分野に対し、活動実績が１分野しかなく、実績が当初見込みと乖離している理由を具体的に追記されたい。ドローン分野に重点化した調査を行ったためと記載があるが、そうであるならば当初の予算見込みは妥当であったのか検証していただきたい。
・点検結果に「戦略策定を行うことができた」とあるが、成果指標は「把握数」とあり、点検結果とアウトカム指標の示している内容が整合していない成果指標は外部から見て分かるように整合的に記載していただきたい。</t>
    <phoneticPr fontId="16"/>
  </si>
  <si>
    <t>・令和4年度の予算執行率が91%であるが、令和5年度で令和4年度と同額の予算が組まれている。他方、長期アウトカム指標は前年度より規模(件数)を拡大する見込であり、
翌年実施する開発規模に応じた予算の設定がされているか留意頂きたい。
・SBASの航空以外の他の交通モードへの活用拡大を事業目的とされているが、わが国おいて既存のGPSシステムがある中で、他の交通モードの運行事業者やメーカーからの強い要望があるのかなど、事業や予算の必要性・緊急性の説明を追加されたい。
・1社入札の解消を検討されたい。</t>
    <phoneticPr fontId="16"/>
  </si>
  <si>
    <t>重要政策推進枠:72</t>
    <rPh sb="0" eb="2">
      <t>ジュウヨウ</t>
    </rPh>
    <rPh sb="2" eb="4">
      <t>セイサク</t>
    </rPh>
    <rPh sb="4" eb="6">
      <t>スイシン</t>
    </rPh>
    <rPh sb="6" eb="7">
      <t>ワク</t>
    </rPh>
    <phoneticPr fontId="16"/>
  </si>
  <si>
    <t>重要政策推進枠:500</t>
    <rPh sb="0" eb="2">
      <t>ジュウヨウ</t>
    </rPh>
    <rPh sb="2" eb="4">
      <t>セイサク</t>
    </rPh>
    <rPh sb="4" eb="6">
      <t>スイシン</t>
    </rPh>
    <rPh sb="6" eb="7">
      <t>ワク</t>
    </rPh>
    <phoneticPr fontId="16"/>
  </si>
  <si>
    <t>重要政策推進枠：28</t>
    <rPh sb="0" eb="2">
      <t>ジュウヨウ</t>
    </rPh>
    <rPh sb="2" eb="4">
      <t>セイサク</t>
    </rPh>
    <rPh sb="4" eb="6">
      <t>スイシン</t>
    </rPh>
    <rPh sb="6" eb="7">
      <t>ワク</t>
    </rPh>
    <phoneticPr fontId="16"/>
  </si>
  <si>
    <t>・執行率が過去3年度30%前後にとどまっている点について、原因等を追記し、次年度以降の要求額についての精査が必要である。
・長期アウトカムに「日ASEAN交通大臣会合等を毎年開催するなど、日ASEAN交通連携の枠組みの継続」とあるが、成果の記述は「日ASEAN交通連携の枠組みは継続されている。」のみであり、会合が毎年開催されたかなど、定性目標であったとしても根拠とともに記載されたい。</t>
    <phoneticPr fontId="16"/>
  </si>
  <si>
    <t>・執行率が例年50%程度にとどまっている点について、原因等を追記し、次年度以降の要求額についての精査が必要である。
・長期アウトカムに「日ASEAN交通大臣会合等を毎年開催するなど、日ASEAN交通連携の枠組みの継続」とあるが、成果の記述は「日ASEAN交通連携の枠組みは継続されている。」のみであり、会合が毎年開催されたかなど、定性目標であったとしても根拠とともに記載されたい。</t>
    <phoneticPr fontId="16"/>
  </si>
  <si>
    <t>重要政策推進枠:1560</t>
    <rPh sb="0" eb="2">
      <t>ジュウヨウ</t>
    </rPh>
    <rPh sb="2" eb="4">
      <t>セイサク</t>
    </rPh>
    <rPh sb="4" eb="6">
      <t>スイシン</t>
    </rPh>
    <rPh sb="6" eb="7">
      <t>ワク</t>
    </rPh>
    <phoneticPr fontId="16"/>
  </si>
  <si>
    <t xml:space="preserve">〇令和5年度公開プロセス対象事業
・次なる改善の気付きにつながる短期アウトカム指標を設定すべき。
・事業全体をきちんと説明した上で、事業間の優先順位付けについて説明できるようにすべき。
・浸水対策、豪雨対策の必要な箇所を適正に把握するとともに、関係者の理解を得るための有意義な方策を検討すべき。
・耐震対策事業について予算継続の要否の検討が必要。
</t>
    <phoneticPr fontId="16"/>
  </si>
  <si>
    <t>「青函トンネル機能保全工事」にJR北海道以降の発注の流れを追記ください。JR北海道の管理費や事務費も含まれているのか、工事費にどの程度振り分けされているかなど</t>
    <phoneticPr fontId="16"/>
  </si>
  <si>
    <t>重要政策推進枠:9,882</t>
    <rPh sb="0" eb="2">
      <t>ジュウヨウ</t>
    </rPh>
    <rPh sb="2" eb="4">
      <t>セイサク</t>
    </rPh>
    <rPh sb="4" eb="6">
      <t>スイシン</t>
    </rPh>
    <rPh sb="6" eb="7">
      <t>ワク</t>
    </rPh>
    <phoneticPr fontId="16"/>
  </si>
  <si>
    <t>重要政策推進枠:1,163</t>
    <rPh sb="0" eb="2">
      <t>ジュウヨウ</t>
    </rPh>
    <rPh sb="2" eb="4">
      <t>セイサク</t>
    </rPh>
    <rPh sb="4" eb="6">
      <t>スイシン</t>
    </rPh>
    <rPh sb="6" eb="7">
      <t>ワク</t>
    </rPh>
    <phoneticPr fontId="16"/>
  </si>
  <si>
    <t>重要政策推進枠:10,827</t>
    <rPh sb="0" eb="2">
      <t>ジュウヨウ</t>
    </rPh>
    <rPh sb="2" eb="4">
      <t>セイサク</t>
    </rPh>
    <rPh sb="4" eb="6">
      <t>スイシン</t>
    </rPh>
    <rPh sb="6" eb="7">
      <t>ワク</t>
    </rPh>
    <phoneticPr fontId="16"/>
  </si>
  <si>
    <t>重要政策推進枠:855</t>
    <rPh sb="0" eb="2">
      <t>ジュウヨウ</t>
    </rPh>
    <rPh sb="2" eb="4">
      <t>セイサク</t>
    </rPh>
    <rPh sb="4" eb="6">
      <t>スイシン</t>
    </rPh>
    <rPh sb="6" eb="7">
      <t>ワク</t>
    </rPh>
    <phoneticPr fontId="16"/>
  </si>
  <si>
    <t>重要政策推進枠:156</t>
    <rPh sb="0" eb="2">
      <t>ジュウヨウ</t>
    </rPh>
    <rPh sb="2" eb="4">
      <t>セイサク</t>
    </rPh>
    <rPh sb="4" eb="6">
      <t>スイシン</t>
    </rPh>
    <rPh sb="6" eb="7">
      <t>ワク</t>
    </rPh>
    <phoneticPr fontId="16"/>
  </si>
  <si>
    <t>重要政策推進枠:332</t>
    <rPh sb="0" eb="2">
      <t>ジュウヨウ</t>
    </rPh>
    <rPh sb="2" eb="4">
      <t>セイサク</t>
    </rPh>
    <rPh sb="4" eb="6">
      <t>スイシン</t>
    </rPh>
    <rPh sb="6" eb="7">
      <t>ワク</t>
    </rPh>
    <phoneticPr fontId="16"/>
  </si>
  <si>
    <t>重要政策推進枠:238</t>
    <rPh sb="0" eb="2">
      <t>ジュウヨウ</t>
    </rPh>
    <rPh sb="2" eb="4">
      <t>セイサク</t>
    </rPh>
    <rPh sb="4" eb="6">
      <t>スイシン</t>
    </rPh>
    <rPh sb="6" eb="7">
      <t>ワク</t>
    </rPh>
    <phoneticPr fontId="16"/>
  </si>
  <si>
    <t>重要政策推進枠：995</t>
    <rPh sb="0" eb="7">
      <t>ジュウヨウセイサクスイシンワク</t>
    </rPh>
    <phoneticPr fontId="16"/>
  </si>
  <si>
    <t>重要政策推進枠：2,365
このほか、「物流2024年問題」の解決等に向け持続可能な物流を実現すべく、モーダルシフトを強力に促進するための環境整備及び再配達削減に向けた取組みに必要な経費については事項要求を行い、予算編成過程で検討する。</t>
    <rPh sb="0" eb="7">
      <t>ジュウヨウセイサクスイシンワク</t>
    </rPh>
    <rPh sb="20" eb="22">
      <t>ブツリュウ</t>
    </rPh>
    <rPh sb="26" eb="27">
      <t>ネン</t>
    </rPh>
    <rPh sb="27" eb="29">
      <t>モンダイ</t>
    </rPh>
    <rPh sb="31" eb="33">
      <t>カイケツ</t>
    </rPh>
    <rPh sb="33" eb="34">
      <t>トウ</t>
    </rPh>
    <rPh sb="35" eb="36">
      <t>ム</t>
    </rPh>
    <rPh sb="37" eb="41">
      <t>ジゾクカノウ</t>
    </rPh>
    <rPh sb="42" eb="44">
      <t>ブツリュウ</t>
    </rPh>
    <rPh sb="45" eb="47">
      <t>ジツゲン</t>
    </rPh>
    <rPh sb="59" eb="61">
      <t>キョウリョク</t>
    </rPh>
    <rPh sb="62" eb="64">
      <t>ソクシン</t>
    </rPh>
    <rPh sb="69" eb="73">
      <t>カンキョウセイビ</t>
    </rPh>
    <rPh sb="73" eb="74">
      <t>オヨ</t>
    </rPh>
    <rPh sb="75" eb="80">
      <t>サイハイタツサクゲン</t>
    </rPh>
    <rPh sb="81" eb="82">
      <t>ム</t>
    </rPh>
    <rPh sb="84" eb="86">
      <t>トリクミ</t>
    </rPh>
    <rPh sb="88" eb="90">
      <t>ヒツヨウ</t>
    </rPh>
    <rPh sb="91" eb="93">
      <t>ケイヒ</t>
    </rPh>
    <rPh sb="98" eb="102">
      <t>ジコウヨウキュウ</t>
    </rPh>
    <rPh sb="103" eb="104">
      <t>オコナ</t>
    </rPh>
    <rPh sb="106" eb="112">
      <t>ヨサンヘンセイカテイ</t>
    </rPh>
    <rPh sb="113" eb="115">
      <t>ケントウ</t>
    </rPh>
    <phoneticPr fontId="16"/>
  </si>
  <si>
    <t>重要政策推進枠：110</t>
    <phoneticPr fontId="16"/>
  </si>
  <si>
    <t>重要政策推進枠：25</t>
    <phoneticPr fontId="16"/>
  </si>
  <si>
    <t>重要政策推進枠：146</t>
    <phoneticPr fontId="16"/>
  </si>
  <si>
    <t>重要政策推進枠：124</t>
    <phoneticPr fontId="16"/>
  </si>
  <si>
    <t>アクティビティ①（自動車整備業に関する申請のオンライン化向けたシステム構築）については、実際の利用件数（割合）も成果とできないかご検討ください。アクティビティ②（車検時の電子的な検査（OBD検査）を確実に実施する環境を整備）については、自動車の電子的な検査（OBD検査）が令和６年10月より開始されることを踏まえると、本施行同様の環境による最終的な試行運用を活動指標として、OBD検査による不良装備の発見件数等を成果指標としてもよいのではないか。引き続き、効率的にご執行頂きたい。</t>
  </si>
  <si>
    <t>車検手続の電子化は、従来の車検証では印字されていた「車検の有効期限」や「所有者情報、使用者の住所」が記載されない点などを除き、申請代行業者には概ね好評のようだ。実務を行う申請事務代行者のメリットに合わせた点は普及を促進する面で、申請手続電子化のモデルになり得る事業だが、反面で、車両所有者本人の利便が申請事務代行者の利便に劣後しないよう、アプリ等の利便や広報を通じて徐々に改善し、一者応札の改善にも留意して、引き続き、効率的にご執行頂きたい。</t>
  </si>
  <si>
    <t>成果指標の設定は何れも妥当である。今回の不正に対応した厳格な審査というだけでなく、技術・環境の変化に対応して、審査内容や技術についても定期的に見直しが必要だろう。効率的にご執行頂きたい。</t>
  </si>
  <si>
    <t>重要政策推進枠:90</t>
  </si>
  <si>
    <t>重要政策推進枠:40</t>
  </si>
  <si>
    <t>重要政策推進枠:84</t>
  </si>
  <si>
    <t>重要政策推進枠:15</t>
  </si>
  <si>
    <t>重要政策推進枠:50</t>
  </si>
  <si>
    <t>重要政策推進枠:1,416</t>
  </si>
  <si>
    <t>重要政策推進枠:119</t>
  </si>
  <si>
    <t>重要政策推進枠:225</t>
  </si>
  <si>
    <t>重要政策推進枠:55</t>
  </si>
  <si>
    <t>重要政策推進枠:30</t>
  </si>
  <si>
    <t>重要政策推進枠:151</t>
  </si>
  <si>
    <t>重要政策推進枠:10</t>
  </si>
  <si>
    <t>重要政策推進枠:2,466</t>
  </si>
  <si>
    <t>外部有識者の所見を踏まえ、目標達成に向け、事業内容について引き続き見直しつつ、より効果的なものになるよう努めるべき。</t>
    <rPh sb="0" eb="2">
      <t>ガイブ</t>
    </rPh>
    <rPh sb="2" eb="5">
      <t>ユウシキシャ</t>
    </rPh>
    <rPh sb="6" eb="8">
      <t>ショケン</t>
    </rPh>
    <rPh sb="9" eb="10">
      <t>フ</t>
    </rPh>
    <rPh sb="13" eb="15">
      <t>モクヒョウ</t>
    </rPh>
    <rPh sb="15" eb="17">
      <t>タッセイ</t>
    </rPh>
    <rPh sb="18" eb="19">
      <t>ム</t>
    </rPh>
    <rPh sb="21" eb="23">
      <t>ジギョウ</t>
    </rPh>
    <rPh sb="23" eb="25">
      <t>ナイヨウ</t>
    </rPh>
    <rPh sb="29" eb="30">
      <t>ヒ</t>
    </rPh>
    <rPh sb="31" eb="32">
      <t>ツヅ</t>
    </rPh>
    <rPh sb="33" eb="35">
      <t>ミナオ</t>
    </rPh>
    <rPh sb="41" eb="43">
      <t>コウカ</t>
    </rPh>
    <rPh sb="43" eb="44">
      <t>テキ</t>
    </rPh>
    <rPh sb="52" eb="53">
      <t>ツト</t>
    </rPh>
    <phoneticPr fontId="16"/>
  </si>
  <si>
    <t>重要政策推進枠：997</t>
    <rPh sb="0" eb="2">
      <t>ジュウヨウ</t>
    </rPh>
    <rPh sb="2" eb="4">
      <t>セイサク</t>
    </rPh>
    <rPh sb="4" eb="7">
      <t>スイシンワク</t>
    </rPh>
    <phoneticPr fontId="16"/>
  </si>
  <si>
    <t>年間108名の操縦士を養成するために効率的な操縦士養成手法の検討、養成に必要な予算の確保及び効率的・効果的な予算執行を図るとともに、航空大学校における操縦士養成事業を持続的に行うための方策を検討する。また、令和5年度公開プロセスの外部有識者の所見に対しては以下のとおり対応する。
①それぞれのフェーズに対応したアクティビティ、アウトプット指標、アウトカム指標を検討し、レビューシートに反映する。（指摘⑤の質の向上のアウトカム指標の設定含む）
②今後も航空会社との意見交換を通じて操縦士に求められる知識・技能等を把握し、入学時の選抜方法の見直し等を行い、資質の高い学生の確保策を継続的に検討していく。
③将来の少子化も加味し、操縦士の需要予測を踏まえつつ、養成規模が適切なものとなるよう継続的に検討していく。
④学生訓練時間数の確実な達成のために、フライトシミュレーターの活用拡大や効率的な操縦士養成手法等の検討を行う。
⑤訓練オブザーブ等の私立大学への技術支援をはじめとした供給元ごとの操縦士の拡大策を検討するとともに、主要航空会社への操縦士の年間新規供給数等の目標値を検討する。
⑥1社応札を改善するために、業者からの聞き取り等を継続する。契約の集約や複数年度契約の導入等の検討も行う。</t>
  </si>
  <si>
    <t>重要政策推進枠：70</t>
    <rPh sb="0" eb="2">
      <t>ジュウヨウ</t>
    </rPh>
    <rPh sb="2" eb="4">
      <t>セイサク</t>
    </rPh>
    <rPh sb="4" eb="7">
      <t>スイシンワク</t>
    </rPh>
    <phoneticPr fontId="16"/>
  </si>
  <si>
    <t>・長期アウトカム「研究報告書が、本省部局や地方自治体が政策形成を行う基礎資料等として利用（引用）された回数」が、「目標最終年度令和6年度に目標値2件」としているが、国の機関や自治体の数からすると少ないと考えられる。再設定を検討されたい。
・またアウトカムについては、政策目的からすると、調査対象国への海外インフラ輸出件数や金額を設定すべきと考えらえる。</t>
  </si>
  <si>
    <t>・アウトカムに「本省部局や地方自治体が政策形成を行う基礎資料等として利用（引用）された回数」とあり目標は2回とありますが、同局や自治体の数に比して、目標回数2回は低いと考えられる。目標数の見直しをされたい。</t>
  </si>
  <si>
    <t>・観光施策を検討する上で興味深い取組であると考えるが、ビジネスジェットを保有する富裕者層は旅行者の中でもごく一部の存在であると推察されるため、(研究調査報告の中で富裕者層の平均旅行費用等は調査されていたが)日本のインバウンド総需要の中の相対的割合や影響度を鑑みた上で、調査の必要性及び今後の予算要求を検討して頂きたい。
・アウトカムとしては、空港におけるビジネスジェットの就航回数や空港周辺への経済効果など、事業目的に沿った指標とされたい。</t>
  </si>
  <si>
    <t>本事業に関連する論文・報告発表、刊行物公表件数が2件目標の中、毎年１件は達成しており、引き続き、指針達成の目標達成が図られるよう引き続き効率的にご執行頂きたい。但し、2024年４月に働き方改革関連法の海コンドライバーを含むトラックドライバーに対する猶予期限が切れることを考慮すると資料や指針の作成といったやや控えめな成果ではなく、現実の背後輸送における効果をアウトカム指標としてもよいのではないかとも思われる。例えば、情報技術を活用して、現実の背後輸送における「積載量当たりの所要輸送時間の短縮」等の効果測定指標等も設定できないかもご検討ください。</t>
  </si>
  <si>
    <t>造成干潟・藻場の造成方法を開発する事業だが、論文発表件数を活動指標とし、その結果開発された開発した造成方法の件数を成果指標としており、当初見込み通りの論文発表件数2件は達成されている。しかし、令和6年までの事業であることを考えると、成果指標として造成方法の見込み位は見えてきてもらいたい。具体的には、候補となる造成方法が実施された後の温室効果ガスの削減に至るマイルストン（試行件数　実施件数　推計効果等）など成果指標ととらえられないかもご検討頂き、引き続き、効率的にご執行頂きたい。</t>
  </si>
  <si>
    <t>論文発表等件数を活動指標として、令和4年度は目標通り1件達成されています。その結果が反映されたガイドラインの作成改訂数を成果目標とされています。令和6年度までの事業ですので、引き続き、成果を目指し効率的にご執行頂きたい。但し、この事業の最終目標は維持管理業務の生産性向上のなのですから、推計値または予測モデルによる数値でも構わないので、成果の実現によって実際の生産性（同一の成果に対する時間等コスト等）向上とどう関係するのかを示し、それも併せて成果目標とするとすることもご検討ください。</t>
  </si>
  <si>
    <t>重要政策推進枠：125</t>
    <rPh sb="0" eb="2">
      <t>ジュウヨウ</t>
    </rPh>
    <rPh sb="2" eb="4">
      <t>セイサク</t>
    </rPh>
    <rPh sb="4" eb="6">
      <t>スイシン</t>
    </rPh>
    <rPh sb="6" eb="7">
      <t>ワク</t>
    </rPh>
    <phoneticPr fontId="16"/>
  </si>
  <si>
    <t>少額の随意契約による調達が多く、一括調達の活用等、調達方法の工夫により事業費の削減が可能かを検討されたい。</t>
  </si>
  <si>
    <t>重要政策推進枠:637</t>
    <rPh sb="0" eb="2">
      <t>ジュウヨウ</t>
    </rPh>
    <rPh sb="2" eb="4">
      <t>セイサク</t>
    </rPh>
    <rPh sb="4" eb="6">
      <t>スイシン</t>
    </rPh>
    <rPh sb="6" eb="7">
      <t>ワク</t>
    </rPh>
    <phoneticPr fontId="16"/>
  </si>
  <si>
    <t>重要政策推進枠:563</t>
    <rPh sb="0" eb="2">
      <t>ジュウヨウ</t>
    </rPh>
    <rPh sb="2" eb="4">
      <t>セイサク</t>
    </rPh>
    <rPh sb="4" eb="6">
      <t>スイシン</t>
    </rPh>
    <rPh sb="6" eb="7">
      <t>ワク</t>
    </rPh>
    <phoneticPr fontId="16"/>
  </si>
  <si>
    <t>重要政策推進枠:900</t>
    <rPh sb="0" eb="2">
      <t>ジュウヨウ</t>
    </rPh>
    <rPh sb="2" eb="4">
      <t>セイサク</t>
    </rPh>
    <rPh sb="4" eb="6">
      <t>スイシン</t>
    </rPh>
    <rPh sb="6" eb="7">
      <t>ワク</t>
    </rPh>
    <phoneticPr fontId="16"/>
  </si>
  <si>
    <t>文科</t>
  </si>
  <si>
    <t>重要政策推進枠：775</t>
  </si>
  <si>
    <t>重要課題推進枠：892
「防災・減災、国土強靭化のための５か年加速化対策」については、予算編成過程で検討する。</t>
  </si>
  <si>
    <t>重要政策推進枠：379
「防災・減災、国土強靭化のための5か年加速化対策」については、予算編成過程で検討する。</t>
  </si>
  <si>
    <t>「防災・減災、国土強靭化のための5か年加速化対策」については、予算編成過程で検討する。</t>
  </si>
  <si>
    <t>重要政策推進枠：762</t>
  </si>
  <si>
    <t>重要政策推進枠：1,413</t>
  </si>
  <si>
    <t>重要政策推進枠：304</t>
  </si>
  <si>
    <t>重要政策推進枠：78
「防災・減災、国土強靭化のための５か年加速化対策」については、予算編成過程で検討する。</t>
  </si>
  <si>
    <t>重要政策推進枠：1054</t>
  </si>
  <si>
    <t>重要政策推進枠:171
『防災・減災、国土強靭化のための5か年加速化対策』については、予算編成過程で検討する。</t>
    <rPh sb="0" eb="4">
      <t>ジュウヨウセイサク</t>
    </rPh>
    <rPh sb="4" eb="7">
      <t>スイシンワク</t>
    </rPh>
    <phoneticPr fontId="16"/>
  </si>
  <si>
    <t>重要政策推進枠:19,373</t>
    <rPh sb="0" eb="4">
      <t>ジュウヨウセイサク</t>
    </rPh>
    <rPh sb="4" eb="7">
      <t>スイシンワク</t>
    </rPh>
    <phoneticPr fontId="16"/>
  </si>
  <si>
    <t>重要政策推進枠:124</t>
    <rPh sb="0" eb="4">
      <t>ジュウヨウセイサク</t>
    </rPh>
    <rPh sb="4" eb="7">
      <t>スイシンワク</t>
    </rPh>
    <phoneticPr fontId="16"/>
  </si>
  <si>
    <t>重要政策推進枠:4,072</t>
    <rPh sb="0" eb="4">
      <t>ジュウヨウセイサク</t>
    </rPh>
    <rPh sb="4" eb="7">
      <t>スイシンワク</t>
    </rPh>
    <phoneticPr fontId="16"/>
  </si>
  <si>
    <t>重要政策推進枠:3,270</t>
    <rPh sb="0" eb="4">
      <t>ジュウヨウセイサク</t>
    </rPh>
    <rPh sb="4" eb="7">
      <t>スイシンワク</t>
    </rPh>
    <phoneticPr fontId="16"/>
  </si>
  <si>
    <t>重要政策推進枠:197</t>
    <rPh sb="0" eb="4">
      <t>ジュウヨウセイサク</t>
    </rPh>
    <rPh sb="4" eb="7">
      <t>スイシンワク</t>
    </rPh>
    <phoneticPr fontId="16"/>
  </si>
  <si>
    <t>重要政策推進枠:921</t>
    <rPh sb="0" eb="4">
      <t>ジュウヨウセイサク</t>
    </rPh>
    <rPh sb="4" eb="7">
      <t>スイシンワク</t>
    </rPh>
    <phoneticPr fontId="16"/>
  </si>
  <si>
    <t>重要政策推進枠:36</t>
    <rPh sb="0" eb="4">
      <t>ジュウヨウセイサク</t>
    </rPh>
    <rPh sb="4" eb="7">
      <t>スイシンワク</t>
    </rPh>
    <phoneticPr fontId="16"/>
  </si>
  <si>
    <t>重要政策推進枠:703</t>
    <rPh sb="0" eb="4">
      <t>ジュウヨウセイサク</t>
    </rPh>
    <rPh sb="4" eb="7">
      <t>スイシンワク</t>
    </rPh>
    <phoneticPr fontId="16"/>
  </si>
  <si>
    <t>重要政策推進枠:192</t>
    <rPh sb="0" eb="4">
      <t>ジュウヨウセイサク</t>
    </rPh>
    <rPh sb="4" eb="7">
      <t>スイシンワク</t>
    </rPh>
    <phoneticPr fontId="16"/>
  </si>
  <si>
    <t>重要政策推進枠:20</t>
    <rPh sb="0" eb="4">
      <t>ジュウヨウセイサク</t>
    </rPh>
    <rPh sb="4" eb="7">
      <t>スイシンワク</t>
    </rPh>
    <phoneticPr fontId="16"/>
  </si>
  <si>
    <t>重要政策推進枠:4,939</t>
    <rPh sb="0" eb="4">
      <t>ジュウヨウセイサク</t>
    </rPh>
    <rPh sb="4" eb="7">
      <t>スイシンワク</t>
    </rPh>
    <phoneticPr fontId="16"/>
  </si>
  <si>
    <t>重要政策推進枠:1,106</t>
    <rPh sb="0" eb="4">
      <t>ジュウヨウセイサク</t>
    </rPh>
    <rPh sb="4" eb="7">
      <t>スイシンワク</t>
    </rPh>
    <phoneticPr fontId="16"/>
  </si>
  <si>
    <t>重要政策推進枠:179</t>
    <rPh sb="0" eb="4">
      <t>ジュウヨウセイサク</t>
    </rPh>
    <rPh sb="4" eb="7">
      <t>スイシンワク</t>
    </rPh>
    <phoneticPr fontId="16"/>
  </si>
  <si>
    <t>重要政策推進枠:61</t>
    <rPh sb="0" eb="4">
      <t>ジュウヨウセイサク</t>
    </rPh>
    <rPh sb="4" eb="7">
      <t>スイシンワク</t>
    </rPh>
    <phoneticPr fontId="16"/>
  </si>
  <si>
    <t>重要政策推進枠:48</t>
    <rPh sb="0" eb="4">
      <t>ジュウヨウセイサク</t>
    </rPh>
    <rPh sb="4" eb="7">
      <t>スイシンワク</t>
    </rPh>
    <phoneticPr fontId="16"/>
  </si>
  <si>
    <t>重要政策推進枠:550</t>
    <rPh sb="0" eb="4">
      <t>ジュウヨウセイサク</t>
    </rPh>
    <rPh sb="4" eb="7">
      <t>スイシンワク</t>
    </rPh>
    <phoneticPr fontId="16"/>
  </si>
  <si>
    <t>重要政策推進枠:2,179</t>
    <rPh sb="0" eb="4">
      <t>ジュウヨウセイサク</t>
    </rPh>
    <rPh sb="4" eb="7">
      <t>スイシンワク</t>
    </rPh>
    <phoneticPr fontId="16"/>
  </si>
  <si>
    <t>重要政策推進枠：30</t>
    <phoneticPr fontId="16"/>
  </si>
  <si>
    <t>長期アウトカムだけを見ると、7年が確保されているのであるが、令和4年度の活動目標と実績の数値を拝見すると当初の活動目標が真に適切であったのか疑問が生じた。すなわち、目標10港に対して実績15港であり、当該実績を達成して7年が確保された、という関係とすれば、当初目標10港では7年確保に至らなかったのではないのか、という疑問である。「事業採択から廃棄物等の受入開始までに、一般に７年程度を要する」のであれば、若干の余裕を見て目標設定するほうが（予算が毎年繰り越されていることもあるので）適当であるように思われる。</t>
  </si>
  <si>
    <t>「防災・減災、国土強靱化のための５か年加速化対策」、「現下の資材価格の高騰等を踏まえた公共事業等の実施に必要な経費」については、予算編成過程で検討する。</t>
  </si>
  <si>
    <t>現下の資材価格の高騰等を踏まえた公共事業等の実施に必要な経費については、予算編成過程で検討する。</t>
  </si>
  <si>
    <t>重要政策推進枠：4,380
「防災・減災、国土強靱化のための５か年加速化対策」、「現下の資材価格の高騰等を踏まえた公共事業等の実施に必要な経費」については、予算編成過程で検討する。</t>
  </si>
  <si>
    <t>まさに国が実施すべき重要な事業である。長期アウトカムの設定は適切である（もちろん計測の正確性は前提）。随意契約も含まれているものの、少額であり、また、業務の特性もあるので問題ないと思料する。</t>
  </si>
  <si>
    <t>水素をエネルギー源とする荷役機械の導入のために技術基準の設定が必要であることは理解するし、それゆえに長期アウトカムとして実証結果の技術基準への反映数をもってきたのも理解はするが、それだけでよいのだろうか。事業目的が競争力ある港湾をつくることにあるのならば、CNPの取組が荷主等に訴求しているかどうか、利用荷主等の数でも成果を見るべきではないか。</t>
  </si>
  <si>
    <t>事業目的は非常に重要である。R7年度85%達成の目標に対して、84%まで来ているため、目標を更新できないのか（第五次社会資本整備計画の改定を要するからできないということか）検討されたい。また、当該数値は、安全な閉鎖体制の確保率とのことだが、単なる統廃合や常時閉鎖は、「安全」な閉鎖体制と実際に評価できるのか、現状の資料では判断が困難である。また、事業目的に照らせば、現場操作員の確保や維持管理費の削減にどうつながったか、当該水門・陸閘付近の防災にどう影響しているのかを見る指標も設けるのが適切であるように思われる。</t>
    <phoneticPr fontId="16"/>
  </si>
  <si>
    <t>事業内容に照らして長期的アウトカムの設定が合理的なのか、疑問が残る。クルーズ旅客は訪日外国人の内数ではあるが、全体として訪日外国人が増加すれば本事業の費用支出が有効であったという関係にはないように思われるからである。むしろ、補助金を支出した港へのクルーズ船の寄港数をアウトカムに入れるのが妥当ではないだろうか（資料として挙げていただいている「我が国港湾のクルーズ船等の動向について」を拝見する限り、その数の把握は容易であるように思われる。）。</t>
  </si>
  <si>
    <t>「実証事業」の内容が抽象的であって事業課題とどう関係するのか、理解が難しい。「国際コンテナ戦略港湾においては、一部のターミナルを除き、従来からの細分化されたターミナル運営が継続しており、コンテナ船の柔軟な着岸・荷役や貨物の円滑な積み替えに対応できない場合がある」ことが課題であるなら、それを実証事業2つ程度の実施によって解決につながるとは考えにくい。中間とりまとめ（https://www.mlit.go.jp/report/press/content/001616493.pdf）に記載の釜山港などを念頭においているなら、念頭においている港で実施済の方策をとれるかどうかの検討のほうが効率的と思われる（港湾の労働組合等の理解を得るのが困難といった事情があるのかもしれないが、国際戦略港湾が政策にあがって久しいのであり、時間を更に費やすことにリスクを感じるといわざるを得ない）。</t>
  </si>
  <si>
    <t>短期事業としてのアウトカム設定は適切であったと思われる。なお、表現の問題にとどまると思うが、活動内容➃の「導入指針」が、https://www.mlit.go.jp/report/press/content/001610809.pdfを意味するなら、内容的には課題整理であって、「指針」というのはややそぐわないかもしれない。</t>
  </si>
  <si>
    <t>中国韓国との間の、国としての情報交換は非常に重要であり、当該重要な目的に照らして費用は抑制され、かつ、一般競争入札を利用しており、適切と思われる。今回のテーマはクルーズ振興とのことだが、様々な面での情報（港湾での自動走行の普及その他の自動化に関する情報を含む）共有を図ることが必要と思われる。</t>
  </si>
  <si>
    <t>重要政策推進枠：258</t>
  </si>
  <si>
    <t>重要政策推進枠：779</t>
  </si>
  <si>
    <t>重要政策推進枠：62,442
「防災・減災、国土強靱化のための５か年加速化対策」、「現下の資材価格の高騰等を踏まえた公共事業等の実施に必要な経費」については、予算編成過程で検討する。</t>
  </si>
  <si>
    <t>重要政策推進枠:98</t>
    <rPh sb="0" eb="2">
      <t>ジュウヨウ</t>
    </rPh>
    <rPh sb="2" eb="4">
      <t>セイサク</t>
    </rPh>
    <rPh sb="4" eb="6">
      <t>スイシン</t>
    </rPh>
    <rPh sb="6" eb="7">
      <t>ワク</t>
    </rPh>
    <phoneticPr fontId="16"/>
  </si>
  <si>
    <t>重要政策推進枠:1,673
『防災・減災、国土強靭化のための5か年加速化対策』については、予算編成過程で検討する。</t>
    <rPh sb="0" eb="4">
      <t>ジュウヨウセイサク</t>
    </rPh>
    <rPh sb="4" eb="7">
      <t>スイシンワク</t>
    </rPh>
    <rPh sb="45" eb="51">
      <t>ヨサンヘンセイカテイ</t>
    </rPh>
    <rPh sb="52" eb="54">
      <t>ケントウ</t>
    </rPh>
    <phoneticPr fontId="16"/>
  </si>
  <si>
    <t>　事業の実施及び予算の執行に際しては、地元自治体による利害関係者の特定及び調整等に不測の日数を要すること等、やむを得ず予算の繰越を実施する場合がある。今後は発生し得るリスクを考慮の上、適切な要求額の精査や計画的な事業執行に努める。</t>
  </si>
  <si>
    <t>引き続き、事業効果の事前検証や実施内容の効率化に関する検討等を行うことで調達の競争性を確保し、コスト削減に努めるとともに、効果的・効率的な保安体制の構築に取り組んでいきたい。</t>
  </si>
  <si>
    <t>外部有識者の指摘を受け、実証事業の目的等の内容を『事業概要欄』等に追記した。なお、実証事業を行う港湾は国際コンテナ戦略港湾（京浜港、阪神港）としているが、実証事業自体は、この2港湾の中で複数行っていく予定である。</t>
  </si>
  <si>
    <t>所見でお示しいただいた令和４年度までの実証結果とは別に、活動内容④の「導入指針」については、一定のとりまとめを行ったところ。一方、当該指針の公表にあたっては、上記の実証結果で示したようにまだ整理・検討すべき課題が残っており、引き続きこれら課題について整理・検討を行った上で指針の公表を考えている。本事業により得られた成果を整理・分析し、引き続き、普及促進に努めたい。</t>
  </si>
  <si>
    <t>重要政策推進枠:400</t>
    <rPh sb="0" eb="2">
      <t>ジュウヨウ</t>
    </rPh>
    <rPh sb="2" eb="4">
      <t>セイサク</t>
    </rPh>
    <rPh sb="4" eb="6">
      <t>スイシン</t>
    </rPh>
    <rPh sb="6" eb="7">
      <t>ワク</t>
    </rPh>
    <phoneticPr fontId="16"/>
  </si>
  <si>
    <t>重要政策推進枠:12,000</t>
    <rPh sb="0" eb="2">
      <t>ジュウヨウ</t>
    </rPh>
    <rPh sb="2" eb="4">
      <t>セイサク</t>
    </rPh>
    <rPh sb="4" eb="6">
      <t>スイシン</t>
    </rPh>
    <rPh sb="6" eb="7">
      <t>ワク</t>
    </rPh>
    <phoneticPr fontId="16"/>
  </si>
  <si>
    <t>重要政策推進枠:217</t>
    <rPh sb="0" eb="2">
      <t>ジュウヨウ</t>
    </rPh>
    <rPh sb="2" eb="4">
      <t>セイサク</t>
    </rPh>
    <rPh sb="4" eb="6">
      <t>スイシン</t>
    </rPh>
    <rPh sb="6" eb="7">
      <t>ワク</t>
    </rPh>
    <phoneticPr fontId="16"/>
  </si>
  <si>
    <t>重要政策推進枠：5196
防災・減災・国土強靭化のための５か年加速化対策及び現下の資材価格の高騰等を踏まえた官庁営繕の実施に必要な経費は、予算編成過程で検討する。</t>
    <rPh sb="0" eb="4">
      <t>ジュウヨウセイサク</t>
    </rPh>
    <rPh sb="4" eb="7">
      <t>スイシンワク</t>
    </rPh>
    <phoneticPr fontId="16"/>
  </si>
  <si>
    <t>重要政策推進枠：65</t>
    <rPh sb="0" eb="4">
      <t>ジュウヨウセイサク</t>
    </rPh>
    <rPh sb="4" eb="7">
      <t>スイシンワク</t>
    </rPh>
    <phoneticPr fontId="16"/>
  </si>
  <si>
    <t>執行率も高く、特段見直す点は認められないが、災害が激甚化する中で機動的な対応ができる本事業の有する意義が発揮できるよう、引き続き効率的・効果的な執行に努めるべき。</t>
    <rPh sb="0" eb="3">
      <t>シッコウリツ</t>
    </rPh>
    <rPh sb="4" eb="5">
      <t>タカ</t>
    </rPh>
    <rPh sb="7" eb="11">
      <t>トクダンミナオ</t>
    </rPh>
    <rPh sb="12" eb="13">
      <t>テン</t>
    </rPh>
    <rPh sb="14" eb="15">
      <t>ミト</t>
    </rPh>
    <rPh sb="52" eb="54">
      <t>ハッキ</t>
    </rPh>
    <rPh sb="60" eb="61">
      <t>ヒ</t>
    </rPh>
    <rPh sb="62" eb="63">
      <t>ツヅ</t>
    </rPh>
    <rPh sb="64" eb="66">
      <t>コウリツ</t>
    </rPh>
    <rPh sb="66" eb="67">
      <t>テキ</t>
    </rPh>
    <rPh sb="68" eb="71">
      <t>コウカテキ</t>
    </rPh>
    <rPh sb="72" eb="74">
      <t>シッコウ</t>
    </rPh>
    <rPh sb="75" eb="76">
      <t>ツト</t>
    </rPh>
    <phoneticPr fontId="7"/>
  </si>
  <si>
    <t>重要政策推進枠：4,166</t>
  </si>
  <si>
    <t>関係人口などの広がりも踏まえれば、「社会的増減率」のみをもって効果を検証することが必ずしも適切とは言えないのではないか。法期限の到来に向けては、半島地域の条件不利性も改めて踏まえつつ、特に前回法改正以後の取組の効果を検証し、改善に努めるべき。有識者コメントにあったとおり、イベント開催の類については現在のスキームが最適かどうかを含めて事業内容を精査すべき。</t>
    <rPh sb="0" eb="4">
      <t>カンケイジンコウ</t>
    </rPh>
    <rPh sb="7" eb="8">
      <t>ヒロ</t>
    </rPh>
    <rPh sb="11" eb="12">
      <t>フ</t>
    </rPh>
    <rPh sb="18" eb="24">
      <t>シャカイテキゾウゲンリツ</t>
    </rPh>
    <rPh sb="31" eb="33">
      <t>コウカ</t>
    </rPh>
    <rPh sb="34" eb="36">
      <t>ケンショウ</t>
    </rPh>
    <rPh sb="41" eb="42">
      <t>カナラ</t>
    </rPh>
    <rPh sb="45" eb="47">
      <t>テキセツ</t>
    </rPh>
    <rPh sb="49" eb="50">
      <t>イ</t>
    </rPh>
    <rPh sb="64" eb="66">
      <t>トウライ</t>
    </rPh>
    <rPh sb="67" eb="68">
      <t>ム</t>
    </rPh>
    <rPh sb="72" eb="76">
      <t>ハントウチイキ</t>
    </rPh>
    <rPh sb="77" eb="82">
      <t>ジョウケンフリセイ</t>
    </rPh>
    <rPh sb="83" eb="84">
      <t>アラタ</t>
    </rPh>
    <rPh sb="86" eb="87">
      <t>フ</t>
    </rPh>
    <rPh sb="92" eb="93">
      <t>トク</t>
    </rPh>
    <rPh sb="94" eb="101">
      <t>ゼンカイホウカイセイイゴ</t>
    </rPh>
    <rPh sb="102" eb="104">
      <t>トリクミ</t>
    </rPh>
    <rPh sb="105" eb="107">
      <t>コウカ</t>
    </rPh>
    <rPh sb="108" eb="110">
      <t>ケンショウ</t>
    </rPh>
    <rPh sb="112" eb="114">
      <t>カイゼン</t>
    </rPh>
    <rPh sb="115" eb="116">
      <t>ツト</t>
    </rPh>
    <rPh sb="121" eb="124">
      <t>ユウシキシャ</t>
    </rPh>
    <rPh sb="140" eb="142">
      <t>カイサイ</t>
    </rPh>
    <rPh sb="143" eb="144">
      <t>ルイ</t>
    </rPh>
    <rPh sb="149" eb="151">
      <t>ゲンザイ</t>
    </rPh>
    <rPh sb="157" eb="159">
      <t>サイテキ</t>
    </rPh>
    <rPh sb="164" eb="165">
      <t>フク</t>
    </rPh>
    <rPh sb="167" eb="171">
      <t>ジギョウナイヨウ</t>
    </rPh>
    <rPh sb="172" eb="174">
      <t>セイサ</t>
    </rPh>
    <phoneticPr fontId="7"/>
  </si>
  <si>
    <t>令和４年度限りで終了。過年度事業の成果や知見が、内閣府地方創生等の関係省庁にも引き継がれるよう、適切に対応すべき。</t>
    <rPh sb="0" eb="2">
      <t>レイワ</t>
    </rPh>
    <rPh sb="3" eb="5">
      <t>ネンド</t>
    </rPh>
    <rPh sb="5" eb="6">
      <t>カギ</t>
    </rPh>
    <rPh sb="8" eb="10">
      <t>シュウリョウ</t>
    </rPh>
    <rPh sb="11" eb="14">
      <t>カネンド</t>
    </rPh>
    <rPh sb="14" eb="16">
      <t>ジギョウ</t>
    </rPh>
    <rPh sb="17" eb="19">
      <t>セイカ</t>
    </rPh>
    <rPh sb="20" eb="22">
      <t>チケン</t>
    </rPh>
    <rPh sb="24" eb="26">
      <t>ナイカク</t>
    </rPh>
    <rPh sb="26" eb="27">
      <t>フ</t>
    </rPh>
    <rPh sb="27" eb="29">
      <t>チホウ</t>
    </rPh>
    <rPh sb="29" eb="31">
      <t>ソウセイ</t>
    </rPh>
    <rPh sb="31" eb="32">
      <t>トウ</t>
    </rPh>
    <rPh sb="33" eb="37">
      <t>カンケイショウチョウ</t>
    </rPh>
    <rPh sb="39" eb="40">
      <t>ヒ</t>
    </rPh>
    <rPh sb="41" eb="42">
      <t>ツ</t>
    </rPh>
    <rPh sb="48" eb="50">
      <t>テキセツ</t>
    </rPh>
    <rPh sb="51" eb="53">
      <t>タイオウ</t>
    </rPh>
    <phoneticPr fontId="7"/>
  </si>
  <si>
    <t>交付金を活用して克雪方針の策定に取り組む市町村数は年間数十程度であるにもかかわらず、これを増やすことで共助除排雪体制が整備された市町村の数が４００程度になるロジックが十分に記載されていない。制度の周知もさることながら、デジタルの活用などの創意工夫を引き出せるよう、自治体の意見をよく聞きつつ、事業内容を（抜本的に）見直し概算要求に反映させるべき。</t>
    <rPh sb="0" eb="3">
      <t>コウフキン</t>
    </rPh>
    <rPh sb="4" eb="6">
      <t>カツヨウ</t>
    </rPh>
    <rPh sb="8" eb="12">
      <t>コクセツホウシン</t>
    </rPh>
    <rPh sb="13" eb="15">
      <t>サクテイ</t>
    </rPh>
    <rPh sb="16" eb="17">
      <t>ト</t>
    </rPh>
    <rPh sb="18" eb="19">
      <t>ク</t>
    </rPh>
    <rPh sb="20" eb="23">
      <t>シチョウソン</t>
    </rPh>
    <rPh sb="23" eb="24">
      <t>スウ</t>
    </rPh>
    <rPh sb="25" eb="27">
      <t>ネンカン</t>
    </rPh>
    <rPh sb="27" eb="28">
      <t>スウ</t>
    </rPh>
    <rPh sb="28" eb="29">
      <t>ジュウ</t>
    </rPh>
    <rPh sb="29" eb="31">
      <t>テイド</t>
    </rPh>
    <rPh sb="45" eb="46">
      <t>フ</t>
    </rPh>
    <rPh sb="51" eb="56">
      <t>キョウジョジョハイセツ</t>
    </rPh>
    <rPh sb="56" eb="58">
      <t>タイセイ</t>
    </rPh>
    <rPh sb="59" eb="61">
      <t>セイビ</t>
    </rPh>
    <rPh sb="64" eb="67">
      <t>シチョウソン</t>
    </rPh>
    <rPh sb="68" eb="69">
      <t>カズ</t>
    </rPh>
    <rPh sb="73" eb="75">
      <t>テイド</t>
    </rPh>
    <rPh sb="83" eb="85">
      <t>ジュウブン</t>
    </rPh>
    <rPh sb="86" eb="88">
      <t>キサイ</t>
    </rPh>
    <rPh sb="95" eb="97">
      <t>セイド</t>
    </rPh>
    <rPh sb="98" eb="100">
      <t>シュウチ</t>
    </rPh>
    <rPh sb="114" eb="116">
      <t>カツヨウ</t>
    </rPh>
    <rPh sb="119" eb="123">
      <t>ソウイクフウ</t>
    </rPh>
    <rPh sb="124" eb="125">
      <t>ヒ</t>
    </rPh>
    <rPh sb="126" eb="127">
      <t>ダ</t>
    </rPh>
    <rPh sb="132" eb="135">
      <t>ジチタイ</t>
    </rPh>
    <rPh sb="136" eb="138">
      <t>イケン</t>
    </rPh>
    <rPh sb="141" eb="142">
      <t>キ</t>
    </rPh>
    <rPh sb="146" eb="150">
      <t>ジギョウナイヨウ</t>
    </rPh>
    <rPh sb="152" eb="155">
      <t>バッポンテキ</t>
    </rPh>
    <rPh sb="157" eb="159">
      <t>ミナオ</t>
    </rPh>
    <rPh sb="160" eb="164">
      <t>ガイサンヨウキュウ</t>
    </rPh>
    <rPh sb="165" eb="167">
      <t>ハンエイ</t>
    </rPh>
    <phoneticPr fontId="7"/>
  </si>
  <si>
    <t>重要政策推進枠：95</t>
    <rPh sb="0" eb="7">
      <t>ジュウヨウセイサクスイシンワク</t>
    </rPh>
    <phoneticPr fontId="16"/>
  </si>
  <si>
    <t>新たな国土形成計画の推進に際しては、地方への人の流れの創出・拡大を図ることが求められているところ、二地域居住の重要性は増していることから、これまでの調査結果や最新の動向を踏まえた事業内容とすべき。</t>
    <rPh sb="0" eb="1">
      <t>アラ</t>
    </rPh>
    <rPh sb="3" eb="9">
      <t>コクドケイセイケイカク</t>
    </rPh>
    <rPh sb="10" eb="12">
      <t>スイシン</t>
    </rPh>
    <rPh sb="13" eb="14">
      <t>サイ</t>
    </rPh>
    <rPh sb="18" eb="20">
      <t>チホウ</t>
    </rPh>
    <rPh sb="30" eb="32">
      <t>カクダイ</t>
    </rPh>
    <rPh sb="33" eb="34">
      <t>ハカ</t>
    </rPh>
    <rPh sb="38" eb="39">
      <t>モト</t>
    </rPh>
    <rPh sb="49" eb="54">
      <t>ニチイキキョジュウ</t>
    </rPh>
    <rPh sb="55" eb="58">
      <t>ジュウヨウセイ</t>
    </rPh>
    <rPh sb="59" eb="60">
      <t>マ</t>
    </rPh>
    <rPh sb="74" eb="78">
      <t>チョウサケッカ</t>
    </rPh>
    <rPh sb="79" eb="81">
      <t>サイシン</t>
    </rPh>
    <rPh sb="82" eb="84">
      <t>ドウコウ</t>
    </rPh>
    <rPh sb="85" eb="86">
      <t>フ</t>
    </rPh>
    <rPh sb="89" eb="93">
      <t>ジギョウナイヨウ</t>
    </rPh>
    <phoneticPr fontId="7"/>
  </si>
  <si>
    <t>土地分類基本調査の指標として、データの閲覧・利用件数が目標を上回っているのはよいが、本件件数だけだと、実際にどのように国民生活に役立っているかが分かりにくい。十箇年計画の面積目標の達成ありきとならないよう、防災・教育分野での活用事例も踏まえ、より分かりやすい指標の設定を検討すべき。</t>
    <rPh sb="0" eb="8">
      <t>トチブンルイキホンチョウサ</t>
    </rPh>
    <rPh sb="9" eb="11">
      <t>シヒョウ</t>
    </rPh>
    <rPh sb="19" eb="21">
      <t>エツラン</t>
    </rPh>
    <rPh sb="22" eb="26">
      <t>リヨウケンスウ</t>
    </rPh>
    <rPh sb="27" eb="29">
      <t>モクヒョウ</t>
    </rPh>
    <rPh sb="30" eb="32">
      <t>ウワマワ</t>
    </rPh>
    <rPh sb="42" eb="44">
      <t>ホンケン</t>
    </rPh>
    <rPh sb="44" eb="46">
      <t>ケンスウ</t>
    </rPh>
    <rPh sb="51" eb="53">
      <t>ジッサイ</t>
    </rPh>
    <rPh sb="59" eb="63">
      <t>コクミンセイカツ</t>
    </rPh>
    <rPh sb="64" eb="66">
      <t>ヤクダ</t>
    </rPh>
    <rPh sb="72" eb="73">
      <t>ワ</t>
    </rPh>
    <rPh sb="79" eb="84">
      <t>ジュッカネンケイカク</t>
    </rPh>
    <rPh sb="85" eb="89">
      <t>メンセキモクヒョウ</t>
    </rPh>
    <rPh sb="90" eb="92">
      <t>タッセイ</t>
    </rPh>
    <rPh sb="103" eb="105">
      <t>ボウサイ</t>
    </rPh>
    <rPh sb="106" eb="110">
      <t>キョウイクブンヤ</t>
    </rPh>
    <rPh sb="112" eb="114">
      <t>カツヨウ</t>
    </rPh>
    <rPh sb="114" eb="116">
      <t>ジレイ</t>
    </rPh>
    <rPh sb="117" eb="118">
      <t>フ</t>
    </rPh>
    <rPh sb="123" eb="124">
      <t>ワ</t>
    </rPh>
    <rPh sb="129" eb="131">
      <t>シヒョウ</t>
    </rPh>
    <rPh sb="132" eb="134">
      <t>セッテイ</t>
    </rPh>
    <rPh sb="135" eb="137">
      <t>ケントウ</t>
    </rPh>
    <phoneticPr fontId="7"/>
  </si>
  <si>
    <t>懸案の執行率は改善傾向がみられるため、引き続き効率的な執行に努めるべき。新たな国土形成計画の「地域生活圏」の考えも踏まえ、地方への人の流れの創出・拡大につながるような事業を多く支援できるよう事業実施方法を改善すべき。</t>
    <rPh sb="0" eb="2">
      <t>ケンアン</t>
    </rPh>
    <rPh sb="3" eb="6">
      <t>シッコウリツ</t>
    </rPh>
    <rPh sb="7" eb="9">
      <t>カイゼン</t>
    </rPh>
    <rPh sb="9" eb="11">
      <t>ケイコウ</t>
    </rPh>
    <rPh sb="19" eb="20">
      <t>ヒ</t>
    </rPh>
    <rPh sb="21" eb="22">
      <t>ツヅ</t>
    </rPh>
    <rPh sb="23" eb="26">
      <t>コウリツテキ</t>
    </rPh>
    <rPh sb="27" eb="29">
      <t>シッコウ</t>
    </rPh>
    <rPh sb="30" eb="31">
      <t>ツト</t>
    </rPh>
    <rPh sb="36" eb="37">
      <t>アラ</t>
    </rPh>
    <rPh sb="39" eb="45">
      <t>コクドケイセイケイカク</t>
    </rPh>
    <rPh sb="47" eb="52">
      <t>チイキセイカツケン</t>
    </rPh>
    <rPh sb="54" eb="55">
      <t>カンガ</t>
    </rPh>
    <rPh sb="57" eb="58">
      <t>フ</t>
    </rPh>
    <rPh sb="61" eb="63">
      <t>チホウ</t>
    </rPh>
    <rPh sb="73" eb="75">
      <t>カクダイ</t>
    </rPh>
    <rPh sb="83" eb="85">
      <t>ジギョウ</t>
    </rPh>
    <rPh sb="86" eb="87">
      <t>オオ</t>
    </rPh>
    <rPh sb="88" eb="90">
      <t>シエン</t>
    </rPh>
    <rPh sb="95" eb="101">
      <t>ジギョウジッシホウホウ</t>
    </rPh>
    <rPh sb="102" eb="104">
      <t>カイゼン</t>
    </rPh>
    <phoneticPr fontId="7"/>
  </si>
  <si>
    <t>重要施策推進枠：100</t>
    <phoneticPr fontId="16"/>
  </si>
  <si>
    <t>新たな国土形成計画の策定経過における議論（国土審議会・計画部会）を踏まえ、引き続き情報の提供等に努めるべき。</t>
    <rPh sb="0" eb="1">
      <t>アラ</t>
    </rPh>
    <rPh sb="3" eb="9">
      <t>コクドケイセイケイカク</t>
    </rPh>
    <rPh sb="10" eb="14">
      <t>サクテイケイカ</t>
    </rPh>
    <rPh sb="18" eb="20">
      <t>ギロン</t>
    </rPh>
    <rPh sb="21" eb="26">
      <t>コクドシンギカイ</t>
    </rPh>
    <rPh sb="27" eb="31">
      <t>ケイカクブカイ</t>
    </rPh>
    <rPh sb="33" eb="34">
      <t>フ</t>
    </rPh>
    <rPh sb="37" eb="38">
      <t>ヒ</t>
    </rPh>
    <rPh sb="39" eb="40">
      <t>ツヅ</t>
    </rPh>
    <rPh sb="41" eb="43">
      <t>ジョウホウ</t>
    </rPh>
    <rPh sb="48" eb="49">
      <t>ツト</t>
    </rPh>
    <phoneticPr fontId="7"/>
  </si>
  <si>
    <t>調査成果が専門委員会等で活用されたとの点については、全体としては新たな国土形成計画等の策定に結実しているといえるが、既往調査を国民が有効に活用できるようにするとの観点から、成果が散逸・埋没しないよう、適切な公表方法等について引き続き検討すべき。</t>
    <rPh sb="0" eb="4">
      <t>チョウサセイカ</t>
    </rPh>
    <rPh sb="5" eb="11">
      <t>センモンイインカイトウ</t>
    </rPh>
    <rPh sb="12" eb="14">
      <t>カツヨウ</t>
    </rPh>
    <rPh sb="19" eb="20">
      <t>テン</t>
    </rPh>
    <rPh sb="26" eb="28">
      <t>ゼンタイ</t>
    </rPh>
    <rPh sb="32" eb="33">
      <t>アラ</t>
    </rPh>
    <rPh sb="35" eb="41">
      <t>コクドケイセイケイカク</t>
    </rPh>
    <rPh sb="41" eb="42">
      <t>トウ</t>
    </rPh>
    <rPh sb="43" eb="45">
      <t>サクテイ</t>
    </rPh>
    <rPh sb="46" eb="48">
      <t>ケツジツ</t>
    </rPh>
    <rPh sb="63" eb="65">
      <t>コクミン</t>
    </rPh>
    <rPh sb="100" eb="102">
      <t>テキセツ</t>
    </rPh>
    <phoneticPr fontId="7"/>
  </si>
  <si>
    <t>事業番号0445「国土形成計画等の基礎的・長期的検討」と事業番号新0038「国土形成計画等の策定」の統合を行ったことに伴い、新規名称に変更。
重要政策推進枠：35</t>
    <rPh sb="50" eb="52">
      <t>トウゴウ</t>
    </rPh>
    <rPh sb="53" eb="54">
      <t>オコナ</t>
    </rPh>
    <rPh sb="59" eb="60">
      <t>トモナ</t>
    </rPh>
    <rPh sb="62" eb="64">
      <t>シンキ</t>
    </rPh>
    <rPh sb="64" eb="66">
      <t>メイショウ</t>
    </rPh>
    <rPh sb="67" eb="69">
      <t>ヘンコウ</t>
    </rPh>
    <rPh sb="72" eb="74">
      <t>ジュウヨウ</t>
    </rPh>
    <rPh sb="74" eb="76">
      <t>セイサク</t>
    </rPh>
    <rPh sb="76" eb="79">
      <t>スイシンワク</t>
    </rPh>
    <phoneticPr fontId="16"/>
  </si>
  <si>
    <t>時宜をとらえた適切なテーマを選定し、効率的かつ効果的に調査を行うことで、開発用地の分譲が着実に進むように取り組むべき。</t>
    <rPh sb="7" eb="9">
      <t>テキセツ</t>
    </rPh>
    <rPh sb="14" eb="16">
      <t>センテイ</t>
    </rPh>
    <rPh sb="18" eb="21">
      <t>コウリツテキ</t>
    </rPh>
    <rPh sb="23" eb="26">
      <t>コウカテキ</t>
    </rPh>
    <rPh sb="27" eb="29">
      <t>チョウサ</t>
    </rPh>
    <rPh sb="52" eb="53">
      <t>ト</t>
    </rPh>
    <rPh sb="54" eb="55">
      <t>ク</t>
    </rPh>
    <phoneticPr fontId="7"/>
  </si>
  <si>
    <t>経済協力開発機構等拠出金</t>
  </si>
  <si>
    <t>ハビタットへの拠出金の必要性自体は認められるものの、長期アウトカムでのマッチングと毎年度の調査研究の因果関係が必ずしも明らかでなく、事業内容や効果検証の在り方は不断の見直しに努めるべき。</t>
    <rPh sb="7" eb="10">
      <t>キョシュツキン</t>
    </rPh>
    <rPh sb="11" eb="16">
      <t>ヒツヨウセイジタイ</t>
    </rPh>
    <rPh sb="17" eb="18">
      <t>ミト</t>
    </rPh>
    <rPh sb="26" eb="28">
      <t>チョウキ</t>
    </rPh>
    <rPh sb="41" eb="44">
      <t>マイネンド</t>
    </rPh>
    <rPh sb="45" eb="47">
      <t>チョウサ</t>
    </rPh>
    <rPh sb="47" eb="49">
      <t>ケンキュウ</t>
    </rPh>
    <rPh sb="50" eb="54">
      <t>インガカンケイ</t>
    </rPh>
    <rPh sb="55" eb="56">
      <t>カナラ</t>
    </rPh>
    <rPh sb="59" eb="60">
      <t>アキ</t>
    </rPh>
    <rPh sb="66" eb="70">
      <t>ジギョウナイヨウ</t>
    </rPh>
    <rPh sb="71" eb="75">
      <t>コウカケンショウ</t>
    </rPh>
    <rPh sb="76" eb="77">
      <t>ア</t>
    </rPh>
    <rPh sb="78" eb="79">
      <t>カタ</t>
    </rPh>
    <rPh sb="80" eb="82">
      <t>フダン</t>
    </rPh>
    <rPh sb="83" eb="85">
      <t>ミナオ</t>
    </rPh>
    <rPh sb="87" eb="88">
      <t>ツト</t>
    </rPh>
    <phoneticPr fontId="7"/>
  </si>
  <si>
    <t>国土政策に関する国際調査</t>
  </si>
  <si>
    <t>事業の持つ意義は認められるものの、令和１８年度というかなり先まで毎年１件の相談件数を継続するという長期アウトカムでは、施策効果の判定が難しいのではないかと思われる。また、一社応札が続く状況についても改善を図るべき。</t>
    <rPh sb="0" eb="2">
      <t>ジギョウ</t>
    </rPh>
    <rPh sb="3" eb="4">
      <t>モ</t>
    </rPh>
    <rPh sb="5" eb="7">
      <t>イギ</t>
    </rPh>
    <rPh sb="8" eb="9">
      <t>ミト</t>
    </rPh>
    <rPh sb="17" eb="19">
      <t>レイワ</t>
    </rPh>
    <rPh sb="21" eb="23">
      <t>ネンド</t>
    </rPh>
    <rPh sb="29" eb="30">
      <t>サキ</t>
    </rPh>
    <rPh sb="32" eb="34">
      <t>マイトシ</t>
    </rPh>
    <rPh sb="35" eb="36">
      <t>ケン</t>
    </rPh>
    <rPh sb="37" eb="39">
      <t>ソウダン</t>
    </rPh>
    <rPh sb="39" eb="41">
      <t>ケンスウ</t>
    </rPh>
    <rPh sb="42" eb="44">
      <t>ケイゾク</t>
    </rPh>
    <rPh sb="59" eb="63">
      <t>セサクコウカ</t>
    </rPh>
    <rPh sb="64" eb="66">
      <t>ハンテイ</t>
    </rPh>
    <rPh sb="67" eb="68">
      <t>ムズカ</t>
    </rPh>
    <rPh sb="77" eb="78">
      <t>オモ</t>
    </rPh>
    <rPh sb="85" eb="89">
      <t>イッシャオウサツ</t>
    </rPh>
    <rPh sb="90" eb="91">
      <t>ツヅ</t>
    </rPh>
    <rPh sb="92" eb="94">
      <t>ジョウキョウ</t>
    </rPh>
    <rPh sb="99" eb="101">
      <t>カイゼン</t>
    </rPh>
    <rPh sb="102" eb="103">
      <t>ハカ</t>
    </rPh>
    <phoneticPr fontId="7"/>
  </si>
  <si>
    <t>短期・長期アウトカムの設定はいずれも適切と思料する。引き続き調査発注における競争制確保に留意しつつ、事業実施を進められたい。</t>
  </si>
  <si>
    <t>新たな国土形成計画（全国計画）や、各圏域の特色を踏まえた広域地方計画の策定につながるよう、引き続き効率的な執行に努めるべき。また、一社応札とならないような発注上の工夫にも努めるべき。</t>
    <rPh sb="0" eb="1">
      <t>アラ</t>
    </rPh>
    <rPh sb="3" eb="9">
      <t>コクドケイセイケイカク</t>
    </rPh>
    <rPh sb="10" eb="14">
      <t>ゼンコクケイカク</t>
    </rPh>
    <rPh sb="17" eb="20">
      <t>カクケンイキ</t>
    </rPh>
    <rPh sb="21" eb="23">
      <t>トクショク</t>
    </rPh>
    <rPh sb="24" eb="25">
      <t>フ</t>
    </rPh>
    <rPh sb="28" eb="34">
      <t>コウイキチホウケイカク</t>
    </rPh>
    <rPh sb="35" eb="37">
      <t>サクテイ</t>
    </rPh>
    <rPh sb="45" eb="46">
      <t>ヒ</t>
    </rPh>
    <rPh sb="65" eb="69">
      <t>イッシャオウサツ</t>
    </rPh>
    <rPh sb="77" eb="80">
      <t>ハッチュウジョウ</t>
    </rPh>
    <rPh sb="81" eb="83">
      <t>クフウ</t>
    </rPh>
    <rPh sb="85" eb="86">
      <t>ツト</t>
    </rPh>
    <phoneticPr fontId="7"/>
  </si>
  <si>
    <t>重要政策推進枠：56</t>
    <phoneticPr fontId="16"/>
  </si>
  <si>
    <t>アウトカムの設定は形式的には適切のように見受けられるものの、サイト（https://www.mlit.go.jp/kokudoseisaku/kokudoseisaku_tk3_000091.html、https://www.mlit.go.jp/kokudoseisaku/kokudokeikaku_tk5_000029.html）を拝見する限り、構想検討会による最終とりまとめ以降、本事業によりどのような調査・検討がなされたのか、有識者会議等で活用された調査内容がどのようなものなのか、不明といわざるを得ず、調査費用支出の効果が必ずしも判然としないように思われる。</t>
  </si>
  <si>
    <t>令和４年度終了。新たな国土形成計画の策定の過程で、SMRの名称は用いられなくなったが、これを継承する概念である日本中央回廊の形成に向けては、既往の調査成果の有効活用も図るべき。</t>
    <rPh sb="0" eb="2">
      <t>レイワ</t>
    </rPh>
    <rPh sb="3" eb="5">
      <t>ネンド</t>
    </rPh>
    <rPh sb="5" eb="7">
      <t>シュウリョウ</t>
    </rPh>
    <rPh sb="8" eb="9">
      <t>アラ</t>
    </rPh>
    <rPh sb="29" eb="31">
      <t>メイショウ</t>
    </rPh>
    <rPh sb="32" eb="33">
      <t>モチ</t>
    </rPh>
    <rPh sb="46" eb="48">
      <t>ケイショウ</t>
    </rPh>
    <rPh sb="50" eb="52">
      <t>ガイネン</t>
    </rPh>
    <rPh sb="55" eb="57">
      <t>ニホン</t>
    </rPh>
    <rPh sb="57" eb="59">
      <t>チュウオウ</t>
    </rPh>
    <rPh sb="59" eb="61">
      <t>カイロウ</t>
    </rPh>
    <rPh sb="62" eb="64">
      <t>ケイセイ</t>
    </rPh>
    <rPh sb="65" eb="66">
      <t>ム</t>
    </rPh>
    <rPh sb="70" eb="72">
      <t>キオウ</t>
    </rPh>
    <rPh sb="73" eb="75">
      <t>チョウサ</t>
    </rPh>
    <rPh sb="75" eb="77">
      <t>セイカ</t>
    </rPh>
    <rPh sb="78" eb="80">
      <t>ユウコウ</t>
    </rPh>
    <rPh sb="80" eb="82">
      <t>カツヨウ</t>
    </rPh>
    <rPh sb="83" eb="84">
      <t>ハカ</t>
    </rPh>
    <phoneticPr fontId="7"/>
  </si>
  <si>
    <t>有識者コメントにもあるとおり、近郊緑地の長期アウトカムは、指定件数ではなく、指定によりもたらされる地域へのプラスの効果によって測定されるべき。新たな国土形成計画にいう「グリーン国土」の達成につながるよう、事業内容の抜本的見直しを図るべき。</t>
    <rPh sb="0" eb="3">
      <t>ユウシキシャ</t>
    </rPh>
    <rPh sb="15" eb="19">
      <t>キンコウリョクチ</t>
    </rPh>
    <rPh sb="20" eb="22">
      <t>チョウキ</t>
    </rPh>
    <rPh sb="29" eb="33">
      <t>シテイケンスウ</t>
    </rPh>
    <rPh sb="38" eb="40">
      <t>シテイ</t>
    </rPh>
    <rPh sb="49" eb="51">
      <t>チイキ</t>
    </rPh>
    <rPh sb="57" eb="59">
      <t>コウカ</t>
    </rPh>
    <rPh sb="63" eb="65">
      <t>ソクテイ</t>
    </rPh>
    <rPh sb="71" eb="72">
      <t>アラ</t>
    </rPh>
    <rPh sb="74" eb="80">
      <t>コクドケイセイケイカク</t>
    </rPh>
    <rPh sb="88" eb="90">
      <t>コクド</t>
    </rPh>
    <rPh sb="92" eb="94">
      <t>タッセイ</t>
    </rPh>
    <rPh sb="102" eb="106">
      <t>ジギョウナイヨウ</t>
    </rPh>
    <rPh sb="107" eb="112">
      <t>バッポンテキミナオ</t>
    </rPh>
    <rPh sb="114" eb="115">
      <t>ハカ</t>
    </rPh>
    <phoneticPr fontId="7"/>
  </si>
  <si>
    <t>離島振興法の法目的に沿ってアウトカムが体系的に整理されている。ただし、年によって（補正を含む）執行率が低いことが課題であり、要望内容を踏まえた交付決定の精査や執行状況の改善に努められたい。</t>
    <rPh sb="0" eb="5">
      <t>リトウシンコウホウ</t>
    </rPh>
    <rPh sb="6" eb="9">
      <t>ホウモクテキ</t>
    </rPh>
    <rPh sb="10" eb="11">
      <t>ソ</t>
    </rPh>
    <rPh sb="19" eb="22">
      <t>タイケイテキ</t>
    </rPh>
    <rPh sb="23" eb="25">
      <t>セイリ</t>
    </rPh>
    <rPh sb="35" eb="36">
      <t>トシ</t>
    </rPh>
    <rPh sb="41" eb="43">
      <t>ホセイ</t>
    </rPh>
    <rPh sb="44" eb="45">
      <t>フク</t>
    </rPh>
    <rPh sb="47" eb="50">
      <t>シッコウリツ</t>
    </rPh>
    <rPh sb="51" eb="52">
      <t>ヒク</t>
    </rPh>
    <rPh sb="56" eb="58">
      <t>カダイ</t>
    </rPh>
    <rPh sb="62" eb="66">
      <t>ヨウボウナイヨウ</t>
    </rPh>
    <rPh sb="67" eb="68">
      <t>フ</t>
    </rPh>
    <rPh sb="71" eb="75">
      <t>コウフケッテイ</t>
    </rPh>
    <rPh sb="76" eb="78">
      <t>セイサ</t>
    </rPh>
    <rPh sb="79" eb="83">
      <t>シッコウジョウキョウ</t>
    </rPh>
    <rPh sb="84" eb="86">
      <t>カイゼン</t>
    </rPh>
    <rPh sb="87" eb="88">
      <t>ツト</t>
    </rPh>
    <phoneticPr fontId="7"/>
  </si>
  <si>
    <t xml:space="preserve">重要政策推進枠：318
</t>
    <phoneticPr fontId="16"/>
  </si>
  <si>
    <t>インフラ整備も分野によっては着実に進展する中で、アウトカム指標が総人口だけで適切に事業の成果を評価できるのか検討すべき。一括計上の趣旨も踏まえ、引き続き効率的な執行ができるよう各事業所幹部局と密に連携を図るべき。</t>
    <rPh sb="4" eb="6">
      <t>セイビ</t>
    </rPh>
    <rPh sb="7" eb="9">
      <t>ブンヤ</t>
    </rPh>
    <rPh sb="14" eb="16">
      <t>チャクジツ</t>
    </rPh>
    <rPh sb="17" eb="19">
      <t>シンテン</t>
    </rPh>
    <rPh sb="21" eb="22">
      <t>ナカ</t>
    </rPh>
    <rPh sb="29" eb="31">
      <t>シヒョウ</t>
    </rPh>
    <rPh sb="38" eb="40">
      <t>テキセツ</t>
    </rPh>
    <rPh sb="41" eb="43">
      <t>ジギョウ</t>
    </rPh>
    <rPh sb="44" eb="46">
      <t>セイカ</t>
    </rPh>
    <rPh sb="47" eb="49">
      <t>ヒョウカ</t>
    </rPh>
    <rPh sb="54" eb="56">
      <t>ケントウ</t>
    </rPh>
    <rPh sb="60" eb="64">
      <t>イッカツケイジョウ</t>
    </rPh>
    <rPh sb="65" eb="67">
      <t>シュシ</t>
    </rPh>
    <rPh sb="68" eb="69">
      <t>フ</t>
    </rPh>
    <rPh sb="72" eb="73">
      <t>ヒ</t>
    </rPh>
    <rPh sb="80" eb="82">
      <t>シッコウ</t>
    </rPh>
    <rPh sb="88" eb="95">
      <t>カクジギョウショカンブキョク</t>
    </rPh>
    <rPh sb="96" eb="97">
      <t>ミツ</t>
    </rPh>
    <rPh sb="98" eb="100">
      <t>レンケイ</t>
    </rPh>
    <rPh sb="101" eb="102">
      <t>ハカ</t>
    </rPh>
    <phoneticPr fontId="7"/>
  </si>
  <si>
    <t>予備費使用
金額：4,029千円
閣議決定日：R5.3.28
重要政策推進枠：9,055</t>
    <rPh sb="0" eb="3">
      <t>ヨビヒ</t>
    </rPh>
    <rPh sb="3" eb="5">
      <t>シヨウ</t>
    </rPh>
    <rPh sb="6" eb="8">
      <t>キンガク</t>
    </rPh>
    <rPh sb="14" eb="16">
      <t>センエン</t>
    </rPh>
    <rPh sb="17" eb="19">
      <t>カクギ</t>
    </rPh>
    <rPh sb="19" eb="22">
      <t>ケッテイビ</t>
    </rPh>
    <rPh sb="32" eb="34">
      <t>ジュウヨウ</t>
    </rPh>
    <rPh sb="34" eb="36">
      <t>セイサク</t>
    </rPh>
    <rPh sb="36" eb="38">
      <t>スイシン</t>
    </rPh>
    <rPh sb="38" eb="39">
      <t>ワク</t>
    </rPh>
    <phoneticPr fontId="16"/>
  </si>
  <si>
    <t>予備費使用
金額：10,106千円
閣議決定日：R5.3.28
重要政策推進枠：2,708</t>
    <rPh sb="33" eb="35">
      <t>ジュウヨウ</t>
    </rPh>
    <rPh sb="35" eb="37">
      <t>セイサク</t>
    </rPh>
    <rPh sb="37" eb="39">
      <t>スイシン</t>
    </rPh>
    <rPh sb="39" eb="40">
      <t>ワク</t>
    </rPh>
    <phoneticPr fontId="17"/>
  </si>
  <si>
    <t>足下の執行率は改善しているが、不用を生じないよう、鹿児島県と密接に連携して、引き続き効率的な執行に努めるべき。</t>
    <rPh sb="0" eb="2">
      <t>アシモト</t>
    </rPh>
    <rPh sb="3" eb="6">
      <t>シッコウリツ</t>
    </rPh>
    <rPh sb="7" eb="9">
      <t>カイゼン</t>
    </rPh>
    <rPh sb="15" eb="17">
      <t>フヨウ</t>
    </rPh>
    <rPh sb="18" eb="19">
      <t>ショウ</t>
    </rPh>
    <rPh sb="25" eb="29">
      <t>カゴシマケン</t>
    </rPh>
    <rPh sb="30" eb="32">
      <t>ミッセツ</t>
    </rPh>
    <rPh sb="33" eb="35">
      <t>レンケイ</t>
    </rPh>
    <rPh sb="38" eb="39">
      <t>ヒ</t>
    </rPh>
    <rPh sb="40" eb="41">
      <t>ツヅ</t>
    </rPh>
    <rPh sb="42" eb="45">
      <t>コウリツテキ</t>
    </rPh>
    <rPh sb="46" eb="48">
      <t>シッコウ</t>
    </rPh>
    <rPh sb="49" eb="50">
      <t>ツト</t>
    </rPh>
    <phoneticPr fontId="7"/>
  </si>
  <si>
    <t>重要政策推進枠：797</t>
    <phoneticPr fontId="16"/>
  </si>
  <si>
    <t>補正を含む執行率が低かった点はやむを得ない理由があったものであるが、今後、老朽施設の更新が多く控えている中で、事業の効率的な実施に努めるべき。</t>
    <rPh sb="0" eb="2">
      <t>ホセイ</t>
    </rPh>
    <rPh sb="3" eb="4">
      <t>フク</t>
    </rPh>
    <rPh sb="5" eb="8">
      <t>シッコウリツ</t>
    </rPh>
    <rPh sb="9" eb="10">
      <t>ヒク</t>
    </rPh>
    <rPh sb="13" eb="14">
      <t>テン</t>
    </rPh>
    <rPh sb="18" eb="19">
      <t>エ</t>
    </rPh>
    <rPh sb="21" eb="23">
      <t>リユウ</t>
    </rPh>
    <rPh sb="34" eb="36">
      <t>コンゴ</t>
    </rPh>
    <rPh sb="37" eb="41">
      <t>ロウキュウシセツ</t>
    </rPh>
    <rPh sb="42" eb="44">
      <t>コウシン</t>
    </rPh>
    <rPh sb="45" eb="46">
      <t>オオ</t>
    </rPh>
    <rPh sb="47" eb="48">
      <t>ヒカ</t>
    </rPh>
    <rPh sb="52" eb="53">
      <t>ナカ</t>
    </rPh>
    <rPh sb="55" eb="57">
      <t>ジギョウ</t>
    </rPh>
    <rPh sb="58" eb="61">
      <t>コウリツテキ</t>
    </rPh>
    <rPh sb="62" eb="64">
      <t>ジッシ</t>
    </rPh>
    <rPh sb="65" eb="66">
      <t>ツト</t>
    </rPh>
    <phoneticPr fontId="7"/>
  </si>
  <si>
    <t>重要政策推進枠：270</t>
    <phoneticPr fontId="16"/>
  </si>
  <si>
    <t>重要政策推進枠：22</t>
    <rPh sb="0" eb="2">
      <t>ジュウヨウ</t>
    </rPh>
    <rPh sb="2" eb="4">
      <t>セイサク</t>
    </rPh>
    <rPh sb="4" eb="6">
      <t>スイシン</t>
    </rPh>
    <rPh sb="6" eb="7">
      <t>ワク</t>
    </rPh>
    <phoneticPr fontId="16"/>
  </si>
  <si>
    <t>HPへのアクセス状況を定期的に把握することで、国民のニーズの高い情報を提供できるよう情報発信のあり方を検討・改善しつつ、効果的・効率的な実施に努める。</t>
    <rPh sb="8" eb="10">
      <t>ジョウキョウ</t>
    </rPh>
    <rPh sb="11" eb="14">
      <t>テイキテキ</t>
    </rPh>
    <rPh sb="15" eb="17">
      <t>ハアク</t>
    </rPh>
    <rPh sb="23" eb="25">
      <t>コクミン</t>
    </rPh>
    <rPh sb="30" eb="31">
      <t>タカ</t>
    </rPh>
    <rPh sb="32" eb="34">
      <t>ジョウホウ</t>
    </rPh>
    <rPh sb="35" eb="37">
      <t>テイキョウ</t>
    </rPh>
    <rPh sb="42" eb="46">
      <t>ジョウホウハッシン</t>
    </rPh>
    <rPh sb="49" eb="50">
      <t>カタ</t>
    </rPh>
    <rPh sb="51" eb="53">
      <t>ケントウ</t>
    </rPh>
    <rPh sb="54" eb="56">
      <t>カイゼン</t>
    </rPh>
    <phoneticPr fontId="7"/>
  </si>
  <si>
    <t>隔年による調査を行うと共に、都道府県地価調査との共通地点の適切な配置等により、地価の個別化・多極化、コロナ禍以降の地価の影響を的確に把握し、地価公示の効果的・効率的な実施に努める。</t>
    <rPh sb="0" eb="2">
      <t>カクネン</t>
    </rPh>
    <rPh sb="5" eb="7">
      <t>チョウサ</t>
    </rPh>
    <rPh sb="8" eb="9">
      <t>オコナ</t>
    </rPh>
    <rPh sb="11" eb="12">
      <t>トモ</t>
    </rPh>
    <rPh sb="14" eb="18">
      <t>トドウフケン</t>
    </rPh>
    <rPh sb="18" eb="22">
      <t>チカチョウサ</t>
    </rPh>
    <rPh sb="24" eb="28">
      <t>キョウツウチテン</t>
    </rPh>
    <rPh sb="29" eb="31">
      <t>テキセツ</t>
    </rPh>
    <rPh sb="32" eb="34">
      <t>ハイチ</t>
    </rPh>
    <rPh sb="34" eb="35">
      <t>ナド</t>
    </rPh>
    <rPh sb="39" eb="41">
      <t>チカ</t>
    </rPh>
    <rPh sb="42" eb="45">
      <t>コベツカ</t>
    </rPh>
    <rPh sb="46" eb="49">
      <t>タキョクカ</t>
    </rPh>
    <phoneticPr fontId="7"/>
  </si>
  <si>
    <t>重要政策推進枠：201</t>
    <rPh sb="0" eb="6">
      <t>ジュウヨウセイサクスイシン</t>
    </rPh>
    <rPh sb="6" eb="7">
      <t>ワク</t>
    </rPh>
    <phoneticPr fontId="16"/>
  </si>
  <si>
    <t>行政事業レビュー推進チームの所見を踏まえ、引き続き予算の適正な執行に努める。</t>
    <rPh sb="21" eb="22">
      <t>ヒ</t>
    </rPh>
    <rPh sb="23" eb="24">
      <t>ツヅ</t>
    </rPh>
    <phoneticPr fontId="7"/>
  </si>
  <si>
    <t>効果的・効率的な執行のため、引き続き過年度の結果及び苦情相談内容を分析し、アンケート結果等を踏まえ、制度等の見直しの検討を行う。</t>
    <rPh sb="42" eb="44">
      <t>ケッカ</t>
    </rPh>
    <rPh sb="44" eb="45">
      <t>トウ</t>
    </rPh>
    <rPh sb="46" eb="47">
      <t>フ</t>
    </rPh>
    <phoneticPr fontId="7"/>
  </si>
  <si>
    <t>重要政策推進枠：30</t>
    <rPh sb="0" eb="7">
      <t>ジュウヨウセイサクスイシンワク</t>
    </rPh>
    <phoneticPr fontId="16"/>
  </si>
  <si>
    <t>重要政策推進枠：40</t>
    <rPh sb="0" eb="7">
      <t>ジュウヨウセイサクスイシンワク</t>
    </rPh>
    <phoneticPr fontId="16"/>
  </si>
  <si>
    <t>終了予定なし</t>
    <rPh sb="0" eb="2">
      <t>シュウリョウ</t>
    </rPh>
    <rPh sb="2" eb="4">
      <t>ヨテイ</t>
    </rPh>
    <phoneticPr fontId="7"/>
  </si>
  <si>
    <t>令和４年度の計画が16件で，実績が１件となっています．その１件への支出額が2万です．ここから，仮に16件へ支出したとしても，総額が32万円にしかならなかったことになりますが，計画予算額は7100万円となっています（令和5年は6100万円）．所管部局による点検結果には，事業の初年度であり「市町村のノウハウ不足」が事業の広がりを欠いた理由であるとされています．こうした状況を「改善」するために当該部局がどのように工夫する予定であるのかが，PDCAからすれば重要であろうと思います．そうでなければ，令和5年度の計画額も過剰であったということになりかねないのではないでしょうか．</t>
    <rPh sb="0" eb="2">
      <t xml:space="preserve">レイワ４ネンドノ </t>
    </rPh>
    <rPh sb="6" eb="8">
      <t xml:space="preserve">ケイカクガ </t>
    </rPh>
    <rPh sb="11" eb="12">
      <t xml:space="preserve">ケンデ </t>
    </rPh>
    <rPh sb="14" eb="16">
      <t xml:space="preserve">ジッセキガ </t>
    </rPh>
    <rPh sb="33" eb="36">
      <t xml:space="preserve">シシュツガクガ </t>
    </rPh>
    <rPh sb="38" eb="39">
      <t xml:space="preserve">マン </t>
    </rPh>
    <rPh sb="47" eb="48">
      <t xml:space="preserve">カリニ </t>
    </rPh>
    <rPh sb="51" eb="52">
      <t xml:space="preserve">ケｎ </t>
    </rPh>
    <rPh sb="53" eb="55">
      <t xml:space="preserve">シシュツシタトシテモ </t>
    </rPh>
    <rPh sb="62" eb="64">
      <t xml:space="preserve">ソウガクガ </t>
    </rPh>
    <rPh sb="67" eb="69">
      <t xml:space="preserve">マンエンニ </t>
    </rPh>
    <rPh sb="87" eb="92">
      <t xml:space="preserve">ケイカクヨサンガクハ </t>
    </rPh>
    <rPh sb="97" eb="99">
      <t xml:space="preserve">マンエｎ </t>
    </rPh>
    <rPh sb="107" eb="109">
      <t xml:space="preserve">レイワ </t>
    </rPh>
    <rPh sb="110" eb="111">
      <t xml:space="preserve">ネンハ </t>
    </rPh>
    <rPh sb="116" eb="118">
      <t xml:space="preserve">マンエン </t>
    </rPh>
    <rPh sb="120" eb="124">
      <t xml:space="preserve">ショカンブキョクニヨル </t>
    </rPh>
    <rPh sb="127" eb="131">
      <t xml:space="preserve">テンケンケッカニハ </t>
    </rPh>
    <rPh sb="134" eb="136">
      <t xml:space="preserve">ジギョウノ </t>
    </rPh>
    <rPh sb="137" eb="140">
      <t xml:space="preserve">ショネンドデアリ </t>
    </rPh>
    <rPh sb="144" eb="147">
      <t xml:space="preserve">シチョウソンノ </t>
    </rPh>
    <rPh sb="156" eb="158">
      <t xml:space="preserve">ジギョウノ </t>
    </rPh>
    <rPh sb="159" eb="160">
      <t xml:space="preserve">ヒロガリヲ </t>
    </rPh>
    <rPh sb="163" eb="164">
      <t xml:space="preserve">カイタ </t>
    </rPh>
    <rPh sb="166" eb="168">
      <t xml:space="preserve">リユウデアルト </t>
    </rPh>
    <rPh sb="183" eb="185">
      <t xml:space="preserve">ジョウキョウヲ </t>
    </rPh>
    <rPh sb="187" eb="189">
      <t xml:space="preserve">カイゼン </t>
    </rPh>
    <rPh sb="195" eb="199">
      <t xml:space="preserve">トウガイブキョクガ </t>
    </rPh>
    <rPh sb="205" eb="207">
      <t xml:space="preserve">クフウスルノカガ </t>
    </rPh>
    <rPh sb="209" eb="211">
      <t xml:space="preserve">ヨテイデアルノカガ </t>
    </rPh>
    <rPh sb="227" eb="229">
      <t xml:space="preserve">ジュウヨウデアロウロ </t>
    </rPh>
    <rPh sb="234" eb="235">
      <t xml:space="preserve">オモイマス </t>
    </rPh>
    <rPh sb="247" eb="249">
      <t xml:space="preserve">レイワ </t>
    </rPh>
    <rPh sb="250" eb="251">
      <t xml:space="preserve">ネン </t>
    </rPh>
    <rPh sb="251" eb="252">
      <t xml:space="preserve">コンネンドノ </t>
    </rPh>
    <rPh sb="253" eb="255">
      <t xml:space="preserve">ケイカクガクハ </t>
    </rPh>
    <rPh sb="255" eb="256">
      <t xml:space="preserve">ガクハ </t>
    </rPh>
    <rPh sb="257" eb="259">
      <t xml:space="preserve">カジョウデアッタ </t>
    </rPh>
    <phoneticPr fontId="7"/>
  </si>
  <si>
    <t>重要政策推進枠：111</t>
    <rPh sb="0" eb="2">
      <t>ジュウヨウ</t>
    </rPh>
    <rPh sb="2" eb="4">
      <t>セイサク</t>
    </rPh>
    <rPh sb="4" eb="6">
      <t>スイシン</t>
    </rPh>
    <rPh sb="6" eb="7">
      <t>ワク</t>
    </rPh>
    <phoneticPr fontId="16"/>
  </si>
  <si>
    <t>所管部局の説明を見ると，現状は機運高める段階（協議などを初めた段階）にある．そうした状況下でありながら，当初予算が1500万円の事業に対して，当初予算の30倍にあたる45800万円の補正予算が付いている．さまざまな事情があるものと思料するが，計画の準備不足のまま予算のみを確保したと評価せざるを得ない．よほど丁寧な説明があっても，納税者の納得を得ることは難しいのではないか．</t>
    <rPh sb="0" eb="4">
      <t xml:space="preserve">トウショヨサンガ </t>
    </rPh>
    <rPh sb="9" eb="10">
      <t xml:space="preserve">マンエンノ </t>
    </rPh>
    <rPh sb="14" eb="16">
      <t xml:space="preserve">ショカンブキョクノ </t>
    </rPh>
    <rPh sb="16" eb="18">
      <t xml:space="preserve">ジジョウ </t>
    </rPh>
    <rPh sb="18" eb="96">
      <t xml:space="preserve">トウショヨサンノ </t>
    </rPh>
    <rPh sb="99" eb="100">
      <t xml:space="preserve">バイ ジギョウ </t>
    </rPh>
    <rPh sb="107" eb="109">
      <t xml:space="preserve">ジジョウ </t>
    </rPh>
    <rPh sb="121" eb="123">
      <t xml:space="preserve">ケイカクノ </t>
    </rPh>
    <rPh sb="124" eb="126">
      <t xml:space="preserve">ジュンビ </t>
    </rPh>
    <rPh sb="126" eb="128">
      <t xml:space="preserve">ブソク </t>
    </rPh>
    <phoneticPr fontId="7"/>
  </si>
  <si>
    <t>重要政策推進枠：150</t>
    <rPh sb="0" eb="7">
      <t>ジュウヨウセイサクスイシンワク</t>
    </rPh>
    <phoneticPr fontId="16"/>
  </si>
  <si>
    <t>引き続き、適正な事業の執行に努めて参る。</t>
    <rPh sb="0" eb="1">
      <t>ヒ</t>
    </rPh>
    <rPh sb="2" eb="3">
      <t>ツヅ</t>
    </rPh>
    <rPh sb="5" eb="7">
      <t>テキセイ</t>
    </rPh>
    <rPh sb="8" eb="10">
      <t>ジギョウ</t>
    </rPh>
    <rPh sb="11" eb="13">
      <t>シッコウ</t>
    </rPh>
    <rPh sb="14" eb="15">
      <t>ツト</t>
    </rPh>
    <rPh sb="17" eb="18">
      <t>サン</t>
    </rPh>
    <phoneticPr fontId="7"/>
  </si>
  <si>
    <t>引き続き成果実績をを向上させていくための手法として、建設業取引の適正化・建設業法令遵守の取組を推進することとし、より効果的・効率的な事業の執行に向け、下請取引等実態調査の項目の見直しや建設業者への指導等の徹底に向けた検討を進めていく。</t>
    <rPh sb="69" eb="71">
      <t>シッコウ</t>
    </rPh>
    <phoneticPr fontId="7"/>
  </si>
  <si>
    <t>令和７年度</t>
    <rPh sb="0" eb="2">
      <t>レイワ</t>
    </rPh>
    <rPh sb="3" eb="5">
      <t>ネンド</t>
    </rPh>
    <phoneticPr fontId="29"/>
  </si>
  <si>
    <t>効率的な予算執行実現に向けて、事業費の多くを占める調査業務については調査項目・対象の見直しを実施する。</t>
    <rPh sb="0" eb="3">
      <t>コウリツテキ</t>
    </rPh>
    <rPh sb="4" eb="6">
      <t>ヨサン</t>
    </rPh>
    <rPh sb="6" eb="8">
      <t>シッコウ</t>
    </rPh>
    <rPh sb="8" eb="10">
      <t>ジツゲン</t>
    </rPh>
    <rPh sb="11" eb="12">
      <t>ム</t>
    </rPh>
    <rPh sb="15" eb="18">
      <t>ジギョウヒ</t>
    </rPh>
    <rPh sb="19" eb="20">
      <t>オオ</t>
    </rPh>
    <rPh sb="22" eb="23">
      <t>シ</t>
    </rPh>
    <rPh sb="25" eb="27">
      <t>チョウサ</t>
    </rPh>
    <rPh sb="27" eb="29">
      <t>ギョウム</t>
    </rPh>
    <rPh sb="34" eb="36">
      <t>チョウサ</t>
    </rPh>
    <rPh sb="36" eb="38">
      <t>コウモク</t>
    </rPh>
    <rPh sb="39" eb="41">
      <t>タイショウ</t>
    </rPh>
    <rPh sb="42" eb="44">
      <t>ミナオ</t>
    </rPh>
    <rPh sb="46" eb="48">
      <t>ジッシ</t>
    </rPh>
    <phoneticPr fontId="7"/>
  </si>
  <si>
    <t>引き続き、安全衛生対策が一層進むよう、効果的・効率的な事業の執行に努める。</t>
    <rPh sb="0" eb="1">
      <t>ヒ</t>
    </rPh>
    <rPh sb="2" eb="3">
      <t>ツヅ</t>
    </rPh>
    <rPh sb="5" eb="7">
      <t>アンゼン</t>
    </rPh>
    <rPh sb="7" eb="9">
      <t>エイセイ</t>
    </rPh>
    <rPh sb="9" eb="11">
      <t>タイサク</t>
    </rPh>
    <rPh sb="12" eb="14">
      <t>イッソウ</t>
    </rPh>
    <rPh sb="14" eb="15">
      <t>スス</t>
    </rPh>
    <rPh sb="19" eb="22">
      <t>コウカテキ</t>
    </rPh>
    <rPh sb="23" eb="26">
      <t>コウリツテキ</t>
    </rPh>
    <rPh sb="27" eb="29">
      <t>ジギョウ</t>
    </rPh>
    <rPh sb="30" eb="32">
      <t>シッコウ</t>
    </rPh>
    <rPh sb="33" eb="34">
      <t>ツト</t>
    </rPh>
    <phoneticPr fontId="7"/>
  </si>
  <si>
    <t>重要政策推進枠:32</t>
    <rPh sb="0" eb="2">
      <t>ジュウヨウ</t>
    </rPh>
    <rPh sb="2" eb="4">
      <t>セイサク</t>
    </rPh>
    <rPh sb="4" eb="6">
      <t>スイシン</t>
    </rPh>
    <rPh sb="6" eb="7">
      <t>ワク</t>
    </rPh>
    <phoneticPr fontId="16"/>
  </si>
  <si>
    <t>現状をみると，１団体あたり約1100万円が投じられる事業（公共調達の制度見直しの支援）となっている．ところで，地公体の公共調達の制度の見直しのために，１団体あたり1100万円が必要となるのはなぜなのであろうか．たいへんに非効率的なやり方をしているように思われるが，金額の妥当性について評価する仕組み（資料）がないのはとても残念だと感じた．</t>
    <rPh sb="0" eb="1">
      <t xml:space="preserve">ゲンジョウヲ </t>
    </rPh>
    <rPh sb="13" eb="14">
      <t xml:space="preserve">ヤク </t>
    </rPh>
    <rPh sb="18" eb="20">
      <t xml:space="preserve">マンエンガ </t>
    </rPh>
    <rPh sb="21" eb="22">
      <t xml:space="preserve">トウジラレル </t>
    </rPh>
    <rPh sb="26" eb="28">
      <t xml:space="preserve">ジギョウトナッテイル </t>
    </rPh>
    <rPh sb="35" eb="39">
      <t xml:space="preserve">コウキョウチョウタツノ </t>
    </rPh>
    <rPh sb="40" eb="44">
      <t xml:space="preserve">セイドミナオシノ </t>
    </rPh>
    <rPh sb="46" eb="48">
      <t xml:space="preserve">シエン </t>
    </rPh>
    <rPh sb="55" eb="58">
      <t xml:space="preserve">チコウタイノ </t>
    </rPh>
    <rPh sb="59" eb="63">
      <t xml:space="preserve">コウキョウチョウタツノ </t>
    </rPh>
    <rPh sb="67" eb="69">
      <t xml:space="preserve">ミナオシノタメニ </t>
    </rPh>
    <rPh sb="85" eb="87">
      <t xml:space="preserve">マンエンガ </t>
    </rPh>
    <rPh sb="88" eb="90">
      <t xml:space="preserve">ヒツヨウトナルノハ </t>
    </rPh>
    <rPh sb="110" eb="114">
      <t xml:space="preserve">ヒコウリツテキナ </t>
    </rPh>
    <rPh sb="126" eb="127">
      <t xml:space="preserve">オモワレル </t>
    </rPh>
    <rPh sb="132" eb="134">
      <t xml:space="preserve">キンガクノ </t>
    </rPh>
    <rPh sb="135" eb="138">
      <t xml:space="preserve">ダトウセイニツイテ </t>
    </rPh>
    <rPh sb="142" eb="144">
      <t xml:space="preserve">ヒョウカスルシクミ </t>
    </rPh>
    <rPh sb="161" eb="163">
      <t xml:space="preserve">ザンネンダト </t>
    </rPh>
    <rPh sb="165" eb="166">
      <t xml:space="preserve">カンジタ </t>
    </rPh>
    <phoneticPr fontId="7"/>
  </si>
  <si>
    <t>事業の効果について適時整理するとともに、地方公共団体への働きかけにはオンラインによる対応も積極的に活用することで、より効果的・効率的な事業の執行に努めることとする。</t>
    <rPh sb="20" eb="22">
      <t>チホウ</t>
    </rPh>
    <rPh sb="22" eb="24">
      <t>コウキョウ</t>
    </rPh>
    <rPh sb="24" eb="26">
      <t>ダンタイ</t>
    </rPh>
    <rPh sb="28" eb="29">
      <t>ハタラ</t>
    </rPh>
    <rPh sb="42" eb="44">
      <t>タイオウ</t>
    </rPh>
    <rPh sb="45" eb="48">
      <t>セッキョクテキ</t>
    </rPh>
    <rPh sb="49" eb="51">
      <t>カツヨウ</t>
    </rPh>
    <rPh sb="59" eb="62">
      <t>コウカテキ</t>
    </rPh>
    <rPh sb="63" eb="66">
      <t>コウリツテキ</t>
    </rPh>
    <rPh sb="67" eb="69">
      <t>ジギョウ</t>
    </rPh>
    <rPh sb="70" eb="72">
      <t>シッコウ</t>
    </rPh>
    <rPh sb="73" eb="74">
      <t>ツト</t>
    </rPh>
    <phoneticPr fontId="7"/>
  </si>
  <si>
    <t>重要政策推進枠:70</t>
    <rPh sb="0" eb="2">
      <t>ジュウヨウ</t>
    </rPh>
    <rPh sb="2" eb="4">
      <t>セイサク</t>
    </rPh>
    <rPh sb="4" eb="6">
      <t>スイシン</t>
    </rPh>
    <rPh sb="6" eb="7">
      <t>ワク</t>
    </rPh>
    <phoneticPr fontId="16"/>
  </si>
  <si>
    <t>令和10年度</t>
    <rPh sb="0" eb="2">
      <t>レイワ</t>
    </rPh>
    <rPh sb="4" eb="6">
      <t>ネンド</t>
    </rPh>
    <phoneticPr fontId="27"/>
  </si>
  <si>
    <t>特にありません．</t>
    <rPh sb="0" eb="1">
      <t>トクニアリマセン。</t>
    </rPh>
    <phoneticPr fontId="7"/>
  </si>
  <si>
    <t>工期に関する基準の周知や民間工事の中でも週休２日の導入が進んでいない職種・業種への重点的な働きかけを行うとともに、より効果的な働きかけを目指して、引き続き実態調査を実施し改善策を検討する。</t>
    <rPh sb="20" eb="22">
      <t>シュウキュウ</t>
    </rPh>
    <rPh sb="23" eb="24">
      <t>ニチ</t>
    </rPh>
    <rPh sb="25" eb="27">
      <t>ドウニュウ</t>
    </rPh>
    <rPh sb="28" eb="29">
      <t>スス</t>
    </rPh>
    <rPh sb="34" eb="36">
      <t>ショクシュ</t>
    </rPh>
    <rPh sb="37" eb="39">
      <t>ギョウシュ</t>
    </rPh>
    <phoneticPr fontId="7"/>
  </si>
  <si>
    <t>特例管理技術者や特定専門工事における技術者の配置等の実態調査に基づいた検討を行い、効果的・効率的な事業の執行に努める。</t>
    <rPh sb="0" eb="2">
      <t>トクレイ</t>
    </rPh>
    <rPh sb="2" eb="4">
      <t>カンリ</t>
    </rPh>
    <rPh sb="4" eb="6">
      <t>ギジュツ</t>
    </rPh>
    <rPh sb="6" eb="7">
      <t>シャ</t>
    </rPh>
    <rPh sb="8" eb="10">
      <t>トクテイ</t>
    </rPh>
    <rPh sb="10" eb="12">
      <t>センモン</t>
    </rPh>
    <rPh sb="12" eb="14">
      <t>コウジ</t>
    </rPh>
    <rPh sb="18" eb="21">
      <t>ギジュツシャ</t>
    </rPh>
    <rPh sb="22" eb="24">
      <t>ハイチ</t>
    </rPh>
    <rPh sb="24" eb="25">
      <t>トウ</t>
    </rPh>
    <rPh sb="26" eb="28">
      <t>ジッタイ</t>
    </rPh>
    <rPh sb="28" eb="30">
      <t>チョウサ</t>
    </rPh>
    <rPh sb="31" eb="32">
      <t>モト</t>
    </rPh>
    <rPh sb="35" eb="37">
      <t>ケントウ</t>
    </rPh>
    <rPh sb="38" eb="39">
      <t>オコナ</t>
    </rPh>
    <rPh sb="41" eb="44">
      <t>コウカテキ</t>
    </rPh>
    <rPh sb="45" eb="48">
      <t>コウリツテキ</t>
    </rPh>
    <rPh sb="49" eb="51">
      <t>ジギョウ</t>
    </rPh>
    <rPh sb="52" eb="54">
      <t>シッコウ</t>
    </rPh>
    <rPh sb="55" eb="56">
      <t>ツト</t>
    </rPh>
    <phoneticPr fontId="7"/>
  </si>
  <si>
    <t>重要政策推進枠：50</t>
    <rPh sb="0" eb="2">
      <t>ジュウヨウ</t>
    </rPh>
    <rPh sb="2" eb="4">
      <t>セイサク</t>
    </rPh>
    <rPh sb="4" eb="6">
      <t>スイシン</t>
    </rPh>
    <rPh sb="6" eb="7">
      <t>ワク</t>
    </rPh>
    <phoneticPr fontId="16"/>
  </si>
  <si>
    <t>事業は終了となるが、過年度実施事業における成果物について施策検討に活かしていくく。</t>
    <rPh sb="0" eb="2">
      <t>ジギョウ</t>
    </rPh>
    <rPh sb="3" eb="5">
      <t>シュウリョウ</t>
    </rPh>
    <rPh sb="10" eb="13">
      <t>カネンド</t>
    </rPh>
    <rPh sb="13" eb="15">
      <t>ジッシ</t>
    </rPh>
    <rPh sb="15" eb="17">
      <t>ジギョウ</t>
    </rPh>
    <rPh sb="21" eb="24">
      <t>セイカブツ</t>
    </rPh>
    <rPh sb="28" eb="29">
      <t>セ</t>
    </rPh>
    <rPh sb="29" eb="30">
      <t>サク</t>
    </rPh>
    <rPh sb="30" eb="32">
      <t>ケントウ</t>
    </rPh>
    <rPh sb="33" eb="34">
      <t>イ</t>
    </rPh>
    <phoneticPr fontId="7"/>
  </si>
  <si>
    <t>対面イベントの減少もあり見込みの実施回数を確保できなかったものの、WEBで開催した意見交換会やセミナー等の内容をポータルサイトで公開し、当日参加できなかった方に対しても波及効果が期待できるよう工夫している。情報発信ツールが多様化していることも踏まえ、引き続き効果的・効率的な事業執行に務める。</t>
    <rPh sb="0" eb="2">
      <t>タイメン</t>
    </rPh>
    <rPh sb="7" eb="9">
      <t>ゲンショウ</t>
    </rPh>
    <rPh sb="12" eb="14">
      <t>ミコ</t>
    </rPh>
    <rPh sb="16" eb="18">
      <t>ジッシ</t>
    </rPh>
    <rPh sb="18" eb="20">
      <t>カイスウ</t>
    </rPh>
    <rPh sb="21" eb="23">
      <t>カクホ</t>
    </rPh>
    <rPh sb="37" eb="39">
      <t>カイサイ</t>
    </rPh>
    <rPh sb="41" eb="45">
      <t>イケンコウカン</t>
    </rPh>
    <rPh sb="45" eb="46">
      <t>カイ</t>
    </rPh>
    <rPh sb="51" eb="52">
      <t>トウ</t>
    </rPh>
    <rPh sb="53" eb="55">
      <t>ナイヨウ</t>
    </rPh>
    <rPh sb="64" eb="66">
      <t>コウカイ</t>
    </rPh>
    <rPh sb="68" eb="70">
      <t>トウジツ</t>
    </rPh>
    <rPh sb="70" eb="72">
      <t>サンカ</t>
    </rPh>
    <rPh sb="78" eb="79">
      <t>カタ</t>
    </rPh>
    <rPh sb="80" eb="81">
      <t>タイ</t>
    </rPh>
    <rPh sb="103" eb="107">
      <t>ジョウホウハッシン</t>
    </rPh>
    <rPh sb="111" eb="114">
      <t>タヨウカ</t>
    </rPh>
    <rPh sb="121" eb="122">
      <t>フ</t>
    </rPh>
    <rPh sb="125" eb="126">
      <t>ヒ</t>
    </rPh>
    <rPh sb="127" eb="128">
      <t>ツヅ</t>
    </rPh>
    <rPh sb="129" eb="132">
      <t>コウカテキ</t>
    </rPh>
    <rPh sb="133" eb="136">
      <t>コウリツテキ</t>
    </rPh>
    <rPh sb="137" eb="141">
      <t>ジギョウシッコウ</t>
    </rPh>
    <rPh sb="142" eb="143">
      <t>ツト</t>
    </rPh>
    <phoneticPr fontId="7"/>
  </si>
  <si>
    <t>特にありません</t>
    <rPh sb="0" eb="1">
      <t xml:space="preserve">トクニアリマセｎ </t>
    </rPh>
    <phoneticPr fontId="7"/>
  </si>
  <si>
    <t>再資源化事業等について自治体関係部局及び建設業者を対象にアンケートを実施し、実態調査・分析に努めている。また、検討会開催に向けて、7月時点で1回事前打合せを実施している。</t>
    <rPh sb="55" eb="58">
      <t>ケントウカイ</t>
    </rPh>
    <rPh sb="58" eb="60">
      <t>カイサイ</t>
    </rPh>
    <rPh sb="61" eb="62">
      <t>ム</t>
    </rPh>
    <rPh sb="66" eb="67">
      <t>ガツ</t>
    </rPh>
    <rPh sb="67" eb="69">
      <t>ジテン</t>
    </rPh>
    <rPh sb="71" eb="72">
      <t>カイ</t>
    </rPh>
    <rPh sb="72" eb="74">
      <t>ジゼン</t>
    </rPh>
    <rPh sb="74" eb="76">
      <t>ウチアワ</t>
    </rPh>
    <rPh sb="78" eb="80">
      <t>ジッシ</t>
    </rPh>
    <phoneticPr fontId="7"/>
  </si>
  <si>
    <t>重要政策推進枠：20</t>
    <rPh sb="0" eb="2">
      <t>ジュウヨウ</t>
    </rPh>
    <rPh sb="2" eb="4">
      <t>セイサク</t>
    </rPh>
    <rPh sb="4" eb="6">
      <t>スイシン</t>
    </rPh>
    <rPh sb="6" eb="7">
      <t>ワク</t>
    </rPh>
    <phoneticPr fontId="16"/>
  </si>
  <si>
    <t>災害対応における地域建設業の課題やニーズに対する効果的な生産性向上の取組が示せるよう、より深掘りした調査を実施し改善策を検討する。</t>
    <rPh sb="0" eb="2">
      <t>サイガイ</t>
    </rPh>
    <rPh sb="2" eb="4">
      <t>タイオウ</t>
    </rPh>
    <rPh sb="8" eb="10">
      <t>チイキ</t>
    </rPh>
    <rPh sb="10" eb="13">
      <t>ケンセツギョウ</t>
    </rPh>
    <rPh sb="14" eb="16">
      <t>カダイ</t>
    </rPh>
    <rPh sb="21" eb="22">
      <t>タイ</t>
    </rPh>
    <rPh sb="24" eb="27">
      <t>コウカテキ</t>
    </rPh>
    <rPh sb="28" eb="31">
      <t>セイサンセイ</t>
    </rPh>
    <rPh sb="31" eb="33">
      <t>コウジョウ</t>
    </rPh>
    <rPh sb="34" eb="36">
      <t>トリクミ</t>
    </rPh>
    <rPh sb="37" eb="38">
      <t>シメ</t>
    </rPh>
    <rPh sb="45" eb="47">
      <t>フカボ</t>
    </rPh>
    <rPh sb="50" eb="52">
      <t>チョウサ</t>
    </rPh>
    <phoneticPr fontId="7"/>
  </si>
  <si>
    <t>重要政策推進枠：1,052</t>
  </si>
  <si>
    <t>重要政策推進枠：192</t>
  </si>
  <si>
    <t>重要政策推進枠：177</t>
  </si>
  <si>
    <t>現状・課題をみますと，74箇所の４等三角点の再測量が要望されているとありますが，令和2年から令和5年までの合計測量箇所が77箇所になるように見えました（活動実績の合計値）．</t>
    <rPh sb="0" eb="1">
      <t xml:space="preserve">ゲンジョウ </t>
    </rPh>
    <rPh sb="2" eb="3">
      <t>・</t>
    </rPh>
    <rPh sb="3" eb="4">
      <t xml:space="preserve">カダイヲ </t>
    </rPh>
    <rPh sb="13" eb="15">
      <t xml:space="preserve">カショノ </t>
    </rPh>
    <rPh sb="17" eb="21">
      <t xml:space="preserve">トウサンカクテン </t>
    </rPh>
    <rPh sb="22" eb="25">
      <t xml:space="preserve">サイソクリョウガ </t>
    </rPh>
    <rPh sb="26" eb="28">
      <t xml:space="preserve">ヨウボウサレテイルト </t>
    </rPh>
    <rPh sb="40" eb="42">
      <t xml:space="preserve">レイワ </t>
    </rPh>
    <rPh sb="43" eb="44">
      <t xml:space="preserve">ネンカラ </t>
    </rPh>
    <rPh sb="46" eb="48">
      <t xml:space="preserve">レイワ </t>
    </rPh>
    <rPh sb="49" eb="50">
      <t xml:space="preserve">ネンマデノ </t>
    </rPh>
    <rPh sb="53" eb="55">
      <t xml:space="preserve">ゴウケイ </t>
    </rPh>
    <rPh sb="55" eb="59">
      <t xml:space="preserve">ソクリョウカショガ </t>
    </rPh>
    <rPh sb="62" eb="64">
      <t xml:space="preserve">カショ </t>
    </rPh>
    <rPh sb="70" eb="71">
      <t xml:space="preserve">ミエマス </t>
    </rPh>
    <rPh sb="76" eb="80">
      <t xml:space="preserve">カツドウジッセキ </t>
    </rPh>
    <rPh sb="81" eb="83">
      <t xml:space="preserve">ゴウケイガク </t>
    </rPh>
    <rPh sb="83" eb="84">
      <t xml:space="preserve">チ </t>
    </rPh>
    <phoneticPr fontId="7"/>
  </si>
  <si>
    <t>重要政策推進枠：70</t>
    <rPh sb="0" eb="7">
      <t>ジュウヨウセイサクスイシンワク</t>
    </rPh>
    <phoneticPr fontId="16"/>
  </si>
  <si>
    <t>重要政策推進枠：118</t>
    <rPh sb="0" eb="4">
      <t>ジュウヨウセイサク</t>
    </rPh>
    <rPh sb="4" eb="7">
      <t>スイシンワク</t>
    </rPh>
    <phoneticPr fontId="16"/>
  </si>
  <si>
    <t>不動産ストックの有効活用の観点から、空き家・空き地対策に資するよう、効果的・効率的な執行に努められたい。
また、外部有識者の所見も踏まえ、「不動産市場整備・活性化の推進（0422）」との関係において、資金の流れの透明性確保について、改善すべき。</t>
    <rPh sb="0" eb="3">
      <t>フドウサン</t>
    </rPh>
    <rPh sb="8" eb="10">
      <t>ユウコウ</t>
    </rPh>
    <rPh sb="10" eb="12">
      <t>カツヨウ</t>
    </rPh>
    <rPh sb="13" eb="15">
      <t>カンテン</t>
    </rPh>
    <rPh sb="93" eb="95">
      <t>カンケイ</t>
    </rPh>
    <phoneticPr fontId="16"/>
  </si>
  <si>
    <t>「空き家・空き地等の新たな流通・利活用スキームの構築のための調査・検討経費」（0426）にある「A」の資金の流れと，本事業における「D」の資金の流れの内容が同じです．１つの事業に複数の予算から資金が投ぜられることは不自然ではないと思いますし，他でも散見されるものなのかと想像します．こうした資金の流れがあるとすれば，本事業についても，他の事業予算から間接的な支出が行われている可能性があることになります（単なる可能性の話しですが）．こうした状況を第三者が把握しやすいような情報整理の方法があるとよいと思いました．</t>
    <rPh sb="51" eb="53">
      <t xml:space="preserve">シキンノ </t>
    </rPh>
    <rPh sb="54" eb="55">
      <t xml:space="preserve">ナガレ </t>
    </rPh>
    <rPh sb="58" eb="61">
      <t xml:space="preserve">ホンジギョウニオケル </t>
    </rPh>
    <rPh sb="69" eb="71">
      <t xml:space="preserve">シキンノ </t>
    </rPh>
    <rPh sb="75" eb="77">
      <t xml:space="preserve">ナイヨウガ </t>
    </rPh>
    <rPh sb="78" eb="79">
      <t xml:space="preserve">オナジデス </t>
    </rPh>
    <rPh sb="86" eb="88">
      <t xml:space="preserve">ジギョウニ </t>
    </rPh>
    <rPh sb="89" eb="91">
      <t xml:space="preserve">フクスウノ </t>
    </rPh>
    <rPh sb="92" eb="94">
      <t xml:space="preserve">ヨサンカラ </t>
    </rPh>
    <rPh sb="96" eb="98">
      <t xml:space="preserve">シキンガ </t>
    </rPh>
    <rPh sb="99" eb="100">
      <t xml:space="preserve">トウゼラレル </t>
    </rPh>
    <rPh sb="107" eb="110">
      <t xml:space="preserve">フシゼンデハアリマセン </t>
    </rPh>
    <rPh sb="115" eb="116">
      <t xml:space="preserve">オモイマス </t>
    </rPh>
    <rPh sb="121" eb="122">
      <t xml:space="preserve">タデモ </t>
    </rPh>
    <rPh sb="124" eb="126">
      <t xml:space="preserve">サンケンサレルコトナノダロ </t>
    </rPh>
    <rPh sb="135" eb="137">
      <t xml:space="preserve">ソウゾウシマス </t>
    </rPh>
    <rPh sb="145" eb="147">
      <t xml:space="preserve">シキンノ </t>
    </rPh>
    <rPh sb="148" eb="149">
      <t xml:space="preserve">ナガレ </t>
    </rPh>
    <rPh sb="158" eb="161">
      <t xml:space="preserve">ホンジギョウ </t>
    </rPh>
    <rPh sb="167" eb="168">
      <t xml:space="preserve">タノ </t>
    </rPh>
    <rPh sb="169" eb="173">
      <t xml:space="preserve">ジギョウヨサンカラ </t>
    </rPh>
    <rPh sb="175" eb="178">
      <t xml:space="preserve">カンセツテキナ </t>
    </rPh>
    <rPh sb="179" eb="181">
      <t xml:space="preserve">シシュツガ </t>
    </rPh>
    <rPh sb="182" eb="183">
      <t xml:space="preserve">オコナワレテイル </t>
    </rPh>
    <rPh sb="188" eb="191">
      <t xml:space="preserve">カノウセイガアル </t>
    </rPh>
    <rPh sb="202" eb="203">
      <t xml:space="preserve">タンナル </t>
    </rPh>
    <rPh sb="205" eb="208">
      <t xml:space="preserve">カノウセイノ </t>
    </rPh>
    <rPh sb="209" eb="210">
      <t xml:space="preserve">ハナシデスガ </t>
    </rPh>
    <rPh sb="220" eb="222">
      <t xml:space="preserve">ジョウキョウヲ </t>
    </rPh>
    <rPh sb="223" eb="226">
      <t xml:space="preserve">ダイサンシャガ </t>
    </rPh>
    <rPh sb="227" eb="229">
      <t xml:space="preserve">ハアクシヤスイヨウナ </t>
    </rPh>
    <rPh sb="236" eb="240">
      <t xml:space="preserve">ジョウホウセイリノ </t>
    </rPh>
    <rPh sb="241" eb="243">
      <t xml:space="preserve">ホウホウガ </t>
    </rPh>
    <rPh sb="250" eb="251">
      <t xml:space="preserve">オモイマシタ </t>
    </rPh>
    <phoneticPr fontId="7"/>
  </si>
  <si>
    <t>「不動産市場整備・活性化の推進」（0422）に，関連する指摘があります．</t>
    <phoneticPr fontId="16"/>
  </si>
  <si>
    <t>都市部において、年度内にＭＭＳを用いた街区境界調査の実施が可能となるようマニュアルの整備を検討し、今後の市区町村の効果的・効率的な手法の導入推進を図る。</t>
    <phoneticPr fontId="16"/>
  </si>
  <si>
    <t>重要政策推進枠：35</t>
    <phoneticPr fontId="16"/>
  </si>
  <si>
    <t>地下空間の利活用に関する安全技術の確立に関する検討経費</t>
  </si>
  <si>
    <t>重要政策推進枠：160</t>
    <phoneticPr fontId="16"/>
  </si>
  <si>
    <t>アウトカムの設定に関わるロジックモデルの抜本的な再検討など推進チームの所見を踏まえつつ、当該事業に取り組む。なお、令和５年度より、当該事業は施策を推進する内閣府によりまとめて作成されることとなる。</t>
    <phoneticPr fontId="16"/>
  </si>
  <si>
    <t>（項）科学技術イノベーション創造推進費
　（大事項）科学技術イノベーション創造推進に必要な経費</t>
    <phoneticPr fontId="16"/>
  </si>
  <si>
    <t>重要政策推進枠：1270.246</t>
    <phoneticPr fontId="16"/>
  </si>
  <si>
    <t>（項）技術研究開発推進費
　（大事項）技術研究開発の推進に必要な経費</t>
    <phoneticPr fontId="16"/>
  </si>
  <si>
    <t>・生産性向上比率の成果実績について、原因分析を行い、目標達成が出来るよう取り組まれたい。
・一者応札については、原因を分析し、改善に向けて取り組まれたい。</t>
    <phoneticPr fontId="16"/>
  </si>
  <si>
    <t>一者応札については、原因を分析し、改善に向けて取り組まれたい。</t>
    <phoneticPr fontId="16"/>
  </si>
  <si>
    <t>・一者応札となっている契約については、原因を分析し、改善に向けて取り組まれたい。
・現場実証等を実施した技術の報告件数が減っている原因を明らかにし、改善策を講じられたい</t>
    <phoneticPr fontId="16"/>
  </si>
  <si>
    <t>競争性確保に努めていることがうかがわれ、全般に適切な事業実施が行われているものと思料する。</t>
    <phoneticPr fontId="16"/>
  </si>
  <si>
    <t>-</t>
    <phoneticPr fontId="16"/>
  </si>
  <si>
    <t>一者応札については、原因を分析し、改善に向けて取り組まれたい。また、成果実績について、原因分析を行い、目標達成ができるよう取り組まれたい。</t>
    <phoneticPr fontId="16"/>
  </si>
  <si>
    <t>重要政策推進枠：142</t>
    <rPh sb="0" eb="2">
      <t>ジュウヨウ</t>
    </rPh>
    <rPh sb="2" eb="4">
      <t>セイサク</t>
    </rPh>
    <rPh sb="4" eb="6">
      <t>スイシン</t>
    </rPh>
    <rPh sb="6" eb="7">
      <t>ワク</t>
    </rPh>
    <phoneticPr fontId="16"/>
  </si>
  <si>
    <t>年度内に改善を検討</t>
    <phoneticPr fontId="16"/>
  </si>
  <si>
    <t>「防災・減災、国土強靱化のための５か年加速化対策」については、予算編成過程で検討する。</t>
    <rPh sb="1" eb="3">
      <t>ボウサイ</t>
    </rPh>
    <rPh sb="4" eb="6">
      <t>ゲンサイ</t>
    </rPh>
    <rPh sb="7" eb="9">
      <t>コクド</t>
    </rPh>
    <rPh sb="9" eb="12">
      <t>キョウジンカ</t>
    </rPh>
    <rPh sb="18" eb="19">
      <t>ネン</t>
    </rPh>
    <rPh sb="19" eb="22">
      <t>カソクカ</t>
    </rPh>
    <rPh sb="22" eb="24">
      <t>タイサク</t>
    </rPh>
    <rPh sb="31" eb="33">
      <t>ヨサン</t>
    </rPh>
    <rPh sb="33" eb="35">
      <t>ヘンセイ</t>
    </rPh>
    <rPh sb="35" eb="37">
      <t>カテイ</t>
    </rPh>
    <rPh sb="38" eb="40">
      <t>ケントウ</t>
    </rPh>
    <phoneticPr fontId="16"/>
  </si>
  <si>
    <t>RC造マンションの既存住宅状況調査等の効率化に向けたデジタル新技術の適合性評価基準の開発</t>
    <rPh sb="2" eb="3">
      <t>ゾウ</t>
    </rPh>
    <rPh sb="9" eb="11">
      <t>キゾン</t>
    </rPh>
    <rPh sb="11" eb="13">
      <t>ジュウタク</t>
    </rPh>
    <rPh sb="13" eb="15">
      <t>ジョウキョウ</t>
    </rPh>
    <rPh sb="15" eb="17">
      <t>チョウサ</t>
    </rPh>
    <rPh sb="17" eb="18">
      <t>トウ</t>
    </rPh>
    <rPh sb="19" eb="22">
      <t>コウリツカ</t>
    </rPh>
    <rPh sb="23" eb="24">
      <t>ム</t>
    </rPh>
    <rPh sb="30" eb="31">
      <t>シン</t>
    </rPh>
    <rPh sb="31" eb="33">
      <t>ギジュツ</t>
    </rPh>
    <rPh sb="34" eb="36">
      <t>テキゴウ</t>
    </rPh>
    <rPh sb="36" eb="37">
      <t>セイ</t>
    </rPh>
    <rPh sb="37" eb="39">
      <t>ヒョウカ</t>
    </rPh>
    <rPh sb="39" eb="41">
      <t>キジュン</t>
    </rPh>
    <rPh sb="42" eb="44">
      <t>カイハツ</t>
    </rPh>
    <phoneticPr fontId="6"/>
  </si>
  <si>
    <t>既存オフィスビル等の省エネ化に向けた現況診断に基づく改修設計法に関する研究</t>
    <rPh sb="0" eb="2">
      <t>キゾン</t>
    </rPh>
    <rPh sb="8" eb="9">
      <t>トウ</t>
    </rPh>
    <rPh sb="10" eb="11">
      <t>ショウ</t>
    </rPh>
    <rPh sb="13" eb="14">
      <t>カ</t>
    </rPh>
    <rPh sb="15" eb="16">
      <t>ム</t>
    </rPh>
    <rPh sb="18" eb="20">
      <t>ゲンキョウ</t>
    </rPh>
    <rPh sb="20" eb="22">
      <t>シンダン</t>
    </rPh>
    <rPh sb="23" eb="24">
      <t>モト</t>
    </rPh>
    <rPh sb="26" eb="28">
      <t>カイシュウ</t>
    </rPh>
    <rPh sb="28" eb="30">
      <t>セッケイ</t>
    </rPh>
    <rPh sb="30" eb="31">
      <t>ホウ</t>
    </rPh>
    <rPh sb="32" eb="33">
      <t>カン</t>
    </rPh>
    <rPh sb="35" eb="37">
      <t>ケンキュウ</t>
    </rPh>
    <phoneticPr fontId="6"/>
  </si>
  <si>
    <t>新23</t>
    <rPh sb="0" eb="1">
      <t>シン</t>
    </rPh>
    <phoneticPr fontId="6"/>
  </si>
  <si>
    <t>既存住宅活用の推進とその効果に関する調査研究</t>
    <rPh sb="0" eb="2">
      <t>キゾン</t>
    </rPh>
    <rPh sb="2" eb="4">
      <t>ジュウタク</t>
    </rPh>
    <rPh sb="4" eb="6">
      <t>カツヨウ</t>
    </rPh>
    <rPh sb="7" eb="9">
      <t>スイシン</t>
    </rPh>
    <rPh sb="12" eb="14">
      <t>コウカ</t>
    </rPh>
    <rPh sb="15" eb="16">
      <t>カン</t>
    </rPh>
    <rPh sb="18" eb="20">
      <t>チョウサ</t>
    </rPh>
    <rPh sb="20" eb="22">
      <t>ケンキュウ</t>
    </rPh>
    <phoneticPr fontId="6"/>
  </si>
  <si>
    <t>公共空間活用と持続可能な地域経営に関する調査研究</t>
    <rPh sb="0" eb="2">
      <t>コウキョウ</t>
    </rPh>
    <rPh sb="2" eb="4">
      <t>クウカン</t>
    </rPh>
    <rPh sb="4" eb="6">
      <t>カツヨウ</t>
    </rPh>
    <rPh sb="7" eb="9">
      <t>ジゾク</t>
    </rPh>
    <rPh sb="9" eb="11">
      <t>カノウ</t>
    </rPh>
    <rPh sb="12" eb="14">
      <t>チイキ</t>
    </rPh>
    <rPh sb="14" eb="16">
      <t>ケイエイ</t>
    </rPh>
    <rPh sb="17" eb="18">
      <t>カン</t>
    </rPh>
    <rPh sb="20" eb="22">
      <t>チョウサ</t>
    </rPh>
    <rPh sb="22" eb="24">
      <t>ケンキュウ</t>
    </rPh>
    <phoneticPr fontId="6"/>
  </si>
  <si>
    <t xml:space="preserve">重要政策推進枠：1,298
</t>
    <rPh sb="0" eb="2">
      <t>ジュウヨウ</t>
    </rPh>
    <rPh sb="2" eb="4">
      <t>セイサク</t>
    </rPh>
    <rPh sb="4" eb="6">
      <t>スイシン</t>
    </rPh>
    <rPh sb="6" eb="7">
      <t>ワク</t>
    </rPh>
    <phoneticPr fontId="16"/>
  </si>
  <si>
    <t>重要政策推進枠：168,547
防災・減災、国土強靱化のための５か年加速化対策等については、予算編成過程で検討する。</t>
    <rPh sb="0" eb="2">
      <t>ジュウヨウ</t>
    </rPh>
    <rPh sb="2" eb="4">
      <t>セイサク</t>
    </rPh>
    <rPh sb="4" eb="6">
      <t>スイシン</t>
    </rPh>
    <rPh sb="6" eb="7">
      <t>ワク</t>
    </rPh>
    <phoneticPr fontId="16"/>
  </si>
  <si>
    <t>重要政策推進枠：70</t>
    <rPh sb="0" eb="2">
      <t>ジュウヨウ</t>
    </rPh>
    <rPh sb="2" eb="4">
      <t>セイサク</t>
    </rPh>
    <rPh sb="4" eb="6">
      <t>スイシン</t>
    </rPh>
    <rPh sb="6" eb="7">
      <t>ワク</t>
    </rPh>
    <phoneticPr fontId="16"/>
  </si>
  <si>
    <t>①　理解いただきたい内容の理解がきちんと進んでいるか、量による指標に偏りすぎず、質の向上も目指し、施策の改善につなげるべき。その際、若者の人材育成等にも配慮すべき。
②　より深く、多様な人が関心を持てるような長期的な施設の運営計画等を検討すべき。
③　ウポポイの来場者数100万人に向けて、現状どの段階にあり、いつまでに達成するのか、途中の達成状況もわかるような検証の方策を検討すべき。
④　広報資料の多言語対応を抜本的に改善し、品質管理を行うべき。
⑤　誘客促進のために適切な予算の使い方となっているか、入札方式も含め国が厳しく見ていくべき。</t>
    <phoneticPr fontId="16"/>
  </si>
  <si>
    <t>重要政策推進枠：603</t>
    <rPh sb="0" eb="2">
      <t>ジュウヨウ</t>
    </rPh>
    <rPh sb="2" eb="4">
      <t>セイサク</t>
    </rPh>
    <rPh sb="4" eb="6">
      <t>スイシン</t>
    </rPh>
    <rPh sb="6" eb="7">
      <t>ワク</t>
    </rPh>
    <phoneticPr fontId="16"/>
  </si>
  <si>
    <t>改めてアイヌ民族文化財団の入札状況について点検を行い、１者応札や（特命）随意契約となっている要因を分析し、その改善に向けた指導を行う。またEBPMの考え方に基づき新たに誘客戦略を策定し、それを実行していくことで、目標達成に向け事業を実施していく。</t>
    <rPh sb="28" eb="29">
      <t>シャ</t>
    </rPh>
    <phoneticPr fontId="16"/>
  </si>
  <si>
    <t>「PPP/PFI事業の制度・運用上の課題の解決を図るため、国が調査・検討を実施するとともに、・先導的な官民連携事業に取り組む意欲のある地方公共団体等に対し、事業スキームや導入可能性の検討に要する調査委託費を助成すること。・産官学金で構成される地域プラットフォーム（ブロックプラットフォームを含む）を形成し、官民対話を促進することにより、PPP/PFIの案件形成を図る。」としているが、先導的な取組みの成果、事例、事業の成功の分析などが行われ、公開されているのか。事業の成果を　他地域にも普及・波及する取組みが必要である。</t>
  </si>
  <si>
    <t>重要政策推進枠：173</t>
    <rPh sb="0" eb="2">
      <t>ジュウヨウ</t>
    </rPh>
    <rPh sb="2" eb="4">
      <t>セイサク</t>
    </rPh>
    <rPh sb="4" eb="6">
      <t>スイシン</t>
    </rPh>
    <rPh sb="6" eb="7">
      <t>ワク</t>
    </rPh>
    <phoneticPr fontId="16"/>
  </si>
  <si>
    <t>重要政策推進枠：4</t>
  </si>
  <si>
    <t>インフラツーリズムは大変ユニークで意義ある試みである。ぜひ、ひきつづき、拡大のための課題を明確にし、取り組んでいただきたい。</t>
  </si>
  <si>
    <t>ひきつづき検討を行い、課題をより明らかにし、効率化等の推進に努めていただきたい。</t>
  </si>
  <si>
    <t>重要政策推進枠：10</t>
    <phoneticPr fontId="16"/>
  </si>
  <si>
    <t>重要政策推進枠：9</t>
  </si>
  <si>
    <t>SDGｓの視点からも求められる事業であり、現場の状況を踏まえた、使われる、マニュアル作成を期待する。</t>
    <phoneticPr fontId="16"/>
  </si>
  <si>
    <t>引き続き取組を推進する。</t>
    <rPh sb="0" eb="1">
      <t>ヒ</t>
    </rPh>
    <rPh sb="2" eb="3">
      <t>ツヅ</t>
    </rPh>
    <rPh sb="4" eb="6">
      <t>トリクミ</t>
    </rPh>
    <rPh sb="7" eb="9">
      <t>スイシン</t>
    </rPh>
    <phoneticPr fontId="6"/>
  </si>
  <si>
    <t>国際的な情報発信の場等を活用したスマートシティに関する情報発信を通じ、関連分野での我が国事業者の受注促進に努める。</t>
    <rPh sb="0" eb="3">
      <t>コクサイテキ</t>
    </rPh>
    <rPh sb="4" eb="6">
      <t>ジョウホウ</t>
    </rPh>
    <rPh sb="6" eb="8">
      <t>ハッシン</t>
    </rPh>
    <rPh sb="9" eb="10">
      <t>バ</t>
    </rPh>
    <rPh sb="10" eb="11">
      <t>トウ</t>
    </rPh>
    <rPh sb="12" eb="14">
      <t>カツヨウ</t>
    </rPh>
    <rPh sb="24" eb="25">
      <t>カン</t>
    </rPh>
    <rPh sb="27" eb="29">
      <t>ジョウホウ</t>
    </rPh>
    <rPh sb="29" eb="31">
      <t>ハッシン</t>
    </rPh>
    <rPh sb="32" eb="33">
      <t>ツウ</t>
    </rPh>
    <rPh sb="35" eb="37">
      <t>カンレン</t>
    </rPh>
    <rPh sb="37" eb="39">
      <t>ブンヤ</t>
    </rPh>
    <rPh sb="41" eb="42">
      <t>ワ</t>
    </rPh>
    <rPh sb="43" eb="44">
      <t>クニ</t>
    </rPh>
    <rPh sb="44" eb="47">
      <t>ジギョウシャ</t>
    </rPh>
    <rPh sb="48" eb="50">
      <t>ジュチュウ</t>
    </rPh>
    <rPh sb="50" eb="52">
      <t>ソクシン</t>
    </rPh>
    <rPh sb="53" eb="54">
      <t>ツト</t>
    </rPh>
    <phoneticPr fontId="6"/>
  </si>
  <si>
    <t>重要政策推進枠：15</t>
  </si>
  <si>
    <t>「地球環境行動会議（GEA）」における意見交換の内容等について、さらに周知を図り、その内容が施策の企画立案や実施に活かされるように促す。</t>
    <rPh sb="19" eb="23">
      <t>イケンコウカン</t>
    </rPh>
    <rPh sb="24" eb="27">
      <t>ナイヨウトウ</t>
    </rPh>
    <rPh sb="35" eb="37">
      <t>シュウチ</t>
    </rPh>
    <rPh sb="38" eb="39">
      <t>ハカ</t>
    </rPh>
    <rPh sb="43" eb="45">
      <t>ナイヨウ</t>
    </rPh>
    <rPh sb="46" eb="48">
      <t>シサク</t>
    </rPh>
    <rPh sb="49" eb="53">
      <t>キカクリツアン</t>
    </rPh>
    <rPh sb="54" eb="56">
      <t>ジッシ</t>
    </rPh>
    <rPh sb="57" eb="58">
      <t>イ</t>
    </rPh>
    <rPh sb="65" eb="66">
      <t>ウナガ</t>
    </rPh>
    <phoneticPr fontId="6"/>
  </si>
  <si>
    <t>重要政策推進枠：52</t>
    <rPh sb="0" eb="2">
      <t>ジュウヨウ</t>
    </rPh>
    <rPh sb="2" eb="4">
      <t>セイサク</t>
    </rPh>
    <rPh sb="4" eb="6">
      <t>スイシン</t>
    </rPh>
    <rPh sb="6" eb="7">
      <t>ワク</t>
    </rPh>
    <phoneticPr fontId="16"/>
  </si>
  <si>
    <t>重要政策推進枠：12</t>
    <rPh sb="0" eb="2">
      <t>ジュウヨウ</t>
    </rPh>
    <rPh sb="2" eb="4">
      <t>セイサク</t>
    </rPh>
    <rPh sb="4" eb="6">
      <t>スイシン</t>
    </rPh>
    <rPh sb="6" eb="7">
      <t>ワク</t>
    </rPh>
    <phoneticPr fontId="16"/>
  </si>
  <si>
    <t>重要政策推進枠：10</t>
    <rPh sb="0" eb="2">
      <t>ジュウヨウ</t>
    </rPh>
    <rPh sb="2" eb="4">
      <t>セイサク</t>
    </rPh>
    <rPh sb="4" eb="6">
      <t>スイシン</t>
    </rPh>
    <rPh sb="6" eb="7">
      <t>ワク</t>
    </rPh>
    <phoneticPr fontId="16"/>
  </si>
  <si>
    <t>引き続き、事業効果の早期発現の観点から、公開期日が設定されている公園について重点的な予算配分を行うとともに、公園利用者の安全・安心の確保のために、公園施設の老朽化対策等に取り組むこと。その際、官民連携手法の導入やデジタル技術の活用等の創意工夫も行いながら、維持管理費の増大の抑制に努めつつ、国営公園等の魅力や機能の向上を図るなど、効率的で効果的な整備・管理運営を推進していくべき。
また、成果指標については、ポストコロナにおいて入場者数の回復が見込まれることから、入園者数の指標が再設定されているが、目標値と実績値がかけ離れている状態であり、入場者数増加に向けて国営公園等の魅力向上や特に子育て世代向けの利便性向上を図るべき。</t>
    <rPh sb="214" eb="218">
      <t>ニュウジョウシャスウ</t>
    </rPh>
    <rPh sb="219" eb="221">
      <t>カイフク</t>
    </rPh>
    <rPh sb="222" eb="224">
      <t>ミコ</t>
    </rPh>
    <rPh sb="233" eb="234">
      <t>エン</t>
    </rPh>
    <rPh sb="241" eb="243">
      <t>セッテイ</t>
    </rPh>
    <rPh sb="250" eb="253">
      <t>モクヒョウチ</t>
    </rPh>
    <rPh sb="254" eb="257">
      <t>ジッセキチ</t>
    </rPh>
    <rPh sb="260" eb="261">
      <t>ハナ</t>
    </rPh>
    <rPh sb="265" eb="267">
      <t>ジョウタイ</t>
    </rPh>
    <rPh sb="274" eb="277">
      <t>スウゾウカ</t>
    </rPh>
    <rPh sb="278" eb="279">
      <t>ム</t>
    </rPh>
    <rPh sb="281" eb="286">
      <t>コクエイコウエントウ</t>
    </rPh>
    <rPh sb="287" eb="291">
      <t>ミリョクコウジョウ</t>
    </rPh>
    <rPh sb="292" eb="293">
      <t>トク</t>
    </rPh>
    <rPh sb="294" eb="296">
      <t>コソダ</t>
    </rPh>
    <rPh sb="297" eb="300">
      <t>セダイム</t>
    </rPh>
    <phoneticPr fontId="52"/>
  </si>
  <si>
    <t>引き続き、公開期日が設定されている公園について重点的な予算配分を行えるよう努めるとともに、公園利用者の安全・安心を確保するため、公園施設長寿命化計画の老朽化対策等について取り組みつつ、民間活力の導入やデジタル技術の活用等により維持管理費増大の抑制に努めるとともに、国営公園等の魅力や機能の向上を図り、効率的で効果的な整備・管理運営を推進していく。
また、成果指標については、目標値の達成のために、入場者数増加に向けて国営公園等の魅力向上や子育て世代向けの利便性向上等を検討していく。</t>
    <rPh sb="191" eb="193">
      <t>タッセイ</t>
    </rPh>
    <rPh sb="232" eb="233">
      <t>トウ</t>
    </rPh>
    <rPh sb="234" eb="236">
      <t>ケントウ</t>
    </rPh>
    <phoneticPr fontId="6"/>
  </si>
  <si>
    <t>防災・減災、国土強靱化のための５か年加速化対策については、予算編成過程で検討する。</t>
  </si>
  <si>
    <t>明日香村基本方針及び第５次明日香村整備計画に基づき、引き続き効果的な事業実施に取り組むべき。</t>
    <rPh sb="0" eb="3">
      <t>アスカ</t>
    </rPh>
    <rPh sb="3" eb="4">
      <t>ムラ</t>
    </rPh>
    <rPh sb="4" eb="6">
      <t>キホン</t>
    </rPh>
    <rPh sb="6" eb="8">
      <t>ホウシン</t>
    </rPh>
    <rPh sb="8" eb="9">
      <t>オヨ</t>
    </rPh>
    <rPh sb="10" eb="11">
      <t>ダイ</t>
    </rPh>
    <rPh sb="12" eb="13">
      <t>ジ</t>
    </rPh>
    <rPh sb="13" eb="16">
      <t>アスカ</t>
    </rPh>
    <rPh sb="16" eb="17">
      <t>ムラ</t>
    </rPh>
    <rPh sb="17" eb="19">
      <t>セイビ</t>
    </rPh>
    <rPh sb="19" eb="21">
      <t>ケイカク</t>
    </rPh>
    <rPh sb="22" eb="23">
      <t>モト</t>
    </rPh>
    <rPh sb="26" eb="27">
      <t>ヒ</t>
    </rPh>
    <rPh sb="28" eb="29">
      <t>ツヅ</t>
    </rPh>
    <rPh sb="30" eb="32">
      <t>コウカ</t>
    </rPh>
    <rPh sb="32" eb="33">
      <t>テキ</t>
    </rPh>
    <rPh sb="34" eb="36">
      <t>ジギョウ</t>
    </rPh>
    <rPh sb="36" eb="38">
      <t>ジッシ</t>
    </rPh>
    <rPh sb="39" eb="40">
      <t>ト</t>
    </rPh>
    <rPh sb="41" eb="42">
      <t>ク</t>
    </rPh>
    <phoneticPr fontId="52"/>
  </si>
  <si>
    <t>目標達成に向けた効果的・効率的な事業実施に努める。</t>
    <phoneticPr fontId="16"/>
  </si>
  <si>
    <t>長期的アウトカムの設定が本事業のものとして適切なのか、必ずしも明らかではない。たしかに「モデル公園」というなら水と緑の確保量に寄与する面はあると思うが、公園以外の緑化事業（https://www.mlit.go.jp/toshi/park/toshi_parkgreen_tk_000074.htmlなどを拝見）によっても数値は達成されうるし、かつ、支出先の業務概要を拝見する限り、ユニバーサルデザイン化等の「社会課題」に対応することが主目的と思われる。同じく業務内容には「ストック化の向上」が多数挙げられているが、これと、KPIの根拠である第５次重点計画における「ストックの機能向上を目的に都市公園の集約・再編を実施した公園管理者数」の数値は関係しないのか、現時点では理解できていない。また、短期アウトカムにおける「モデル性の評価指標」の内容をもう少しご説明いただきたい（参照URLの制度要綱・交付要綱を拝見したが、記載はないものと見受けられる）。</t>
  </si>
  <si>
    <t>都市公園の整備を通じて社会課題への対応がより促進されるよう、本事業を通じて得られた知見を活用、横展開してさらなる施策の充実を図るとともに、今後の対象施策については、社会経済情勢を踏まえて機動的に設定・見直しを行っていくべき。特に、公園の管理体制の構築・利用ルールづくりといった質の高い管理運営に資する取組やDXを活用した公園整備等、先進的に社会課題に対応する取組については、横展開を推進する観点から、重点的な支援を実施していくべき。</t>
    <rPh sb="0" eb="4">
      <t>トシコウエン</t>
    </rPh>
    <rPh sb="5" eb="7">
      <t>セイビ</t>
    </rPh>
    <rPh sb="8" eb="9">
      <t>ツウ</t>
    </rPh>
    <rPh sb="11" eb="15">
      <t>シャカイカダイ</t>
    </rPh>
    <rPh sb="17" eb="19">
      <t>タイオウ</t>
    </rPh>
    <rPh sb="22" eb="24">
      <t>ソクシン</t>
    </rPh>
    <rPh sb="30" eb="33">
      <t>ホンジギョウ</t>
    </rPh>
    <rPh sb="34" eb="35">
      <t>ツウ</t>
    </rPh>
    <rPh sb="69" eb="71">
      <t>コンゴ</t>
    </rPh>
    <rPh sb="72" eb="74">
      <t>タイショウ</t>
    </rPh>
    <rPh sb="74" eb="76">
      <t>セサク</t>
    </rPh>
    <rPh sb="82" eb="88">
      <t>シャカイケイザイジョウセイ</t>
    </rPh>
    <rPh sb="89" eb="90">
      <t>フ</t>
    </rPh>
    <rPh sb="93" eb="96">
      <t>キドウテキ</t>
    </rPh>
    <rPh sb="97" eb="99">
      <t>セッテイ</t>
    </rPh>
    <rPh sb="100" eb="102">
      <t>ミナオ</t>
    </rPh>
    <rPh sb="104" eb="105">
      <t>オコナ</t>
    </rPh>
    <rPh sb="112" eb="113">
      <t>トク</t>
    </rPh>
    <rPh sb="115" eb="117">
      <t>コウエン</t>
    </rPh>
    <rPh sb="118" eb="122">
      <t>カンリタイセイ</t>
    </rPh>
    <rPh sb="123" eb="125">
      <t>コウチク</t>
    </rPh>
    <rPh sb="126" eb="128">
      <t>リヨウ</t>
    </rPh>
    <rPh sb="138" eb="139">
      <t>シツ</t>
    </rPh>
    <rPh sb="140" eb="141">
      <t>タカ</t>
    </rPh>
    <rPh sb="142" eb="146">
      <t>カンリウンエイ</t>
    </rPh>
    <rPh sb="147" eb="148">
      <t>シ</t>
    </rPh>
    <rPh sb="150" eb="152">
      <t>トリクミ</t>
    </rPh>
    <rPh sb="156" eb="158">
      <t>カツヨウ</t>
    </rPh>
    <rPh sb="160" eb="164">
      <t>コウエンセイビ</t>
    </rPh>
    <rPh sb="164" eb="165">
      <t>トウ</t>
    </rPh>
    <rPh sb="166" eb="169">
      <t>センシンテキ</t>
    </rPh>
    <rPh sb="170" eb="174">
      <t>シャカイカダイ</t>
    </rPh>
    <rPh sb="175" eb="177">
      <t>タイオウ</t>
    </rPh>
    <rPh sb="179" eb="181">
      <t>トリクミ</t>
    </rPh>
    <rPh sb="187" eb="190">
      <t>ヨコテンカイ</t>
    </rPh>
    <rPh sb="191" eb="193">
      <t>スイシン</t>
    </rPh>
    <rPh sb="195" eb="197">
      <t>カンテン</t>
    </rPh>
    <rPh sb="200" eb="203">
      <t>ジュウテンテキ</t>
    </rPh>
    <rPh sb="204" eb="206">
      <t>シエン</t>
    </rPh>
    <rPh sb="207" eb="209">
      <t>ジッシ</t>
    </rPh>
    <phoneticPr fontId="24"/>
  </si>
  <si>
    <t>今後の対象施策について、社会経済情勢を踏まえて機動的に設定・見直しを行うとともに、本事業に関する事例集等の作成・公表により、本事業で得られた知見が全国に横展開されるような措置を講ずる。</t>
    <rPh sb="41" eb="42">
      <t>ホン</t>
    </rPh>
    <rPh sb="42" eb="44">
      <t>ジギョウ</t>
    </rPh>
    <rPh sb="45" eb="46">
      <t>カン</t>
    </rPh>
    <rPh sb="48" eb="50">
      <t>ジレイ</t>
    </rPh>
    <rPh sb="50" eb="51">
      <t>シュウ</t>
    </rPh>
    <rPh sb="51" eb="52">
      <t>トウ</t>
    </rPh>
    <rPh sb="53" eb="55">
      <t>サクセイ</t>
    </rPh>
    <rPh sb="56" eb="58">
      <t>コウヒョウ</t>
    </rPh>
    <rPh sb="73" eb="75">
      <t>ゼンコク</t>
    </rPh>
    <rPh sb="76" eb="77">
      <t>ヨコ</t>
    </rPh>
    <rPh sb="77" eb="79">
      <t>テンカイ</t>
    </rPh>
    <rPh sb="85" eb="87">
      <t>ソチ</t>
    </rPh>
    <rPh sb="88" eb="89">
      <t>コウ</t>
    </rPh>
    <phoneticPr fontId="6"/>
  </si>
  <si>
    <t>アウトカムの設定は適切。費用支出先の選定における競争制確保に努められており、引き続き事業の適切な実施を進められたい。</t>
  </si>
  <si>
    <t>引き続き、費用支出先の選定における競争性確保に努めつつ、都市緑化の推進等による地球温暖化対策を促進する観点から、都市緑化による温室効果ガス吸収量を適切に把握・算出するためのデータの作成及びその精度向上のための各種調査を行うべき。</t>
    <rPh sb="5" eb="7">
      <t>ヒヨウ</t>
    </rPh>
    <rPh sb="7" eb="10">
      <t>シシュツサキ</t>
    </rPh>
    <rPh sb="11" eb="13">
      <t>センテイ</t>
    </rPh>
    <rPh sb="17" eb="20">
      <t>キョウソウセイ</t>
    </rPh>
    <rPh sb="20" eb="22">
      <t>カクホ</t>
    </rPh>
    <rPh sb="23" eb="24">
      <t>ツト</t>
    </rPh>
    <phoneticPr fontId="52"/>
  </si>
  <si>
    <t>引き続き、費用支出先の選定における競争性確保に努めつつ、都市緑化の推進等による地球温暖化対策を促進する観点から、都市緑化による温室効果ガス吸収量を適切に把握・算出するためのデータの作成及びその精度向上のための各種調査を行う。</t>
    <phoneticPr fontId="16"/>
  </si>
  <si>
    <t>災害発生時に本事業で整備された防災公園の機能が最大限発揮され、災害に対して脆弱となっている都市の構造的な防災機能の強化が図られるよう、平時における公園の適切な維持管理や災害時に備えた訓練の実施など、地方公共団体や地元住民と十分な連携を図りながら事業の効果を高める工夫を行うべき。</t>
    <phoneticPr fontId="16"/>
  </si>
  <si>
    <t>本事業により整備された都市公園では、既に複数箇所において地方自治体及び地域住民による防災訓練が実施されるなど、災害発生時に防災機能を十分に発揮させるための取組が行われている。引き続き、さらなる防災機能の発揮を目指して、地方自治体等と十分な連携を図っていくとともに、災害時に備え講じる措置について確認を行う。</t>
    <phoneticPr fontId="16"/>
  </si>
  <si>
    <t>引き続き、本事業が広く地方公共団体や民間事業者等において活用されるよう説明会の開催や広報の充実等積極的な周知や各地域の帰宅困難者対策の推進に向けた働きかけを行う等により、本事業の活用促進を図るべき。</t>
    <rPh sb="9" eb="10">
      <t>ヒロ</t>
    </rPh>
    <rPh sb="11" eb="17">
      <t>チホウコウキョウダンタイ</t>
    </rPh>
    <rPh sb="18" eb="24">
      <t>ミンカンジギョウシャトウ</t>
    </rPh>
    <rPh sb="28" eb="30">
      <t>カツヨウ</t>
    </rPh>
    <rPh sb="35" eb="38">
      <t>セツメイカイ</t>
    </rPh>
    <phoneticPr fontId="52"/>
  </si>
  <si>
    <t>令和３年度に改定した「都市再生安全確保計画作成の手引き」の内容の周知を図るとともに、官民連携による帰宅困難者対策の優良事例や本事業の活用事例等について、地方公共団体や民間事業者等に横展開を図ることなどにより、本事業の更なる活用促進を図る。</t>
    <rPh sb="104" eb="105">
      <t>ホン</t>
    </rPh>
    <rPh sb="105" eb="107">
      <t>ジギョウ</t>
    </rPh>
    <rPh sb="111" eb="113">
      <t>カツヨウ</t>
    </rPh>
    <phoneticPr fontId="6"/>
  </si>
  <si>
    <t>引き続き、制度周知等に努めつつ、老朽化が進んでいる地下街など優先度や緊急性の高い地下街に対して重点的に事業を遂行するべき。</t>
    <phoneticPr fontId="16"/>
  </si>
  <si>
    <t>引き続き、会議等を通じて制度の解説や取組事例等の周知の一層の働きかけを行いつつ、防災・安全対策の取組を実施する地下街に優先順位を設定し、優先度や緊急性の高い地下街への予算配分の重点化を行う。</t>
    <phoneticPr fontId="16"/>
  </si>
  <si>
    <t>令和7年度目標値まで10％のところまで到達したことには本事業の効果があると思われる。但し、長期アウトカムのうち「検討段階」には様々なものが含まれると考えられるところ、某かの検討主体を自治体が設定したといった具体的行動を伴うものに限定すべきではなかったのか、という疑問は残る。また、アウトプットにおいて「ガイドライン」とあるが、ガイドライン（https://www.mlit.go.jp/common/001246099.pdf）自体は平成30年に作成済と理解しており、「取組事例集」（https://www.mlit.go.jp/toshi/toshi_tobou_fr_000064.html）を挙げるべきではないのか、という疑問もある。</t>
    <phoneticPr fontId="16"/>
  </si>
  <si>
    <t>本事業で得られた自治体の取り組み状況の活用、課題の分析、得られた成果の普及促進等を通じて、地方公共団体による事前復興まちづくり計画の策定促進を図るべき。</t>
    <rPh sb="8" eb="11">
      <t>ジチタイ</t>
    </rPh>
    <rPh sb="12" eb="13">
      <t>ト</t>
    </rPh>
    <rPh sb="14" eb="15">
      <t>ク</t>
    </rPh>
    <rPh sb="16" eb="18">
      <t>ジョウキョウ</t>
    </rPh>
    <rPh sb="45" eb="47">
      <t>チホウ</t>
    </rPh>
    <rPh sb="47" eb="51">
      <t>コウキョウダンタイ</t>
    </rPh>
    <rPh sb="54" eb="56">
      <t>ジゼン</t>
    </rPh>
    <rPh sb="56" eb="58">
      <t>フッコウ</t>
    </rPh>
    <rPh sb="63" eb="65">
      <t>ケイカク</t>
    </rPh>
    <rPh sb="66" eb="68">
      <t>サクテイ</t>
    </rPh>
    <rPh sb="68" eb="70">
      <t>ソクシン</t>
    </rPh>
    <rPh sb="71" eb="72">
      <t>ハカ</t>
    </rPh>
    <phoneticPr fontId="52"/>
  </si>
  <si>
    <t>本事業で得られた自治体の取組状況の活用、課題の分析、得られた成果の普及促進等を通じて、地方公共団体による復興事前準備の取組（事前復興まちづくり計画の策定等）の推進のための方策を検討する。なお、本事業は令和４年度で終了となったが、継続事業の実施の際、本事業の取組を参照しつつ、大規模災害への備えとして国土の強靭化を図る取組を推進していく。</t>
    <rPh sb="52" eb="54">
      <t>フッコウ</t>
    </rPh>
    <rPh sb="54" eb="56">
      <t>ジゼン</t>
    </rPh>
    <rPh sb="56" eb="58">
      <t>ジュンビ</t>
    </rPh>
    <rPh sb="59" eb="61">
      <t>トリク</t>
    </rPh>
    <rPh sb="76" eb="77">
      <t>トウ</t>
    </rPh>
    <rPh sb="79" eb="81">
      <t>スイシン</t>
    </rPh>
    <rPh sb="85" eb="87">
      <t>ホウサク</t>
    </rPh>
    <rPh sb="88" eb="90">
      <t>ケントウ</t>
    </rPh>
    <rPh sb="96" eb="97">
      <t>ホン</t>
    </rPh>
    <rPh sb="97" eb="99">
      <t>ジギョウ</t>
    </rPh>
    <rPh sb="100" eb="102">
      <t>レイワ</t>
    </rPh>
    <rPh sb="103" eb="105">
      <t>ネンド</t>
    </rPh>
    <rPh sb="106" eb="108">
      <t>シュウリョウ</t>
    </rPh>
    <rPh sb="114" eb="116">
      <t>ケイゾク</t>
    </rPh>
    <rPh sb="116" eb="118">
      <t>ジギョウ</t>
    </rPh>
    <rPh sb="119" eb="121">
      <t>ジッシ</t>
    </rPh>
    <rPh sb="122" eb="123">
      <t>サイ</t>
    </rPh>
    <rPh sb="124" eb="125">
      <t>ホン</t>
    </rPh>
    <rPh sb="125" eb="127">
      <t>ジギョウ</t>
    </rPh>
    <rPh sb="128" eb="130">
      <t>トリク</t>
    </rPh>
    <rPh sb="131" eb="133">
      <t>サンショウ</t>
    </rPh>
    <rPh sb="137" eb="140">
      <t>ダイキボ</t>
    </rPh>
    <rPh sb="140" eb="142">
      <t>サイガイ</t>
    </rPh>
    <rPh sb="144" eb="145">
      <t>ソナ</t>
    </rPh>
    <rPh sb="149" eb="151">
      <t>コクド</t>
    </rPh>
    <rPh sb="152" eb="154">
      <t>キョウジン</t>
    </rPh>
    <rPh sb="154" eb="155">
      <t>カ</t>
    </rPh>
    <rPh sb="156" eb="157">
      <t>ハカ</t>
    </rPh>
    <rPh sb="158" eb="160">
      <t>トリクミ</t>
    </rPh>
    <rPh sb="161" eb="163">
      <t>スイシン</t>
    </rPh>
    <phoneticPr fontId="6"/>
  </si>
  <si>
    <t>本事業における既存不適格の是正等により景観改善が図られた地区数及び景観計画に基づき重点的な取組を進める市区町村数のアウトカムについて、未達成ながらも着実に実績は上がっているため、引き続き、手続の迅速化や地方公共団体に対する制度内容や活用事例の共有等を一層進め、より実効性の高い事業執行に努めるべき。</t>
    <rPh sb="0" eb="3">
      <t>ホンジギョウ</t>
    </rPh>
    <rPh sb="7" eb="12">
      <t>キゾンフテキカク</t>
    </rPh>
    <rPh sb="13" eb="16">
      <t>ゼセイトウ</t>
    </rPh>
    <rPh sb="19" eb="21">
      <t>ケイカン</t>
    </rPh>
    <rPh sb="21" eb="23">
      <t>カイゼン</t>
    </rPh>
    <rPh sb="24" eb="25">
      <t>ハカ</t>
    </rPh>
    <rPh sb="28" eb="30">
      <t>チク</t>
    </rPh>
    <rPh sb="30" eb="31">
      <t>スウ</t>
    </rPh>
    <rPh sb="31" eb="32">
      <t>オヨ</t>
    </rPh>
    <rPh sb="33" eb="35">
      <t>ケイカン</t>
    </rPh>
    <rPh sb="38" eb="39">
      <t>モト</t>
    </rPh>
    <rPh sb="41" eb="44">
      <t>ジュウテンテキ</t>
    </rPh>
    <rPh sb="45" eb="47">
      <t>トリクミ</t>
    </rPh>
    <rPh sb="48" eb="49">
      <t>スス</t>
    </rPh>
    <rPh sb="51" eb="56">
      <t>シクチョウソンスウ</t>
    </rPh>
    <rPh sb="67" eb="70">
      <t>ミタッセイ</t>
    </rPh>
    <rPh sb="74" eb="76">
      <t>チャクジツ</t>
    </rPh>
    <rPh sb="77" eb="79">
      <t>ジッセキ</t>
    </rPh>
    <rPh sb="80" eb="81">
      <t>ア</t>
    </rPh>
    <rPh sb="89" eb="90">
      <t>ヒ</t>
    </rPh>
    <rPh sb="91" eb="92">
      <t>ツヅ</t>
    </rPh>
    <rPh sb="94" eb="96">
      <t>テツヅ</t>
    </rPh>
    <rPh sb="99" eb="100">
      <t>カ</t>
    </rPh>
    <rPh sb="113" eb="115">
      <t>ナイヨウ</t>
    </rPh>
    <rPh sb="123" eb="124">
      <t>トウ</t>
    </rPh>
    <rPh sb="127" eb="128">
      <t>スス</t>
    </rPh>
    <rPh sb="134" eb="135">
      <t>セイ</t>
    </rPh>
    <rPh sb="136" eb="137">
      <t>タカ</t>
    </rPh>
    <rPh sb="138" eb="142">
      <t>ジギョウシッコウ</t>
    </rPh>
    <rPh sb="143" eb="144">
      <t>ツト</t>
    </rPh>
    <phoneticPr fontId="24"/>
  </si>
  <si>
    <t>事業効果がより広く、また早期に発現するよう、取組を一層推進し、実効性の高い事業執行に努め、手続の迅速化や地方公共団体に対する制度内容や活用事例の共有等も一層進めていく。</t>
    <rPh sb="31" eb="34">
      <t>ジッコウセイ</t>
    </rPh>
    <rPh sb="35" eb="36">
      <t>タカ</t>
    </rPh>
    <phoneticPr fontId="6"/>
  </si>
  <si>
    <t>当該年度に策定・改訂された緑の基本計画のうち、グリーンインフラを位置づけている計画の割合のアウトカムについて、現在確定している実績においては割合が低下しており、目標値達成に向け事業が進展しているとは言い難い状況である。実績が低下している原因について、詳細な分析を行うとともに、事業の実効性が確保されるよう適切な事業実施方法を検討すべき。</t>
    <rPh sb="0" eb="4">
      <t>トウガイネンド</t>
    </rPh>
    <rPh sb="5" eb="7">
      <t>サクテイ</t>
    </rPh>
    <rPh sb="8" eb="10">
      <t>カイテイ</t>
    </rPh>
    <rPh sb="13" eb="14">
      <t>ミドリ</t>
    </rPh>
    <rPh sb="15" eb="17">
      <t>キホン</t>
    </rPh>
    <rPh sb="17" eb="19">
      <t>ケイカク</t>
    </rPh>
    <rPh sb="32" eb="34">
      <t>イチ</t>
    </rPh>
    <rPh sb="39" eb="41">
      <t>ケイカク</t>
    </rPh>
    <rPh sb="42" eb="44">
      <t>ワリアイ</t>
    </rPh>
    <rPh sb="55" eb="57">
      <t>ゲンザイ</t>
    </rPh>
    <rPh sb="57" eb="59">
      <t>カクテイ</t>
    </rPh>
    <phoneticPr fontId="24"/>
  </si>
  <si>
    <t>実績が低下している原因として、地方公共団体が緑の基本計画においてグリーンインフラをどのように位置づけたらよいか悩んでいることが想定される。今後、地方公共団体へのヒアリング等を通じて原因を調査・分析するとともに、説明会等を通じて、緑の基本計画にグリーンインフラを位置づけた先進事例の情報発信を行う。</t>
    <rPh sb="0" eb="2">
      <t>ジッセキ</t>
    </rPh>
    <rPh sb="3" eb="5">
      <t>テイカ</t>
    </rPh>
    <rPh sb="9" eb="11">
      <t>ゲンイン</t>
    </rPh>
    <rPh sb="15" eb="21">
      <t>チホウコウキョウダンタイ</t>
    </rPh>
    <rPh sb="22" eb="23">
      <t>ミドリ</t>
    </rPh>
    <rPh sb="24" eb="26">
      <t>キホン</t>
    </rPh>
    <rPh sb="26" eb="28">
      <t>ケイカク</t>
    </rPh>
    <rPh sb="46" eb="48">
      <t>イチ</t>
    </rPh>
    <rPh sb="55" eb="56">
      <t>ナヤ</t>
    </rPh>
    <rPh sb="63" eb="65">
      <t>ソウテイ</t>
    </rPh>
    <rPh sb="69" eb="71">
      <t>コンゴ</t>
    </rPh>
    <rPh sb="72" eb="78">
      <t>チホウコウキョウダンタイ</t>
    </rPh>
    <rPh sb="85" eb="86">
      <t>トウ</t>
    </rPh>
    <rPh sb="87" eb="88">
      <t>ツウ</t>
    </rPh>
    <rPh sb="90" eb="92">
      <t>ゲンイン</t>
    </rPh>
    <rPh sb="93" eb="95">
      <t>チョウサ</t>
    </rPh>
    <rPh sb="96" eb="98">
      <t>ブンセキ</t>
    </rPh>
    <rPh sb="105" eb="108">
      <t>セツメイカイ</t>
    </rPh>
    <rPh sb="108" eb="109">
      <t>トウ</t>
    </rPh>
    <rPh sb="110" eb="111">
      <t>ツウ</t>
    </rPh>
    <rPh sb="114" eb="115">
      <t>ミドリ</t>
    </rPh>
    <rPh sb="116" eb="120">
      <t>キホンケイカク</t>
    </rPh>
    <rPh sb="130" eb="132">
      <t>イチ</t>
    </rPh>
    <rPh sb="135" eb="137">
      <t>センシン</t>
    </rPh>
    <rPh sb="137" eb="139">
      <t>ジレイ</t>
    </rPh>
    <rPh sb="140" eb="142">
      <t>ジョウホウ</t>
    </rPh>
    <rPh sb="142" eb="144">
      <t>ハッシン</t>
    </rPh>
    <rPh sb="145" eb="146">
      <t>オコナ</t>
    </rPh>
    <phoneticPr fontId="6"/>
  </si>
  <si>
    <t>引き続き、事業の進捗状況の定期的な把握等により、効率的な執行となるよう努めるべき。また、本事業の目的である防災性能や省エネルギー性能といった緊急的な政策課題に対応した質の高い施設建築物等の整備をより的確に推進するため、事業遂行の必要性の高い箇所への支援を重点的に行うべき。</t>
    <rPh sb="114" eb="117">
      <t>ヒツヨウセイ</t>
    </rPh>
    <rPh sb="118" eb="119">
      <t>タカ</t>
    </rPh>
    <rPh sb="120" eb="122">
      <t>カショ</t>
    </rPh>
    <rPh sb="124" eb="126">
      <t>シエン</t>
    </rPh>
    <rPh sb="127" eb="130">
      <t>ジュウテンテキ</t>
    </rPh>
    <rPh sb="131" eb="132">
      <t>オコナ</t>
    </rPh>
    <phoneticPr fontId="52"/>
  </si>
  <si>
    <t>引き続き、事業の進捗状況を定期的に把握し、効率的な執行に努める。また、防災性能や省エネルギー性能といった緊急的な政策課題に対応した質の高い施設建築物等の整備を推進するため、事業遂行の必要性の高い箇所への支援を行っていく。</t>
    <rPh sb="61" eb="63">
      <t>タイオウ</t>
    </rPh>
    <rPh sb="65" eb="66">
      <t>シツ</t>
    </rPh>
    <rPh sb="67" eb="68">
      <t>タカ</t>
    </rPh>
    <rPh sb="69" eb="71">
      <t>シセツ</t>
    </rPh>
    <rPh sb="71" eb="74">
      <t>ケンチクブツ</t>
    </rPh>
    <rPh sb="74" eb="75">
      <t>ナド</t>
    </rPh>
    <rPh sb="76" eb="78">
      <t>セイビ</t>
    </rPh>
    <rPh sb="79" eb="81">
      <t>スイシン</t>
    </rPh>
    <rPh sb="104" eb="105">
      <t>オコナ</t>
    </rPh>
    <phoneticPr fontId="6"/>
  </si>
  <si>
    <t>引き続き、地区のニーズにあった支援を行うとともに、コーディネート業務の効果の分析を的確に行うなど、政策効果の高い都市再生事業の実施に結びつく、効果的で適切な執行となるよう努めるべき。</t>
    <rPh sb="0" eb="1">
      <t>ヒ</t>
    </rPh>
    <rPh sb="2" eb="3">
      <t>ツヅ</t>
    </rPh>
    <rPh sb="38" eb="40">
      <t>ブンセキ</t>
    </rPh>
    <rPh sb="41" eb="43">
      <t>テキカク</t>
    </rPh>
    <rPh sb="44" eb="45">
      <t>オコナ</t>
    </rPh>
    <rPh sb="49" eb="51">
      <t>セイサク</t>
    </rPh>
    <rPh sb="51" eb="53">
      <t>コウカ</t>
    </rPh>
    <rPh sb="54" eb="55">
      <t>タカ</t>
    </rPh>
    <rPh sb="56" eb="60">
      <t>トシサイセイ</t>
    </rPh>
    <rPh sb="60" eb="62">
      <t>ジギョウ</t>
    </rPh>
    <rPh sb="63" eb="65">
      <t>ジッシ</t>
    </rPh>
    <rPh sb="66" eb="67">
      <t>ムス</t>
    </rPh>
    <rPh sb="71" eb="74">
      <t>コウカテキ</t>
    </rPh>
    <rPh sb="75" eb="77">
      <t>テキセツ</t>
    </rPh>
    <rPh sb="78" eb="80">
      <t>シッコウ</t>
    </rPh>
    <rPh sb="85" eb="86">
      <t>ツト</t>
    </rPh>
    <phoneticPr fontId="24"/>
  </si>
  <si>
    <t>引き続き、地区のニーズにあった支援を行うとともに、コーディネート業務の実態把握や効果分析等を通して、政策効果の高い都市再生事業の実施に結びつくような、効果的で適切な執行となるよう努める。</t>
    <rPh sb="35" eb="37">
      <t>ジッタイ</t>
    </rPh>
    <rPh sb="37" eb="39">
      <t>ハアク</t>
    </rPh>
    <rPh sb="44" eb="45">
      <t>トウ</t>
    </rPh>
    <rPh sb="46" eb="47">
      <t>トオ</t>
    </rPh>
    <phoneticPr fontId="6"/>
  </si>
  <si>
    <t>本事業による誘発効果を一層高めるため、引き続き、地域金融機関、地方公共団体、都市再生機構などの様々な主体と連携して、案件発掘に努めるべき。その際、交流・連携施設及び情報化基盤設備を新たに支援メニューに追加した「共助推進型まちづくりファンド」を活用した地方都市におけるイノベーション拠点となる場づくりの推進など、支援対象事業が新たな地域課題の解決に資するものとなるよう、民都機構と連携して一層の周知に努めるべき。</t>
    <rPh sb="0" eb="1">
      <t>ホン</t>
    </rPh>
    <rPh sb="1" eb="3">
      <t>ジギョウ</t>
    </rPh>
    <rPh sb="6" eb="8">
      <t>ユウハツ</t>
    </rPh>
    <rPh sb="8" eb="10">
      <t>コウカ</t>
    </rPh>
    <rPh sb="11" eb="13">
      <t>イッソウ</t>
    </rPh>
    <rPh sb="13" eb="14">
      <t>タカ</t>
    </rPh>
    <rPh sb="19" eb="20">
      <t>ヒ</t>
    </rPh>
    <rPh sb="21" eb="22">
      <t>ツヅ</t>
    </rPh>
    <rPh sb="63" eb="64">
      <t>ツト</t>
    </rPh>
    <rPh sb="71" eb="72">
      <t>サイ</t>
    </rPh>
    <rPh sb="73" eb="75">
      <t>コウリュウ</t>
    </rPh>
    <rPh sb="76" eb="80">
      <t>レンケイシセツ</t>
    </rPh>
    <rPh sb="80" eb="81">
      <t>オヨ</t>
    </rPh>
    <rPh sb="82" eb="84">
      <t>ジョウホウ</t>
    </rPh>
    <rPh sb="84" eb="85">
      <t>カ</t>
    </rPh>
    <rPh sb="85" eb="89">
      <t>キバンセツビ</t>
    </rPh>
    <rPh sb="90" eb="91">
      <t>アラ</t>
    </rPh>
    <rPh sb="93" eb="95">
      <t>シエン</t>
    </rPh>
    <rPh sb="100" eb="102">
      <t>ツイカ</t>
    </rPh>
    <rPh sb="105" eb="107">
      <t>キョウジョ</t>
    </rPh>
    <rPh sb="107" eb="110">
      <t>スイシンガタ</t>
    </rPh>
    <rPh sb="121" eb="123">
      <t>カツヨウ</t>
    </rPh>
    <rPh sb="125" eb="129">
      <t>チホウトシ</t>
    </rPh>
    <rPh sb="140" eb="142">
      <t>キョテン</t>
    </rPh>
    <rPh sb="145" eb="146">
      <t>バ</t>
    </rPh>
    <rPh sb="150" eb="152">
      <t>スイシン</t>
    </rPh>
    <rPh sb="155" eb="157">
      <t>シエン</t>
    </rPh>
    <rPh sb="157" eb="159">
      <t>タイショウ</t>
    </rPh>
    <rPh sb="159" eb="161">
      <t>ジギョウ</t>
    </rPh>
    <rPh sb="162" eb="163">
      <t>アラ</t>
    </rPh>
    <rPh sb="165" eb="167">
      <t>チイキ</t>
    </rPh>
    <rPh sb="173" eb="174">
      <t>シ</t>
    </rPh>
    <rPh sb="184" eb="185">
      <t>ミン</t>
    </rPh>
    <rPh sb="185" eb="186">
      <t>ト</t>
    </rPh>
    <rPh sb="186" eb="188">
      <t>キコウ</t>
    </rPh>
    <rPh sb="189" eb="191">
      <t>レンケイ</t>
    </rPh>
    <rPh sb="193" eb="195">
      <t>イッソウ</t>
    </rPh>
    <rPh sb="196" eb="198">
      <t>シュウチ</t>
    </rPh>
    <rPh sb="199" eb="200">
      <t>ツト</t>
    </rPh>
    <phoneticPr fontId="24"/>
  </si>
  <si>
    <t>関係主体に対する個別の周知だけでなく、商工会議所や業界団体等を通じた効率的な周知・案件発掘に努める。その際、新たに支援メニューを追加した事業については、特に丁寧かつ積極的な営業を行い、支援対象事業が新たな地域課題の解決に資するものとなるよう努める。</t>
    <phoneticPr fontId="16"/>
  </si>
  <si>
    <t>引き続き、都市の国際競争力の強化のため、市街地整備と一体となった面的エネルギーの整備を加速化させ、防災性の向上を図るとともに、2050年カーボンニュートラルの実現に向けて、エネルギーの効率的な利用によるまちづくりのグリーン化を推進すべく、事業実施箇所の要望内容の精査、執行状況の確認等を行い優良な事業への支援を実施できるようにすべき。</t>
    <rPh sb="20" eb="25">
      <t>シガイチセイビ</t>
    </rPh>
    <rPh sb="26" eb="28">
      <t>イッタイ</t>
    </rPh>
    <rPh sb="32" eb="34">
      <t>メンテキ</t>
    </rPh>
    <rPh sb="40" eb="42">
      <t>セイビ</t>
    </rPh>
    <rPh sb="43" eb="46">
      <t>カソクカ</t>
    </rPh>
    <rPh sb="49" eb="52">
      <t>ボウサイセイ</t>
    </rPh>
    <rPh sb="53" eb="55">
      <t>コウジョウ</t>
    </rPh>
    <rPh sb="56" eb="57">
      <t>ハカ</t>
    </rPh>
    <rPh sb="92" eb="95">
      <t>コウリツテキ</t>
    </rPh>
    <rPh sb="96" eb="98">
      <t>リヨウ</t>
    </rPh>
    <rPh sb="111" eb="112">
      <t>カ</t>
    </rPh>
    <rPh sb="113" eb="115">
      <t>スイシン</t>
    </rPh>
    <rPh sb="123" eb="125">
      <t>カショ</t>
    </rPh>
    <rPh sb="141" eb="142">
      <t>トウ</t>
    </rPh>
    <rPh sb="145" eb="147">
      <t>ユウリョウ</t>
    </rPh>
    <rPh sb="148" eb="150">
      <t>ジギョウ</t>
    </rPh>
    <rPh sb="152" eb="154">
      <t>シエン</t>
    </rPh>
    <rPh sb="155" eb="157">
      <t>ジッシ</t>
    </rPh>
    <phoneticPr fontId="24"/>
  </si>
  <si>
    <t>都市のエネルギー利用の再エネ化・効率化による脱炭素化の推進等、まちづくりGXの実現や街区内における防災性向上に資する都市基盤を整備する事業を推進する。</t>
    <phoneticPr fontId="16"/>
  </si>
  <si>
    <t>都市の計画的な整備や良好な都市機能・都市環境の保全・創出等を推進するため、各事業の政策目的に照らし、必要性、優先度の高い効果的な事業に対して効率的な貸付を行うべき。</t>
    <rPh sb="0" eb="2">
      <t>トシ</t>
    </rPh>
    <rPh sb="3" eb="6">
      <t>ケイカクテキ</t>
    </rPh>
    <rPh sb="7" eb="9">
      <t>セイビ</t>
    </rPh>
    <rPh sb="10" eb="12">
      <t>リョウコウ</t>
    </rPh>
    <rPh sb="13" eb="17">
      <t>トシキノウ</t>
    </rPh>
    <rPh sb="18" eb="20">
      <t>トシ</t>
    </rPh>
    <rPh sb="20" eb="22">
      <t>カンキョウ</t>
    </rPh>
    <rPh sb="23" eb="25">
      <t>ホゼン</t>
    </rPh>
    <rPh sb="26" eb="28">
      <t>ソウシュツ</t>
    </rPh>
    <rPh sb="28" eb="29">
      <t>トウ</t>
    </rPh>
    <rPh sb="30" eb="32">
      <t>スイシン</t>
    </rPh>
    <rPh sb="58" eb="59">
      <t>タカ</t>
    </rPh>
    <rPh sb="60" eb="63">
      <t>コウカテキ</t>
    </rPh>
    <rPh sb="64" eb="66">
      <t>ジギョウ</t>
    </rPh>
    <rPh sb="67" eb="68">
      <t>タイ</t>
    </rPh>
    <phoneticPr fontId="24"/>
  </si>
  <si>
    <t>各事業の政策目的に照らして必要性及び優先度を踏まえ、効率的な貸付を行うことにより、都市の計画的な整備や良好な都市機能・都市環境の保全・創出等を推進する。</t>
    <phoneticPr fontId="16"/>
  </si>
  <si>
    <t>引き続き、費用支出先の選定における競争性確保に努めつつ、近年の人口減少等の状況を踏まえた上で、デジタル化の進展に伴う働き方や暮らし方の変化を前提とした施策検討に活用できるような成果を生み出す調査を行っていくべき。</t>
    <rPh sb="28" eb="30">
      <t>キンネン</t>
    </rPh>
    <rPh sb="31" eb="35">
      <t>ジンコウゲンショウ</t>
    </rPh>
    <rPh sb="35" eb="36">
      <t>トウ</t>
    </rPh>
    <rPh sb="37" eb="39">
      <t>ジョウキョウ</t>
    </rPh>
    <rPh sb="40" eb="41">
      <t>フ</t>
    </rPh>
    <rPh sb="44" eb="45">
      <t>ウエ</t>
    </rPh>
    <rPh sb="51" eb="52">
      <t>カ</t>
    </rPh>
    <rPh sb="53" eb="55">
      <t>シンテン</t>
    </rPh>
    <rPh sb="56" eb="57">
      <t>トモナ</t>
    </rPh>
    <rPh sb="58" eb="59">
      <t>ハタラ</t>
    </rPh>
    <rPh sb="60" eb="61">
      <t>カタ</t>
    </rPh>
    <rPh sb="62" eb="63">
      <t>ク</t>
    </rPh>
    <rPh sb="65" eb="66">
      <t>カタ</t>
    </rPh>
    <rPh sb="67" eb="69">
      <t>ヘンカ</t>
    </rPh>
    <rPh sb="70" eb="72">
      <t>ゼンテイ</t>
    </rPh>
    <rPh sb="75" eb="79">
      <t>セサクケントウ</t>
    </rPh>
    <rPh sb="80" eb="82">
      <t>カツヨウ</t>
    </rPh>
    <rPh sb="88" eb="90">
      <t>セイカ</t>
    </rPh>
    <rPh sb="91" eb="92">
      <t>ウ</t>
    </rPh>
    <rPh sb="93" eb="94">
      <t>ダ</t>
    </rPh>
    <rPh sb="95" eb="97">
      <t>チョウサ</t>
    </rPh>
    <rPh sb="98" eb="99">
      <t>オコナ</t>
    </rPh>
    <phoneticPr fontId="24"/>
  </si>
  <si>
    <t>費用支出先の選定における競争性確保においては、発注時の調査方法の指定に柔軟性を持たせ、競争性の確保に努めるとともに、近年の人口減少等の状況を踏まえた上で、デジタル化の進展に伴う地方や郊外部への転居やテレワークを活用した通勤を前提としない働き方などの変化を調査、分析し、人々の多様化した「価値観」と「活動」の観点から求められる都市空間の在り方にかかる検討の調査を行う。</t>
    <phoneticPr fontId="16"/>
  </si>
  <si>
    <t>引き続き、ＯＥＣＤが行う都市問題・地域開発政策等の調査・研究について、我が国が直面する課題が盛り込まれるよう、調査研究内容の重点化に取り組むとともに、その調査結果等がセミナーやシンポジウムの開催等を通じて、広く効果的に周知・共有されるよう働きかけるなど、適切な関与に努めるべき。</t>
    <rPh sb="0" eb="1">
      <t>ヒ</t>
    </rPh>
    <rPh sb="2" eb="3">
      <t>ツヅ</t>
    </rPh>
    <rPh sb="17" eb="21">
      <t>チイキカイハツ</t>
    </rPh>
    <rPh sb="21" eb="23">
      <t>セイサク</t>
    </rPh>
    <rPh sb="23" eb="24">
      <t>トウ</t>
    </rPh>
    <rPh sb="28" eb="30">
      <t>ケンキュウ</t>
    </rPh>
    <rPh sb="77" eb="79">
      <t>チョウサ</t>
    </rPh>
    <rPh sb="79" eb="81">
      <t>ケッカ</t>
    </rPh>
    <rPh sb="81" eb="82">
      <t>トウ</t>
    </rPh>
    <rPh sb="95" eb="97">
      <t>カイサイ</t>
    </rPh>
    <rPh sb="97" eb="98">
      <t>トウ</t>
    </rPh>
    <rPh sb="99" eb="100">
      <t>ツウ</t>
    </rPh>
    <rPh sb="103" eb="104">
      <t>ヒロ</t>
    </rPh>
    <rPh sb="105" eb="108">
      <t>コウカテキ</t>
    </rPh>
    <rPh sb="109" eb="111">
      <t>シュウチ</t>
    </rPh>
    <rPh sb="112" eb="114">
      <t>キョウユウ</t>
    </rPh>
    <rPh sb="119" eb="120">
      <t>ハタラ</t>
    </rPh>
    <rPh sb="127" eb="129">
      <t>テキセツ</t>
    </rPh>
    <rPh sb="130" eb="132">
      <t>カンヨ</t>
    </rPh>
    <rPh sb="133" eb="134">
      <t>ツト</t>
    </rPh>
    <phoneticPr fontId="24"/>
  </si>
  <si>
    <t>日本は少子高齢化問題の課題に関する先進国であり、我が国も直面する人口動態の課題に対して調査・研究を行う。ワークショップの開催等を通じて、周知や共有のための取組を実施する。</t>
    <rPh sb="0" eb="2">
      <t>ニホン</t>
    </rPh>
    <rPh sb="3" eb="8">
      <t>ショウシコウレイカ</t>
    </rPh>
    <rPh sb="8" eb="10">
      <t>モンダイ</t>
    </rPh>
    <rPh sb="11" eb="13">
      <t>カダイ</t>
    </rPh>
    <rPh sb="14" eb="15">
      <t>カン</t>
    </rPh>
    <rPh sb="17" eb="20">
      <t>センシンコク</t>
    </rPh>
    <rPh sb="24" eb="25">
      <t>ワ</t>
    </rPh>
    <rPh sb="26" eb="27">
      <t>クニ</t>
    </rPh>
    <rPh sb="28" eb="30">
      <t>チョクメン</t>
    </rPh>
    <rPh sb="32" eb="34">
      <t>ジンコウ</t>
    </rPh>
    <rPh sb="43" eb="45">
      <t>チョウサ</t>
    </rPh>
    <rPh sb="46" eb="48">
      <t>ケンキュウ</t>
    </rPh>
    <rPh sb="49" eb="50">
      <t>オコナ</t>
    </rPh>
    <rPh sb="60" eb="62">
      <t>カイサイ</t>
    </rPh>
    <rPh sb="62" eb="63">
      <t>トウ</t>
    </rPh>
    <rPh sb="64" eb="65">
      <t>トオ</t>
    </rPh>
    <rPh sb="68" eb="70">
      <t>シュウチ</t>
    </rPh>
    <rPh sb="71" eb="73">
      <t>キョウユウ</t>
    </rPh>
    <rPh sb="77" eb="79">
      <t>トリクミ</t>
    </rPh>
    <rPh sb="80" eb="82">
      <t>ジッシ</t>
    </rPh>
    <phoneticPr fontId="6"/>
  </si>
  <si>
    <t>移転促進区域内の住民の意向の尊重等が必要であるため事前移転の実現には相当のハードルがあると推測されるが、近時の気候状況を考えると、本事業の促進は国が実施するべき重要性の高いものと思われるため、引き続き、事業の円滑な実施を進められたい。</t>
  </si>
  <si>
    <t>大規模地震による津波災害に対応できるよう方策を検討するとともに、事前移転において、引き続き地方公共団体と密接に連携し、円滑な事業実施を図るべき。</t>
    <rPh sb="0" eb="3">
      <t>ダイキボ</t>
    </rPh>
    <rPh sb="3" eb="5">
      <t>ジシン</t>
    </rPh>
    <rPh sb="8" eb="12">
      <t>ツナミサイガイ</t>
    </rPh>
    <rPh sb="13" eb="15">
      <t>タイオウ</t>
    </rPh>
    <rPh sb="20" eb="22">
      <t>ホウサク</t>
    </rPh>
    <rPh sb="23" eb="25">
      <t>ケントウ</t>
    </rPh>
    <rPh sb="32" eb="34">
      <t>ジゼン</t>
    </rPh>
    <rPh sb="33" eb="34">
      <t>ミゴト</t>
    </rPh>
    <rPh sb="41" eb="42">
      <t>ヒ</t>
    </rPh>
    <rPh sb="43" eb="44">
      <t>ツヅ</t>
    </rPh>
    <rPh sb="45" eb="51">
      <t>チホウコウキョウダンタイ</t>
    </rPh>
    <rPh sb="52" eb="54">
      <t>ミッセツ</t>
    </rPh>
    <rPh sb="55" eb="57">
      <t>レンケイ</t>
    </rPh>
    <rPh sb="59" eb="61">
      <t>エンカツ</t>
    </rPh>
    <rPh sb="62" eb="64">
      <t>ジギョウ</t>
    </rPh>
    <rPh sb="64" eb="66">
      <t>ジッシ</t>
    </rPh>
    <rPh sb="67" eb="68">
      <t>ハカ</t>
    </rPh>
    <phoneticPr fontId="24"/>
  </si>
  <si>
    <t>大規模地震による津波災害が想定される地域において、事前移転を推進するための制度の改善を図るとともに、引き続き地方公共団体と密接に連携しながら、円滑な事業実施を図る。</t>
    <rPh sb="71" eb="73">
      <t>エンカツ</t>
    </rPh>
    <rPh sb="74" eb="76">
      <t>ジギョウ</t>
    </rPh>
    <rPh sb="76" eb="78">
      <t>ジッシ</t>
    </rPh>
    <phoneticPr fontId="6"/>
  </si>
  <si>
    <t>令和9年度</t>
    <rPh sb="0" eb="2">
      <t>レイワ</t>
    </rPh>
    <rPh sb="3" eb="5">
      <t>ネンド</t>
    </rPh>
    <phoneticPr fontId="29"/>
  </si>
  <si>
    <t>引き続き、本事業の成果を我が国企業の海外でのビジネス機会の拡大や日本の魅力の効果的な発信等に活用できるよう、効果的な情報発信・情報共有等に努めるべき。また、2023年7月に行われたG7香川・高松都市大臣会合においても議論されたデジタル技術の活用については、海外における都市課題解決においても有効な手法であることから、海外都市開発におけるデジタル技術の活用の可能性等を調査し、ICT関連企業を含む日本企業の海外展開の推進を図るべき。</t>
    <rPh sb="82" eb="83">
      <t>ネン</t>
    </rPh>
    <rPh sb="84" eb="85">
      <t>ガツ</t>
    </rPh>
    <rPh sb="86" eb="87">
      <t>オコナ</t>
    </rPh>
    <rPh sb="92" eb="94">
      <t>カガワ</t>
    </rPh>
    <rPh sb="95" eb="97">
      <t>タカマツ</t>
    </rPh>
    <rPh sb="97" eb="103">
      <t>トシダイジンカイゴウ</t>
    </rPh>
    <rPh sb="108" eb="110">
      <t>ギロン</t>
    </rPh>
    <rPh sb="117" eb="119">
      <t>ギジュツ</t>
    </rPh>
    <rPh sb="120" eb="122">
      <t>カツヨウ</t>
    </rPh>
    <rPh sb="128" eb="130">
      <t>カイガイ</t>
    </rPh>
    <rPh sb="134" eb="138">
      <t>トシカダイ</t>
    </rPh>
    <rPh sb="138" eb="140">
      <t>カイケツ</t>
    </rPh>
    <rPh sb="145" eb="147">
      <t>ユウコウ</t>
    </rPh>
    <rPh sb="148" eb="150">
      <t>シュホウ</t>
    </rPh>
    <rPh sb="158" eb="164">
      <t>カイガイトシカイハツ</t>
    </rPh>
    <rPh sb="172" eb="174">
      <t>ギジュツ</t>
    </rPh>
    <rPh sb="175" eb="177">
      <t>カツヨウ</t>
    </rPh>
    <rPh sb="178" eb="181">
      <t>カノウセイ</t>
    </rPh>
    <rPh sb="181" eb="182">
      <t>トウ</t>
    </rPh>
    <rPh sb="183" eb="185">
      <t>チョウサ</t>
    </rPh>
    <rPh sb="190" eb="192">
      <t>カンレン</t>
    </rPh>
    <rPh sb="192" eb="194">
      <t>キギョウ</t>
    </rPh>
    <rPh sb="195" eb="196">
      <t>フク</t>
    </rPh>
    <rPh sb="197" eb="201">
      <t>ニホンキギョウ</t>
    </rPh>
    <rPh sb="202" eb="206">
      <t>カイガイテンカイ</t>
    </rPh>
    <rPh sb="207" eb="209">
      <t>スイシン</t>
    </rPh>
    <rPh sb="210" eb="211">
      <t>ハカ</t>
    </rPh>
    <phoneticPr fontId="52"/>
  </si>
  <si>
    <t>我が国の強みを生かした都市開発案件を中心に情報収集・情報発信を行い、我が国企業の海外でのビジネス機会の拡大や日本の魅力の効果的な発信等を推進する。また、G7香川・高松都市大臣会合における議論を踏まえ、海外都市開発におけるデジタル技術の活用の可能性等を調査し、ICT関連企業を含む我が国企業の海外展開方策を検討する。</t>
    <rPh sb="4" eb="5">
      <t>ツヨ</t>
    </rPh>
    <rPh sb="7" eb="8">
      <t>イ</t>
    </rPh>
    <rPh sb="11" eb="17">
      <t>トシカイハツアンケン</t>
    </rPh>
    <rPh sb="18" eb="20">
      <t>チュウシン</t>
    </rPh>
    <rPh sb="21" eb="25">
      <t>ジョウホウシュウシュウ</t>
    </rPh>
    <rPh sb="26" eb="30">
      <t>ジョウホウハッシン</t>
    </rPh>
    <rPh sb="31" eb="32">
      <t>オコナ</t>
    </rPh>
    <rPh sb="34" eb="35">
      <t>ワ</t>
    </rPh>
    <rPh sb="36" eb="39">
      <t>クニキギョウ</t>
    </rPh>
    <rPh sb="68" eb="70">
      <t>スイシン</t>
    </rPh>
    <rPh sb="78" eb="80">
      <t>カガワ</t>
    </rPh>
    <rPh sb="81" eb="83">
      <t>タカマツ</t>
    </rPh>
    <rPh sb="83" eb="89">
      <t>トシダイジンカイゴウ</t>
    </rPh>
    <rPh sb="93" eb="95">
      <t>ギロン</t>
    </rPh>
    <rPh sb="96" eb="97">
      <t>フ</t>
    </rPh>
    <rPh sb="100" eb="106">
      <t>カイガイトシカイハツ</t>
    </rPh>
    <rPh sb="114" eb="116">
      <t>ギジュツ</t>
    </rPh>
    <rPh sb="117" eb="119">
      <t>カツヨウ</t>
    </rPh>
    <rPh sb="120" eb="123">
      <t>カノウセイ</t>
    </rPh>
    <rPh sb="123" eb="124">
      <t>トウ</t>
    </rPh>
    <rPh sb="125" eb="127">
      <t>チョウサ</t>
    </rPh>
    <rPh sb="139" eb="140">
      <t>ワ</t>
    </rPh>
    <rPh sb="141" eb="142">
      <t>クニ</t>
    </rPh>
    <rPh sb="149" eb="151">
      <t>ホウサク</t>
    </rPh>
    <rPh sb="152" eb="154">
      <t>ケントウ</t>
    </rPh>
    <phoneticPr fontId="52"/>
  </si>
  <si>
    <t>引き続き、集約都市構造の実現を図る観点から、重要性が高く、かつ制度・枠組に係る検討など国が主導的に検討すべき必要のある施策に限定して調査を行うべき。</t>
    <phoneticPr fontId="16"/>
  </si>
  <si>
    <t>集約型都市構造の形成を促進するための都市政策に係る各種制度等の構築や既制度等の更なる推進に向けた調査、検討を行うとともに、社会情勢を踏まえた国が主導的に検討すべき新たな取組課題に対して調査・分析を行う。</t>
    <phoneticPr fontId="16"/>
  </si>
  <si>
    <t>長期アウトカムの設定はいずれも適切だと思うのだが、総合的にみて事業課題の達成度がどうなのかを検討する視点を設けられないものか。具体的には、計画作成数は目標値に順調に近づき、都市機能誘導区域内に立地する当該施設数の占める割合が維持又は増加している市町村数も目標に達しているものの、居住誘導区域内に居住している人口の占める割合はかえって減少しているというのは、コンパクト化、低密度化の抑止が進んでいないことを意味するようにも思えるがどうか。また、防災指針の策定が進まない理由の検討が為されているのか明らかではない。「R6年度以降のアウトカムについては今後検討を進めていく」際、上記を考慮されたい。</t>
  </si>
  <si>
    <t>引き続き、市町村への制度の周知や優良事例の横展開などを通じ事業の積極的な活用を促進するとともに、頻発化・激甚化する自然災害に対応するため、立地適正化計画において地域の災害リスクに応じた定量的な目標を立てた「防災指針」を策定する自治体など、実効性の高い取組を行おうとする市町村に対して重点的な支援を行うべき。
また、立地適正化計画がより実効性を高めることができるよう「質の向上」につながる方策を検討すべき。</t>
    <rPh sb="157" eb="162">
      <t>リッチテキセイカ</t>
    </rPh>
    <rPh sb="162" eb="164">
      <t>ケイカク</t>
    </rPh>
    <rPh sb="167" eb="170">
      <t>ジッコウセイ</t>
    </rPh>
    <rPh sb="171" eb="172">
      <t>タカ</t>
    </rPh>
    <rPh sb="183" eb="184">
      <t>シツ</t>
    </rPh>
    <rPh sb="185" eb="187">
      <t>コウジョウ</t>
    </rPh>
    <rPh sb="193" eb="195">
      <t>ホウサク</t>
    </rPh>
    <rPh sb="196" eb="198">
      <t>ケントウ</t>
    </rPh>
    <phoneticPr fontId="52"/>
  </si>
  <si>
    <t xml:space="preserve">防災指針の作成で先行する市町村の災害リスク分析、防災・減災の取組、目標設定等の優良事例を立地適正化計画の手引きに反映し、手引きの充実を図る。地域の災害リスクに応じた定量的な目標を立てた「防災指針」を策定する市町村等に対してメリハリのある支援を行う。また、立地適正化計画に定量的な目標を設定する自治体に対して、メリハリのある支援を検討する。
</t>
    <rPh sb="127" eb="129">
      <t>リッチ</t>
    </rPh>
    <rPh sb="129" eb="132">
      <t>テキセイカ</t>
    </rPh>
    <rPh sb="132" eb="134">
      <t>ケイカク</t>
    </rPh>
    <rPh sb="135" eb="138">
      <t>テイリョウテキ</t>
    </rPh>
    <rPh sb="139" eb="141">
      <t>モクヒョウ</t>
    </rPh>
    <rPh sb="142" eb="144">
      <t>セッテイ</t>
    </rPh>
    <rPh sb="146" eb="149">
      <t>ジチタイ</t>
    </rPh>
    <rPh sb="150" eb="151">
      <t>タイ</t>
    </rPh>
    <rPh sb="161" eb="163">
      <t>シエン</t>
    </rPh>
    <phoneticPr fontId="6"/>
  </si>
  <si>
    <t>「居心地が良く歩きたくなる」まちづくりに向けて、ウォーカブルな取組を普及・展開するため、引き続き滞在快適性等向上区域を設定した市町村数を着実に増加させ、対象市町村に対して必要な支援を実施すべき。
また、優良な取組を実施する市町村に対して重点的な支援を行うことによって、より一層事業の実効性を高められるよう図るべき。</t>
    <rPh sb="1" eb="4">
      <t>イゴコチ</t>
    </rPh>
    <rPh sb="5" eb="6">
      <t>ヨ</t>
    </rPh>
    <rPh sb="7" eb="8">
      <t>アル</t>
    </rPh>
    <rPh sb="20" eb="21">
      <t>ム</t>
    </rPh>
    <rPh sb="31" eb="33">
      <t>トリクミ</t>
    </rPh>
    <rPh sb="34" eb="36">
      <t>フキュウ</t>
    </rPh>
    <rPh sb="37" eb="39">
      <t>テンカイ</t>
    </rPh>
    <rPh sb="44" eb="45">
      <t>ヒ</t>
    </rPh>
    <rPh sb="46" eb="47">
      <t>ツヅ</t>
    </rPh>
    <rPh sb="48" eb="50">
      <t>タイザイ</t>
    </rPh>
    <rPh sb="50" eb="52">
      <t>カイテキ</t>
    </rPh>
    <rPh sb="52" eb="53">
      <t>セイ</t>
    </rPh>
    <rPh sb="53" eb="54">
      <t>トウ</t>
    </rPh>
    <rPh sb="54" eb="56">
      <t>コウジョウ</t>
    </rPh>
    <rPh sb="56" eb="58">
      <t>クイキ</t>
    </rPh>
    <rPh sb="59" eb="61">
      <t>セッテイ</t>
    </rPh>
    <rPh sb="63" eb="66">
      <t>シチョウソン</t>
    </rPh>
    <rPh sb="66" eb="67">
      <t>スウ</t>
    </rPh>
    <rPh sb="68" eb="70">
      <t>チャクジツ</t>
    </rPh>
    <rPh sb="71" eb="73">
      <t>ゾウカ</t>
    </rPh>
    <rPh sb="76" eb="78">
      <t>タイショウ</t>
    </rPh>
    <rPh sb="78" eb="81">
      <t>シチョウソン</t>
    </rPh>
    <rPh sb="82" eb="83">
      <t>タイ</t>
    </rPh>
    <rPh sb="85" eb="87">
      <t>ヒツヨウ</t>
    </rPh>
    <rPh sb="88" eb="90">
      <t>シエン</t>
    </rPh>
    <rPh sb="91" eb="93">
      <t>ジッシ</t>
    </rPh>
    <rPh sb="101" eb="103">
      <t>ユウリョウ</t>
    </rPh>
    <rPh sb="104" eb="106">
      <t>トリクミ</t>
    </rPh>
    <rPh sb="107" eb="109">
      <t>ジッシ</t>
    </rPh>
    <rPh sb="111" eb="114">
      <t>シチョウソン</t>
    </rPh>
    <rPh sb="115" eb="116">
      <t>タイ</t>
    </rPh>
    <rPh sb="118" eb="121">
      <t>ジュウテンテキ</t>
    </rPh>
    <rPh sb="122" eb="124">
      <t>シエン</t>
    </rPh>
    <rPh sb="125" eb="126">
      <t>オコナ</t>
    </rPh>
    <rPh sb="136" eb="138">
      <t>イッソウ</t>
    </rPh>
    <rPh sb="141" eb="144">
      <t>ジッコウセイ</t>
    </rPh>
    <rPh sb="145" eb="146">
      <t>タカ</t>
    </rPh>
    <rPh sb="152" eb="153">
      <t>ハカ</t>
    </rPh>
    <phoneticPr fontId="52"/>
  </si>
  <si>
    <t>滞在快適性等向上区域を設定した市町村の着実な増加に向けて、事業説明会や会議・勉強会、ウォーカブルポータルサイト等を通して引き続き普及を行う。
また、「居心地が良く歩きたくなる」まちなかの実現に向けた優良な取組を実施している市町村に対して重点的な支援を行い、事業の実効性をより一層高めていく。</t>
    <phoneticPr fontId="16"/>
  </si>
  <si>
    <t>コンパクト・プラス・ネットワークを推進するための極めて重要な基幹的政策ツールの一つであり、コンパクト化と併せて行われる防災・減災やまちづくりのグリーン化などの重要政策課題に対応するとともに、近隣自治体と広域的に連携した取組や都市圏全体でのコンパクト化の取組など、先進的な立地適正計画の策定をより一層後押しできるような形の事業となるよう、自治体のニーズをよく把握しながら、引き続き取組を進めるべき。</t>
    <rPh sb="17" eb="19">
      <t>スイシン</t>
    </rPh>
    <rPh sb="24" eb="25">
      <t>キワ</t>
    </rPh>
    <rPh sb="27" eb="29">
      <t>ジュウヨウ</t>
    </rPh>
    <rPh sb="30" eb="33">
      <t>キカンテキ</t>
    </rPh>
    <rPh sb="39" eb="40">
      <t>ヒト</t>
    </rPh>
    <rPh sb="50" eb="51">
      <t>カ</t>
    </rPh>
    <rPh sb="52" eb="53">
      <t>アワ</t>
    </rPh>
    <rPh sb="55" eb="56">
      <t>オコナ</t>
    </rPh>
    <rPh sb="59" eb="61">
      <t>ボウサイ</t>
    </rPh>
    <rPh sb="62" eb="64">
      <t>ゲンサイ</t>
    </rPh>
    <rPh sb="75" eb="76">
      <t>カ</t>
    </rPh>
    <rPh sb="79" eb="81">
      <t>ジュウヨウ</t>
    </rPh>
    <rPh sb="81" eb="85">
      <t>セイサクカダイ</t>
    </rPh>
    <rPh sb="86" eb="88">
      <t>タイオウ</t>
    </rPh>
    <rPh sb="95" eb="97">
      <t>キンリン</t>
    </rPh>
    <rPh sb="97" eb="100">
      <t>ジチタイ</t>
    </rPh>
    <rPh sb="103" eb="104">
      <t>テキ</t>
    </rPh>
    <rPh sb="109" eb="111">
      <t>トリクミ</t>
    </rPh>
    <rPh sb="112" eb="115">
      <t>トシケン</t>
    </rPh>
    <rPh sb="115" eb="117">
      <t>ゼンタイ</t>
    </rPh>
    <rPh sb="124" eb="125">
      <t>カ</t>
    </rPh>
    <rPh sb="126" eb="128">
      <t>トリクミ</t>
    </rPh>
    <rPh sb="147" eb="149">
      <t>イッソウ</t>
    </rPh>
    <rPh sb="149" eb="151">
      <t>アトオ</t>
    </rPh>
    <rPh sb="158" eb="159">
      <t>カタチ</t>
    </rPh>
    <rPh sb="160" eb="162">
      <t>ジギョウ</t>
    </rPh>
    <rPh sb="168" eb="171">
      <t>ジチタイ</t>
    </rPh>
    <rPh sb="178" eb="180">
      <t>ハアク</t>
    </rPh>
    <rPh sb="185" eb="186">
      <t>ヒ</t>
    </rPh>
    <rPh sb="187" eb="188">
      <t>ツヅ</t>
    </rPh>
    <rPh sb="189" eb="191">
      <t>トリクミ</t>
    </rPh>
    <rPh sb="192" eb="193">
      <t>スス</t>
    </rPh>
    <phoneticPr fontId="24"/>
  </si>
  <si>
    <t>コンパクト化と併せて行われる防災・減災や脱炭素化などの重要政策課題に対応するとともに、近隣自治体と広域的に連携した取組や都市圏全体でのコンパクト化の取組など、先進的な立地適正計画の策定をより一層後押しできるような形の事業となるよう、自治体のニーズをよく把握しながら、引き続き取組を進める。</t>
  </si>
  <si>
    <t>新規貸付件数はコロナ禍の影響もあって昨年度同様低調であるが、貸付実行地区での歩行者通行量等の指標は改善傾向であることから、引き続き、民都機構による丁寧かつ積極的な営業、都市再生推進法人に対するＰＲなど、事業の適正かつ確実な執行に向けた取組を強化すべき。</t>
    <rPh sb="4" eb="6">
      <t>ケンスウ</t>
    </rPh>
    <rPh sb="10" eb="11">
      <t>カ</t>
    </rPh>
    <rPh sb="12" eb="14">
      <t>エイキョウ</t>
    </rPh>
    <rPh sb="18" eb="21">
      <t>サクネンド</t>
    </rPh>
    <rPh sb="21" eb="23">
      <t>ドウヨウ</t>
    </rPh>
    <rPh sb="23" eb="25">
      <t>テイチョウ</t>
    </rPh>
    <rPh sb="30" eb="32">
      <t>カシツケ</t>
    </rPh>
    <rPh sb="32" eb="34">
      <t>ジッコウ</t>
    </rPh>
    <rPh sb="34" eb="36">
      <t>チク</t>
    </rPh>
    <rPh sb="51" eb="53">
      <t>ケイコウ</t>
    </rPh>
    <rPh sb="61" eb="62">
      <t>ヒ</t>
    </rPh>
    <rPh sb="63" eb="64">
      <t>ツヅ</t>
    </rPh>
    <rPh sb="104" eb="106">
      <t>テキセイ</t>
    </rPh>
    <rPh sb="111" eb="113">
      <t>シッコウ</t>
    </rPh>
    <phoneticPr fontId="24"/>
  </si>
  <si>
    <t>引き続き、民都機構の営業活動とともに国土交通省としても、既存の都市再生推進法人だけでなく、推進法人の指定を行う市町村に対して制度の周知を行うなど、本事業の確実な執行に向けた取組を強化する。</t>
    <phoneticPr fontId="24"/>
  </si>
  <si>
    <t>事業の選定に当たっては、引き続き、有識者の意見を取り入れる等により優良な取組を重点的に支援するほか、その後のまちなかウォーカブルの事業実施に関する各種支援メニューとも連携して一体的ＰＲするなど、効果的な制度周知に努めるべき。また、骨太などの政府方針に基づいた事業内容に重点支援を行うよう支援内容のメリハリをつけるべき。</t>
    <rPh sb="12" eb="13">
      <t>ヒ</t>
    </rPh>
    <rPh sb="14" eb="15">
      <t>ツヅ</t>
    </rPh>
    <rPh sb="29" eb="30">
      <t>トウ</t>
    </rPh>
    <rPh sb="33" eb="35">
      <t>ユウリョウ</t>
    </rPh>
    <rPh sb="36" eb="38">
      <t>トリクミ</t>
    </rPh>
    <rPh sb="70" eb="71">
      <t>カン</t>
    </rPh>
    <rPh sb="97" eb="100">
      <t>コウカテキ</t>
    </rPh>
    <rPh sb="101" eb="105">
      <t>セイドシュウチ</t>
    </rPh>
    <rPh sb="106" eb="107">
      <t>ツト</t>
    </rPh>
    <rPh sb="115" eb="117">
      <t>ホネブト</t>
    </rPh>
    <rPh sb="120" eb="124">
      <t>セイフホウシン</t>
    </rPh>
    <rPh sb="125" eb="126">
      <t>モト</t>
    </rPh>
    <rPh sb="129" eb="133">
      <t>ジギョウナイヨウ</t>
    </rPh>
    <rPh sb="134" eb="136">
      <t>ジュウテン</t>
    </rPh>
    <rPh sb="136" eb="138">
      <t>シエン</t>
    </rPh>
    <rPh sb="139" eb="140">
      <t>オコナ</t>
    </rPh>
    <rPh sb="143" eb="147">
      <t>シエンナイヨウ</t>
    </rPh>
    <phoneticPr fontId="24"/>
  </si>
  <si>
    <t>引き続き、事業の選定に当たり、エリア価値の向上に資する民間部門の活動に留意し、優良な取組を重点的に支援するほか、官民の多様な人材が参画するエリアプラットフォームの構築や、エリアの将来像を明確にした未来ビジョン等の策定、ビジョンに基づく取組に対して、効果が十分発揮されるよう各種制度とも連携して一体的なPRを図りながら総合的な支援を行う。また、「骨太の方針２０２３」等の政府方針に資するまちなか再生事業について、重点的に支援を図る。</t>
    <phoneticPr fontId="24"/>
  </si>
  <si>
    <t>中長期アウトカムの定量化が難しいことを踏まえ、各アクティビティに関する短期アウトカムの達成度によって効果を図ろうとする意図が感じられる等、アウトカムの設定は概ね適切と思料する。ただ、PLATEAUのサイトに掲載のユースケース（2023年7月18日現在78Articles）のうち、BUSINESS Solutionの数は、PublicSolutionの半数程度であるのに対して、A.及びBの支出における「ユースケース開発（民間サービス創出型）」の数は、合計21社中10社、金額640百万円（AB合計の約1/4）となっている。「ユースケース開発（民間サービス創出型）」＝BUSINESS Solutionという関係に立つと考えてよいのか、サイトからは読み取れなかったが、もし、仮にそういう関係であるなら費用対効果としてどうなのか（社会課題解決型に比して）、という疑問が残る。もちろん、民間サービス創出型の場合には、雇用拡大などの附帯的効果も大きいということかもしれず、単純な比較はできないとも思うが、事業進行にあたって一定の留意は必要のように思われる。</t>
  </si>
  <si>
    <t>引き続き、本事業の活用により、全国の多くの地方公共団体が３Ｄ都市モデルを活用し、防災、グリーン、地方創生などの政策課題に対応したまちづくりが行えるよう、早期の整備・効果発現に有効な事業を集中的に支援する等効果的・効率的な支援を展開していくべき。今後は建築・不動産等の他分野とも連携しながらまちづくりのDXに向けた３D都市モデルを活用したサービスの社会実装を推進すべく、自治体・民間等の各主体の取組をより一層後押しする支援を行うべき。</t>
    <rPh sb="76" eb="78">
      <t>ソウキ</t>
    </rPh>
    <rPh sb="79" eb="81">
      <t>セイビ</t>
    </rPh>
    <rPh sb="84" eb="86">
      <t>ハツゲン</t>
    </rPh>
    <rPh sb="87" eb="89">
      <t>ユウコウ</t>
    </rPh>
    <rPh sb="90" eb="92">
      <t>ジギョウ</t>
    </rPh>
    <rPh sb="93" eb="96">
      <t>シュウチュウテキ</t>
    </rPh>
    <rPh sb="97" eb="99">
      <t>シエン</t>
    </rPh>
    <rPh sb="101" eb="102">
      <t>ナド</t>
    </rPh>
    <rPh sb="122" eb="124">
      <t>コンゴ</t>
    </rPh>
    <rPh sb="153" eb="154">
      <t>ム</t>
    </rPh>
    <rPh sb="158" eb="160">
      <t>トシ</t>
    </rPh>
    <rPh sb="164" eb="166">
      <t>カツヨウ</t>
    </rPh>
    <rPh sb="173" eb="177">
      <t>シャカイジッソウ</t>
    </rPh>
    <rPh sb="178" eb="180">
      <t>スイシン</t>
    </rPh>
    <rPh sb="184" eb="187">
      <t>ジチタイ</t>
    </rPh>
    <rPh sb="188" eb="191">
      <t>ミンカントウ</t>
    </rPh>
    <rPh sb="192" eb="193">
      <t>カク</t>
    </rPh>
    <rPh sb="193" eb="195">
      <t>シュタイ</t>
    </rPh>
    <rPh sb="196" eb="198">
      <t>トリクミ</t>
    </rPh>
    <rPh sb="201" eb="205">
      <t>イッソウアトオ</t>
    </rPh>
    <rPh sb="208" eb="210">
      <t>シエン</t>
    </rPh>
    <rPh sb="211" eb="212">
      <t>オコナ</t>
    </rPh>
    <phoneticPr fontId="52"/>
  </si>
  <si>
    <t>2027年国際園芸博覧会の開催に向けて、BIE認定取得を完了し、会場整備を着実に実施しているところ、グリーンインフラの社会実装、SDGｓの達成、ネイチャーポジティブの実現に寄与する具体的な機会となるよう、効果的に事業・調査を推進していくべき。</t>
    <rPh sb="28" eb="30">
      <t>カンリョウ</t>
    </rPh>
    <rPh sb="32" eb="36">
      <t>カイジョウセイビ</t>
    </rPh>
    <rPh sb="37" eb="39">
      <t>チャクジツ</t>
    </rPh>
    <rPh sb="40" eb="42">
      <t>ジッシ</t>
    </rPh>
    <rPh sb="69" eb="71">
      <t>タッセイ</t>
    </rPh>
    <rPh sb="83" eb="85">
      <t>ジツゲン</t>
    </rPh>
    <phoneticPr fontId="52"/>
  </si>
  <si>
    <t>2027年国際園芸博覧会の開催に向けて、BIE認定取得を完了し、会場整備を着実に実施しているところ、グリーンインフラの社会実装、SDGｓの達成、ネイチャーポジティブの実現に寄与する具体的な機会となるよう、効果的に事業・調査を推進していく。</t>
    <rPh sb="28" eb="30">
      <t>カンリョウ</t>
    </rPh>
    <rPh sb="32" eb="36">
      <t>カイジョウセイビ</t>
    </rPh>
    <rPh sb="37" eb="39">
      <t>チャクジツ</t>
    </rPh>
    <rPh sb="40" eb="42">
      <t>ジッシ</t>
    </rPh>
    <rPh sb="69" eb="71">
      <t>タッセイ</t>
    </rPh>
    <rPh sb="83" eb="85">
      <t>ジツゲン</t>
    </rPh>
    <phoneticPr fontId="52"/>
  </si>
  <si>
    <t>コンパクトなまちづくりの骨格となる交通軸の持続可能性を高めるべく、地域公共交通と連携しつつ、近隣の生活圏内における移動サービスの質の向上を図る取組など、実効性の高い取組に対して効果的な支援が行えるよう、引き続き、必要な制度改善及び適切な執行管理に努めるべき。</t>
    <rPh sb="12" eb="14">
      <t>コッカク</t>
    </rPh>
    <rPh sb="33" eb="39">
      <t>チイキコウキョウコウツウ</t>
    </rPh>
    <rPh sb="40" eb="42">
      <t>レンケイ</t>
    </rPh>
    <rPh sb="46" eb="48">
      <t>キンリン</t>
    </rPh>
    <rPh sb="106" eb="108">
      <t>ヒツヨウ</t>
    </rPh>
    <rPh sb="109" eb="111">
      <t>セイド</t>
    </rPh>
    <rPh sb="111" eb="113">
      <t>カイゼン</t>
    </rPh>
    <rPh sb="113" eb="114">
      <t>オヨ</t>
    </rPh>
    <phoneticPr fontId="24"/>
  </si>
  <si>
    <t>コンパクトなまちづくりの骨格となる交通軸の持続可能性を高めるため、地域公共交通と連携した近隣の生活圏内における移動サービスの質の向上を図るなどの実効性の高い取組に対して、支援を推進していくとともに、引き続き適切な執行管理に努める。</t>
    <rPh sb="85" eb="87">
      <t>シエン</t>
    </rPh>
    <rPh sb="88" eb="90">
      <t>スイシン</t>
    </rPh>
    <rPh sb="99" eb="100">
      <t>ヒ</t>
    </rPh>
    <rPh sb="101" eb="102">
      <t>ツヅ</t>
    </rPh>
    <phoneticPr fontId="6"/>
  </si>
  <si>
    <t>繰越した箇所を含めて令和４年度に終了する事業であるが、「2025年度までに全国100地域でスマートシティの実装を目指す」という政府目標に向けて、本事業で得られた技術やノウハウの活用、課題の分析、得られた成果の普及促進等を通じて、全国へのスマートシティの実装を推進するべき。</t>
    <rPh sb="0" eb="2">
      <t>クリコシ</t>
    </rPh>
    <rPh sb="4" eb="6">
      <t>カショ</t>
    </rPh>
    <rPh sb="7" eb="8">
      <t>フク</t>
    </rPh>
    <rPh sb="114" eb="116">
      <t>ゼンコク</t>
    </rPh>
    <rPh sb="126" eb="128">
      <t>ジッソウ</t>
    </rPh>
    <rPh sb="129" eb="131">
      <t>スイシン</t>
    </rPh>
    <phoneticPr fontId="52"/>
  </si>
  <si>
    <t>関連府省と連携しフォローアップに関する議論や事例の共有を継続して実施する。また、補助事業による金銭的支援野他、令和5年4月に「スマートシテイサービスの連携ユースケース」（https://www.mlit.go.jp/toshi/tosiko/content/001603278.pdf）をリリースしたところであるが、全国横展開を見据えノウハウの共有を継続実施予定。</t>
    <phoneticPr fontId="16"/>
  </si>
  <si>
    <t>長期的アウトカムの達成には、「点検結果」記載のような委員会における議論や事例の共有が重要と思われるので、引き続き事業の円滑な実施を進められたい。ただし、費用のうち、「スマートシティの実装および全国展開に関する調査・検討業務」の具体的成果物が不明であり、事業目的達成に資する費用として合理的なのか、判断が困難である。</t>
  </si>
  <si>
    <t>「2025年度までに全国100地域でスマートシティの実装を目指す」という政府目標達成に向けて、自治体へのノウハウ支援、官民連携プラットフォームを通したマッチング支援等により具体的な取組を促進するとともに、先進的な都市サービスのまちへの早期実装を目指そうとする、具体性の高い取組に対して重点的な支援を実施すべき。</t>
    <rPh sb="102" eb="104">
      <t>センシン</t>
    </rPh>
    <rPh sb="117" eb="119">
      <t>ソウキ</t>
    </rPh>
    <rPh sb="142" eb="145">
      <t>ジュウテンテキ</t>
    </rPh>
    <rPh sb="146" eb="148">
      <t>シエン</t>
    </rPh>
    <rPh sb="149" eb="151">
      <t>ジッシ</t>
    </rPh>
    <phoneticPr fontId="52"/>
  </si>
  <si>
    <t>引き続き、先進的な都市サービスのまちへの早期実装を目指す取組に対して重点的な支援・助言等を行うことにより、都市の諸課題を解決し、新しい価値を創出する「スマートシティ」を早期に実現していく。</t>
    <rPh sb="0" eb="1">
      <t>ヒ</t>
    </rPh>
    <rPh sb="2" eb="3">
      <t>ツヅ</t>
    </rPh>
    <rPh sb="5" eb="7">
      <t>センシン</t>
    </rPh>
    <rPh sb="7" eb="8">
      <t>テキ</t>
    </rPh>
    <rPh sb="9" eb="11">
      <t>トシ</t>
    </rPh>
    <rPh sb="20" eb="22">
      <t>ソウキ</t>
    </rPh>
    <rPh sb="22" eb="24">
      <t>ジッソウ</t>
    </rPh>
    <rPh sb="25" eb="27">
      <t>メザ</t>
    </rPh>
    <rPh sb="28" eb="29">
      <t>ト</t>
    </rPh>
    <rPh sb="29" eb="30">
      <t>ク</t>
    </rPh>
    <rPh sb="31" eb="32">
      <t>タイ</t>
    </rPh>
    <rPh sb="34" eb="37">
      <t>ジュウテンテキ</t>
    </rPh>
    <rPh sb="38" eb="40">
      <t>シエン</t>
    </rPh>
    <rPh sb="41" eb="43">
      <t>ジョゲン</t>
    </rPh>
    <rPh sb="43" eb="44">
      <t>トウ</t>
    </rPh>
    <rPh sb="45" eb="46">
      <t>オコナ</t>
    </rPh>
    <rPh sb="53" eb="55">
      <t>トシ</t>
    </rPh>
    <rPh sb="56" eb="59">
      <t>ショカダイ</t>
    </rPh>
    <rPh sb="60" eb="62">
      <t>カイケツ</t>
    </rPh>
    <rPh sb="64" eb="65">
      <t>アラ</t>
    </rPh>
    <rPh sb="67" eb="69">
      <t>カチ</t>
    </rPh>
    <rPh sb="70" eb="72">
      <t>ソウシュツ</t>
    </rPh>
    <rPh sb="84" eb="86">
      <t>ソウキ</t>
    </rPh>
    <rPh sb="87" eb="89">
      <t>ジツゲン</t>
    </rPh>
    <phoneticPr fontId="16"/>
  </si>
  <si>
    <t>都市計画データを中心としたデータベースについて、成果指標のPV数が減少傾向となっている状況を踏まえ、自治体、大学、研究機関等幅広い関係者の更なる活用を促していくために積極的な周知を行うとともに、内容や公表方法等がニーズを的確に反映したものとなっているか等についても十分に検討の上、事業目的達成のため必要な改善を行うべき。</t>
    <rPh sb="24" eb="26">
      <t>セイカ</t>
    </rPh>
    <rPh sb="26" eb="28">
      <t>シヒョウ</t>
    </rPh>
    <rPh sb="31" eb="32">
      <t>スウ</t>
    </rPh>
    <rPh sb="33" eb="35">
      <t>ゲンショウ</t>
    </rPh>
    <rPh sb="35" eb="37">
      <t>ケイコウ</t>
    </rPh>
    <rPh sb="43" eb="45">
      <t>ジョウキョウ</t>
    </rPh>
    <rPh sb="46" eb="47">
      <t>フ</t>
    </rPh>
    <rPh sb="69" eb="70">
      <t>サラ</t>
    </rPh>
    <rPh sb="72" eb="74">
      <t>カツヨウ</t>
    </rPh>
    <rPh sb="75" eb="76">
      <t>ウナガ</t>
    </rPh>
    <rPh sb="83" eb="86">
      <t>セッキョクテキ</t>
    </rPh>
    <rPh sb="87" eb="89">
      <t>シュウチ</t>
    </rPh>
    <rPh sb="90" eb="91">
      <t>オコナ</t>
    </rPh>
    <rPh sb="97" eb="99">
      <t>ナイヨウ</t>
    </rPh>
    <rPh sb="100" eb="102">
      <t>コウヒョウ</t>
    </rPh>
    <rPh sb="102" eb="104">
      <t>ホウホウ</t>
    </rPh>
    <rPh sb="104" eb="105">
      <t>トウ</t>
    </rPh>
    <rPh sb="126" eb="127">
      <t>トウ</t>
    </rPh>
    <rPh sb="132" eb="134">
      <t>ジュウブン</t>
    </rPh>
    <rPh sb="135" eb="137">
      <t>ケントウ</t>
    </rPh>
    <rPh sb="138" eb="139">
      <t>ウエ</t>
    </rPh>
    <rPh sb="140" eb="142">
      <t>ジギョウ</t>
    </rPh>
    <rPh sb="142" eb="144">
      <t>モクテキ</t>
    </rPh>
    <rPh sb="144" eb="146">
      <t>タッセイ</t>
    </rPh>
    <rPh sb="149" eb="151">
      <t>ヒツヨウ</t>
    </rPh>
    <rPh sb="152" eb="154">
      <t>カイゼン</t>
    </rPh>
    <rPh sb="155" eb="156">
      <t>オコナ</t>
    </rPh>
    <phoneticPr fontId="24"/>
  </si>
  <si>
    <t>幅広い関係者の更なる活用を促進するために、周知に努めるとともに、調査項目や公表方法にどのようなニーズがあるのか調査検討を進めていく。また、データの正確性を向上させる手法の検討も進めていく。</t>
    <rPh sb="13" eb="15">
      <t>ソクシン</t>
    </rPh>
    <rPh sb="21" eb="23">
      <t>シュウチ</t>
    </rPh>
    <rPh sb="24" eb="25">
      <t>ツト</t>
    </rPh>
    <rPh sb="37" eb="39">
      <t>コウヒョウ</t>
    </rPh>
    <rPh sb="39" eb="41">
      <t>ホウホウ</t>
    </rPh>
    <rPh sb="55" eb="57">
      <t>チョウサ</t>
    </rPh>
    <rPh sb="57" eb="59">
      <t>ケントウ</t>
    </rPh>
    <rPh sb="60" eb="61">
      <t>スス</t>
    </rPh>
    <rPh sb="73" eb="75">
      <t>セイカク</t>
    </rPh>
    <rPh sb="75" eb="76">
      <t>セイ</t>
    </rPh>
    <rPh sb="77" eb="79">
      <t>コウジョウ</t>
    </rPh>
    <rPh sb="82" eb="84">
      <t>シュホウ</t>
    </rPh>
    <rPh sb="85" eb="87">
      <t>ケントウ</t>
    </rPh>
    <rPh sb="88" eb="89">
      <t>スス</t>
    </rPh>
    <phoneticPr fontId="6"/>
  </si>
  <si>
    <t>G７都市大臣会合は、都市における取組・課題について議論する場であり、日本では初めて開催される会合であることから、テーマである「持続可能な都市の発展に向けた協働」に沿った議論を開催国である日本が主導し、ネットゼロ・レジリエンスといった重要分野について議論を深め、成果文書を発出することを目標に、会合開催に向けた適切な事業の執行を行うべき。</t>
    <rPh sb="2" eb="8">
      <t>トシダイジンカイゴウ</t>
    </rPh>
    <rPh sb="10" eb="12">
      <t>トシ</t>
    </rPh>
    <rPh sb="16" eb="18">
      <t>トリクミ</t>
    </rPh>
    <rPh sb="19" eb="21">
      <t>カダイ</t>
    </rPh>
    <rPh sb="25" eb="27">
      <t>ギロン</t>
    </rPh>
    <rPh sb="29" eb="30">
      <t>バ</t>
    </rPh>
    <rPh sb="34" eb="36">
      <t>ニホン</t>
    </rPh>
    <rPh sb="38" eb="39">
      <t>ハジ</t>
    </rPh>
    <rPh sb="41" eb="43">
      <t>カイサイ</t>
    </rPh>
    <rPh sb="46" eb="48">
      <t>カイゴウ</t>
    </rPh>
    <rPh sb="63" eb="67">
      <t>ジゾクカノウ</t>
    </rPh>
    <rPh sb="68" eb="70">
      <t>トシ</t>
    </rPh>
    <rPh sb="71" eb="73">
      <t>ハッテン</t>
    </rPh>
    <rPh sb="74" eb="75">
      <t>ム</t>
    </rPh>
    <rPh sb="77" eb="79">
      <t>キョウドウ</t>
    </rPh>
    <rPh sb="81" eb="82">
      <t>ソ</t>
    </rPh>
    <rPh sb="84" eb="86">
      <t>ギロン</t>
    </rPh>
    <rPh sb="87" eb="90">
      <t>カイサイコク</t>
    </rPh>
    <rPh sb="93" eb="95">
      <t>ニホン</t>
    </rPh>
    <rPh sb="96" eb="98">
      <t>シュドウ</t>
    </rPh>
    <rPh sb="116" eb="118">
      <t>ジュウヨウ</t>
    </rPh>
    <rPh sb="118" eb="120">
      <t>ブンヤ</t>
    </rPh>
    <rPh sb="124" eb="126">
      <t>ギロン</t>
    </rPh>
    <rPh sb="127" eb="128">
      <t>フカ</t>
    </rPh>
    <rPh sb="130" eb="132">
      <t>セイカ</t>
    </rPh>
    <rPh sb="132" eb="134">
      <t>ブンショ</t>
    </rPh>
    <rPh sb="135" eb="137">
      <t>ハッシュツ</t>
    </rPh>
    <rPh sb="142" eb="144">
      <t>モクヒョウ</t>
    </rPh>
    <rPh sb="146" eb="150">
      <t>カイゴウカイサイ</t>
    </rPh>
    <rPh sb="151" eb="152">
      <t>ム</t>
    </rPh>
    <rPh sb="154" eb="156">
      <t>テキセツ</t>
    </rPh>
    <rPh sb="157" eb="159">
      <t>ジギョウ</t>
    </rPh>
    <rPh sb="160" eb="162">
      <t>シッコウ</t>
    </rPh>
    <rPh sb="163" eb="164">
      <t>オコナ</t>
    </rPh>
    <phoneticPr fontId="52"/>
  </si>
  <si>
    <t>Ｇ７都市大臣会合の議長国として、都市の課題や各国の取組について、「ネットゼロ・レジリエンス」「インクルーシブ」「デジタル」の重点分野を中心に議論を行い、成果文書としてコミュニケと香川・高松原則をとりまとめた。</t>
    <rPh sb="2" eb="6">
      <t>トシダイジン</t>
    </rPh>
    <rPh sb="6" eb="8">
      <t>カイゴウ</t>
    </rPh>
    <rPh sb="9" eb="12">
      <t>ギチョウコク</t>
    </rPh>
    <rPh sb="16" eb="18">
      <t>トシ</t>
    </rPh>
    <rPh sb="19" eb="21">
      <t>カダイ</t>
    </rPh>
    <rPh sb="22" eb="24">
      <t>カッコク</t>
    </rPh>
    <rPh sb="25" eb="27">
      <t>トリクミ</t>
    </rPh>
    <rPh sb="62" eb="66">
      <t>ジュウテンブンヤ</t>
    </rPh>
    <rPh sb="67" eb="69">
      <t>チュウシン</t>
    </rPh>
    <rPh sb="70" eb="72">
      <t>ギロン</t>
    </rPh>
    <rPh sb="73" eb="74">
      <t>オコナ</t>
    </rPh>
    <rPh sb="76" eb="80">
      <t>セイカブンショ</t>
    </rPh>
    <rPh sb="89" eb="91">
      <t>カガワ</t>
    </rPh>
    <rPh sb="92" eb="94">
      <t>タカマツ</t>
    </rPh>
    <rPh sb="94" eb="96">
      <t>ゲンソク</t>
    </rPh>
    <phoneticPr fontId="6"/>
  </si>
  <si>
    <t>発災後の速やかな復旧に着手するためにも、平常時より地方公共団体等との連携を進めるとともに、災害により被害を受けた都市施設等の復旧事業の迅速な採択、実施に努めるべき。</t>
    <rPh sb="45" eb="47">
      <t>サイガイ</t>
    </rPh>
    <rPh sb="50" eb="52">
      <t>ヒガイ</t>
    </rPh>
    <rPh sb="53" eb="54">
      <t>ウ</t>
    </rPh>
    <rPh sb="56" eb="60">
      <t>トシシセツ</t>
    </rPh>
    <rPh sb="60" eb="61">
      <t>トウ</t>
    </rPh>
    <phoneticPr fontId="24"/>
  </si>
  <si>
    <t>発災時に速やかに復旧作業に着手できるよう、平常時より地方公共団体等との連携を図るとともに、災害査定が円滑且つ迅速に進むよう、被災自治体との事前打合せを行う。</t>
    <phoneticPr fontId="16"/>
  </si>
  <si>
    <t>防災・減災、国土強靱化のための５か年加速化対策については、予算編成過程で検討する。</t>
    <phoneticPr fontId="16"/>
  </si>
  <si>
    <t>重要政策推進枠：4,719</t>
    <phoneticPr fontId="16"/>
  </si>
  <si>
    <t>重要政策推進枠：820</t>
    <phoneticPr fontId="16"/>
  </si>
  <si>
    <t>重要政策推進枠：8</t>
    <phoneticPr fontId="16"/>
  </si>
  <si>
    <t>重要政策推進枠：13</t>
    <phoneticPr fontId="16"/>
  </si>
  <si>
    <t>重要政策推進枠：12</t>
    <phoneticPr fontId="16"/>
  </si>
  <si>
    <t>重要政策推進枠：1</t>
    <phoneticPr fontId="16"/>
  </si>
  <si>
    <t>重要政策推進枠：177,016</t>
    <phoneticPr fontId="16"/>
  </si>
  <si>
    <t>重要政策推進枠：6,822</t>
    <phoneticPr fontId="16"/>
  </si>
  <si>
    <t>重要政策推進枠：22,549</t>
    <phoneticPr fontId="16"/>
  </si>
  <si>
    <t>重要政策推進枠：21</t>
    <phoneticPr fontId="16"/>
  </si>
  <si>
    <t>事業の効率化をめざして担当部局が改善の方向性を示されており、実効性を担保するためにもその方向性で事業を実行していただきたい。</t>
  </si>
  <si>
    <t>重要政策推進枠：7</t>
    <phoneticPr fontId="16"/>
  </si>
  <si>
    <t>計画通りに進捗していると思われ、最終年度に向けて引き続き、事業を継続していただきたい。</t>
  </si>
  <si>
    <t>重要政策推進枠：4</t>
    <phoneticPr fontId="16"/>
  </si>
  <si>
    <t>豪雨災害が激甚化しており、雨水出水浸水想定区域の指定は重要な情報であると思料する。事業は令和5年度で終了することになっているものの、目標が令和7年度となっているのはなぜでしょうか？</t>
  </si>
  <si>
    <t>ルールや体制づくりの事業であり、目的、事業予算ともに適正であると思料します。</t>
  </si>
  <si>
    <t>河川の維持管理事業</t>
    <rPh sb="0" eb="2">
      <t>カセン</t>
    </rPh>
    <rPh sb="3" eb="5">
      <t>イジ</t>
    </rPh>
    <rPh sb="5" eb="7">
      <t>カンリ</t>
    </rPh>
    <rPh sb="7" eb="9">
      <t>ジギョウ</t>
    </rPh>
    <phoneticPr fontId="6"/>
  </si>
  <si>
    <t>ダムの維持管理事業</t>
    <rPh sb="3" eb="9">
      <t>イジカンリジギョウ</t>
    </rPh>
    <phoneticPr fontId="6"/>
  </si>
  <si>
    <t>重要政策推進枠：164</t>
    <phoneticPr fontId="16"/>
  </si>
  <si>
    <t>重要政策推進枠：35,510</t>
    <phoneticPr fontId="16"/>
  </si>
  <si>
    <t>重要政策推進枠：2,371</t>
    <phoneticPr fontId="16"/>
  </si>
  <si>
    <t>砂防施設の整備は入札や事業評価などの委員会でも審議され、適切に履行されていると思料する。しかし、点検結果のように、PDCAサイクルを構築することは事業の説明責任を果たすためにも重要であり、努力されたい。</t>
    <phoneticPr fontId="16"/>
  </si>
  <si>
    <t>短期的な目標は達成しているが、長期的な目標の達成度は不明である。短期と長期の期間設定も不明確であり、このままでは評価できない。長期の期限を明確にするか、長期に至るまでのマイルストーンを設定すべきである。</t>
  </si>
  <si>
    <t>「点検結果」にあるとおり、公益性が高い事業であることは理解できる。令和4年度は噴火に至らなかったために、情報提供がなかったという理解でよいのか。これまでの数年間、情報提供が一度も実施されていないようで、予算は調査費のみとなっている。前年度主義で同額で継続されていると思われるが、残額で情報提供ができるのでしょうか。予算規模の適切さに対して所見を付しておく必要はないだろうか。</t>
  </si>
  <si>
    <t>重要政策推進枠：33</t>
    <phoneticPr fontId="16"/>
  </si>
  <si>
    <t>期限が本年11月であり、そこに間に合うように準備されているかどうかの問題である。間に合わない場合には合理的理由が、また事後評価としての基準の評価が必要かもしれない。</t>
    <phoneticPr fontId="16"/>
  </si>
  <si>
    <t>事業年度の終了と目標年度の齟齬に理由はありますか？事業内容は曖昧、アウトカム指標も7年度に80％となっているが、本事業との因果関係が不明確であり、本事業だけの効果を分離した指標を考えないといけない。</t>
  </si>
  <si>
    <t>重要政策推進枠：69</t>
    <phoneticPr fontId="16"/>
  </si>
  <si>
    <t>・省全体にも好事例として展開するとともに、公共事業のマネジメント人材育成を促進すべき。ただしＤＸについては状況を踏まえ適宜見直すこと。
・優先順位付けや効果測定の仕方について、客観的な基準（リスク・コスト等）を設けることも含め、検討すべき。
・ハード事業の効率化とともにソフトと事業との十分な連携を進めるべき。</t>
    <phoneticPr fontId="16"/>
  </si>
  <si>
    <t>A</t>
    <phoneticPr fontId="16"/>
  </si>
  <si>
    <t>重要政策推進枠：23</t>
    <phoneticPr fontId="16"/>
  </si>
  <si>
    <t>重要政策推進枠：21
「防災・減災、国土強靱化のための５か年加速化対策」については、予算編成過程で検討する。</t>
    <phoneticPr fontId="16"/>
  </si>
  <si>
    <t>重要政策推進枠：39</t>
    <phoneticPr fontId="16"/>
  </si>
  <si>
    <t>-</t>
    <phoneticPr fontId="16"/>
  </si>
  <si>
    <t>「重要政策推進枠」：362,195
「防災・減災、国土強靱化のための５か年加速化対策」、「現下の資材価格の高騰等を踏まえた公共事業等の実施に必要な経費」については、予算編成過程で検討する。</t>
    <phoneticPr fontId="16"/>
  </si>
  <si>
    <t>「防災・減災、国土強靱化のための５か年加速化対策」、「現下の資材価格の高騰等を踏まえた公共事業等の実施に必要な経費」については、予算編成過程で検討する。</t>
    <phoneticPr fontId="16"/>
  </si>
  <si>
    <t>「重要政策推進枠」：86,322
「防災・減災、国土強靱化のための５か年加速化対策」、「現下の資材価格の高騰等を踏まえた公共事業等の実施に必要な経費」については、予算編成過程で検討する。</t>
    <phoneticPr fontId="16"/>
  </si>
  <si>
    <t>「重要政策推進枠」：78,078
「防災・減災、国土強靱化のための５か年加速化対策」、「現下の資材価格の高騰等を踏まえた公共事業等の実施に必要な経費」については、予算編成過程で検討する。</t>
    <phoneticPr fontId="16"/>
  </si>
  <si>
    <t>本調査の成果を踏まえ、自動運転の早期の社会実装に向けて、技術基準の策定等に取り組まれたい。</t>
    <rPh sb="0" eb="3">
      <t>ホンチョウサ</t>
    </rPh>
    <rPh sb="4" eb="6">
      <t>セイカ</t>
    </rPh>
    <rPh sb="7" eb="8">
      <t>フ</t>
    </rPh>
    <rPh sb="11" eb="13">
      <t>ジドウ</t>
    </rPh>
    <rPh sb="13" eb="15">
      <t>ウンテン</t>
    </rPh>
    <rPh sb="16" eb="18">
      <t>ソウキ</t>
    </rPh>
    <rPh sb="19" eb="21">
      <t>シャカイ</t>
    </rPh>
    <rPh sb="21" eb="23">
      <t>ジッソウ</t>
    </rPh>
    <rPh sb="24" eb="25">
      <t>ム</t>
    </rPh>
    <rPh sb="28" eb="30">
      <t>ギジュツ</t>
    </rPh>
    <rPh sb="30" eb="32">
      <t>キジュン</t>
    </rPh>
    <rPh sb="33" eb="35">
      <t>サクテイ</t>
    </rPh>
    <rPh sb="35" eb="36">
      <t>トウ</t>
    </rPh>
    <rPh sb="37" eb="38">
      <t>ト</t>
    </rPh>
    <rPh sb="39" eb="40">
      <t>ク</t>
    </rPh>
    <phoneticPr fontId="6"/>
  </si>
  <si>
    <t>本調査結果を踏まえ、ICTを活用した審査の迅速化に取り組まれたい。</t>
    <rPh sb="0" eb="5">
      <t>ホンチョウサケッカ</t>
    </rPh>
    <rPh sb="6" eb="7">
      <t>フ</t>
    </rPh>
    <rPh sb="14" eb="16">
      <t>カツヨウ</t>
    </rPh>
    <rPh sb="18" eb="20">
      <t>シンサ</t>
    </rPh>
    <rPh sb="21" eb="24">
      <t>ジンソクカ</t>
    </rPh>
    <rPh sb="25" eb="26">
      <t>ト</t>
    </rPh>
    <rPh sb="27" eb="28">
      <t>ク</t>
    </rPh>
    <phoneticPr fontId="6"/>
  </si>
  <si>
    <t>-</t>
    <phoneticPr fontId="16"/>
  </si>
  <si>
    <t>「重要政策推進枠」：58</t>
    <phoneticPr fontId="16"/>
  </si>
  <si>
    <t>「高速道路の料金割引に必要な経費」については、予算編成過程で検討する。</t>
    <phoneticPr fontId="16"/>
  </si>
  <si>
    <t>重要政策推進枠：944</t>
    <phoneticPr fontId="16"/>
  </si>
  <si>
    <t>重要政策推進枠：10</t>
    <phoneticPr fontId="16"/>
  </si>
  <si>
    <t>重要政策推進枠：131
「防災・減災、国土強靱化のための５か年加速化対策」については、予算編成過程で検討する。</t>
    <phoneticPr fontId="16"/>
  </si>
  <si>
    <t>重要政策推進枠：20
「防災・減災、国土強靱化のための５か年加速化対策」については、予算編成過程で検討する。</t>
    <rPh sb="0" eb="7">
      <t>ジュウヨウセイサクスイシンワク</t>
    </rPh>
    <phoneticPr fontId="16"/>
  </si>
  <si>
    <t>重要政策推進枠：27</t>
    <phoneticPr fontId="16"/>
  </si>
  <si>
    <t>「防災・減災、国土強靱化のための５か年加速化対策」については、予算編成過程で検討する。</t>
    <phoneticPr fontId="16"/>
  </si>
  <si>
    <t>公的賃貸住宅家賃対策補助</t>
    <phoneticPr fontId="5"/>
  </si>
  <si>
    <t>独立行政法人住宅金融支援機構出資金【0005再掲】</t>
    <phoneticPr fontId="16"/>
  </si>
  <si>
    <t>令和8年度</t>
    <rPh sb="0" eb="2">
      <t>レイワ</t>
    </rPh>
    <rPh sb="3" eb="5">
      <t>ネンド</t>
    </rPh>
    <phoneticPr fontId="29"/>
  </si>
  <si>
    <t>セミナー・技術提案等の企画・開催を通じて、成果指標を相談件数とするのは当面プロセスとして妥当でありるが、相談を越えてもう一つの目標である我が国の住宅建築産業の成長(我が国企業の住宅供給技術や管理技術、施工上の品質確保技術等の優位性を訴求していくことにより、海外展開を加速させていくこと)に関する成果目標も設定頂きたい。今年度までの事業ということだが、我が国の優れた耐震技術水準等を引き続き効率的にアピール頂きたい。</t>
  </si>
  <si>
    <t>住宅・建築分野における海外への技術提案等の進捗、課題及び国に期待する支援に係る情報収集を目的として、令和５年度に採択した全事業者を対象に個別ヒアリングを行い、効率的な事業実施を図るとともに、令和６年度以降の事業継続に向けての検討材料として活用する。</t>
    <rPh sb="0" eb="2">
      <t>ジュウタク</t>
    </rPh>
    <rPh sb="3" eb="5">
      <t>ケンチク</t>
    </rPh>
    <rPh sb="5" eb="7">
      <t>ブンヤ</t>
    </rPh>
    <rPh sb="11" eb="13">
      <t>カイガイ</t>
    </rPh>
    <rPh sb="15" eb="17">
      <t>ギジュツ</t>
    </rPh>
    <rPh sb="17" eb="19">
      <t>テイアン</t>
    </rPh>
    <rPh sb="19" eb="20">
      <t>トウ</t>
    </rPh>
    <rPh sb="21" eb="23">
      <t>シンチョク</t>
    </rPh>
    <rPh sb="24" eb="26">
      <t>カダイ</t>
    </rPh>
    <rPh sb="26" eb="27">
      <t>オヨ</t>
    </rPh>
    <rPh sb="28" eb="29">
      <t>クニ</t>
    </rPh>
    <rPh sb="30" eb="32">
      <t>キタイ</t>
    </rPh>
    <rPh sb="34" eb="36">
      <t>シエン</t>
    </rPh>
    <rPh sb="37" eb="38">
      <t>カカ</t>
    </rPh>
    <rPh sb="39" eb="41">
      <t>ジョウホウ</t>
    </rPh>
    <rPh sb="41" eb="43">
      <t>シュウシュウ</t>
    </rPh>
    <rPh sb="44" eb="46">
      <t>モクテキ</t>
    </rPh>
    <rPh sb="60" eb="64">
      <t>ゼンジギョウシャ</t>
    </rPh>
    <rPh sb="65" eb="67">
      <t>タイショウ</t>
    </rPh>
    <rPh sb="68" eb="70">
      <t>コベツ</t>
    </rPh>
    <rPh sb="79" eb="81">
      <t>コウリツ</t>
    </rPh>
    <rPh sb="81" eb="82">
      <t>テキ</t>
    </rPh>
    <rPh sb="83" eb="85">
      <t>ジギョウ</t>
    </rPh>
    <rPh sb="85" eb="87">
      <t>ジッシ</t>
    </rPh>
    <rPh sb="88" eb="89">
      <t>ハカ</t>
    </rPh>
    <rPh sb="95" eb="97">
      <t>レイワ</t>
    </rPh>
    <rPh sb="98" eb="100">
      <t>ネンド</t>
    </rPh>
    <rPh sb="100" eb="102">
      <t>イコウ</t>
    </rPh>
    <rPh sb="103" eb="105">
      <t>ジギョウ</t>
    </rPh>
    <rPh sb="105" eb="107">
      <t>ケイゾク</t>
    </rPh>
    <rPh sb="112" eb="114">
      <t>ケントウ</t>
    </rPh>
    <rPh sb="114" eb="116">
      <t>ザイリョウ</t>
    </rPh>
    <rPh sb="119" eb="121">
      <t>カツヨウ</t>
    </rPh>
    <phoneticPr fontId="5"/>
  </si>
  <si>
    <t>事業目的を反映したアクテビティが①生産性向上②良質なストック形成となっていますが、成果指標は既存住宅の流通市場規模拡大となっています。①は同質の住宅が時間費用ともにより効率的に建築できる技術の構築が目標と考えられますが、それに対応する成果指標がないように思います。　②に関しても規模の拡大とともに良質なストックの形成という二つの目標を有しているように見えますが、質の点を評価する成果指標がないように思われます。当省の担う住宅政策は安全な国民生活の基盤であると考えますが、質の点もより強く反映した生産技術及びリフォーム流通市場に係るわかりやすい成果指標を設定し、更に支援すべき必要性の高い案件に誘導するなどして引き続き効率的・効果的にご執行頂きたい。</t>
  </si>
  <si>
    <t>今年度で終了する事業ではあるが、標準的な設計や手続きを周知して、認定長期優良住宅のストック数が伸びているのは評価できる。但し、アウトカムとしては認定長期優良住宅のストック数より、令和3年まで採用していた新築住宅の中での認定長期の割合の方がわかりやすい指標ではないか。また、成果指標としては申請件数もありうる。申請件数が少ないので、より多くの認定案件を形成するための周知方法を活動指標にしたことは理解できる。両方採用するなどし、多くの住宅の質の向上に向け効率的にご執行頂きたい。</t>
  </si>
  <si>
    <t>成果指標として建築分野のCO2削減量を採用しているが、本事業の成果指標としては遠すぎるのではないか。建築士が説明義務のある「再生可能エネルギーを導入する効果」を集計する等この事業の効果を測定する指標の採用もご検討頂き、自治体と情報交換しつつ引き続き効率的に執行頂きたい。</t>
  </si>
  <si>
    <t>本事業の目的と成果目標は一致している。既に把握されているとは思いますが、推計値で構わないのでロードマップ等で示される住宅・建築物・再エネ・吸収源対策当各種の施策のそれぞれの効果が推計値で構わないので成果指標として示されるとレビューシートとしてわかりやすいのでご検討頂きたい。引き続き、過年度の取り組みを検証し、効果的な方法を模索し効率的に執行頂きたい。</t>
  </si>
  <si>
    <t>成果指標の実績0.2％の状況で40％に到達するためには、システムの仕様・価格を含め、成果を生むために相当な工夫が必要である。当事業自体の必要性・重要性は高いので、報告実務を担う申請代理人や事業者から多くのアイディアが集まるように周知方法を工夫するなどし、効果を生む方法をあらゆる角度から集める必要がある。この事業の成果は比較的明瞭であり、引き続き、効率的に成果をモニターつつ効率的に執行頂きたい。</t>
  </si>
  <si>
    <t>本事業の目的から成果指標としては、住宅建築分野におけるCO２削減だけではやや遠い。過年度の本事業による実態把握及び課題分析等について、関係施策の企画・立案に寄与した程度を検証し、短期のアウトカムにあるような実態把握や課題把握の調査結果がどの程度利用されたのか（それによって見直された施策の数や公開情報のダウンロード・引用件数等）も成果指標できないか再検討頂きたい。引き続き、応募者がより多くなり、より高品質な成果が得られるように効率的に執行頂きたい。</t>
  </si>
  <si>
    <t>重要政策推進枠：3,692</t>
    <phoneticPr fontId="16"/>
  </si>
  <si>
    <t>今年度までの事業だが利用実態調査等を通じて本事業における過去の取組みを検証し、今後の施策等の企画・立案に活用して頂きたい。なお、本事業の目的が高い省エネ性能を有する住宅の普及にあるので、住宅ストックに占める割合よりも、省エネ住宅の新築件数、既存住宅・リフォーム市場の中で省エネ住宅の占める割合（及び割合の増加）を成果指標とすべきではないか。執行率が低迷しているが、効率的に執行推進頂きたい。</t>
  </si>
  <si>
    <t>優良建築物等整備事業</t>
    <rPh sb="0" eb="5">
      <t>ユウリョウケンチクブツ</t>
    </rPh>
    <rPh sb="5" eb="6">
      <t>トウ</t>
    </rPh>
    <rPh sb="6" eb="10">
      <t>セイビジギョウ</t>
    </rPh>
    <phoneticPr fontId="5"/>
  </si>
  <si>
    <t>防災上非常に重要な事業であり、色々な障害があるが、自治体とソフト・運営を含めて協力しながら効率的に促進頂きたい。なお、「地震時等に著しく危険な密集市街地」が平成23年時点5,745haであったとしているが、平成24年10月の公表数値ではないか。令和3年3月に閣議決定した住生活基本計画（全国計画）で成果指標として改めて危険密集市街地の面積（約2220ha（令和2年度末））を令和１２年度までに概ね解消するとしているので、成果指標の目標も刷新が必要である。平成23年以降の各年のレビューシート上の「解消面積」を合計すると、既に全部解消している数字になるので、集計方法が成果指標にマッチしていないのではないか。最新の「地震時等に著しく危険な密集市街地」を把握し、その年度の解消割合を成果指標として捉えても良いのではないか。また、豊島区が作成しているような「密集市街地総合防災事業チェックリスト」等の内容も開示・共有しているのもよい事例だが、国総研作成の「密集市街地におけるきめ細かな整備事例集」https://www.nilim.go.jp/lab/bcg/siryou/tnn/tnn1167.htmは非常に優れた試みである。今後も等価交換等で民間資金を活用する等の新しいソフト対策も含めて促進して頂きたい。</t>
  </si>
  <si>
    <t>重要政策推進枠：19（都市局分）</t>
    <rPh sb="11" eb="14">
      <t>トシキョク</t>
    </rPh>
    <rPh sb="14" eb="15">
      <t>ブン</t>
    </rPh>
    <phoneticPr fontId="16"/>
  </si>
  <si>
    <t>平成25年に耐震改修促進法が改正され、10年たった。改正により、大規模建築物や緊急輸送路沿いの建物等に耐震診断を義務づけ、自治体が診断結果を公表することになった。「建築物耐震化の進捗状況」という資料では令和2年4月で耐震化率が約７４％としているhttps://www.mlit.go.jp/policy/shingikai/content/001354197.pdf。
しかし、令和4年3月の診断結果https://www.mlit.go.jp/jutakukentiku/house/content/001580729.pdfを見ると防災拠点建築物の耐震診断結果等（倒壊危険性が低いもの約65％）も避難路沿道建築物の耐震診断結果等（倒壊危険性が低いもの約36％）も相当改善の余地がある。今後はこちらを成果指標にすべきではないか。　本事業は国民の財産生命に多大な影響のある建物の震災対策であり、極めて重要な事業であるにも関わらず、執行率が低い。事業上多様な障害があることも理解できるが、国総研のとりまとめた密集市街地等の対応事例も参考にして、環境不動産普及促進機構等や民間の資金や新たな事業手法を導入するなど工夫し、今後　一層効率的効果的に執行頂きたい。</t>
  </si>
  <si>
    <t>例えば、ZEH住宅については、他に住宅借入金等特別控除等の措置があり、純粋な成果を測定するのは困難とは思いますが、本事業は、①LCCM住宅整備推進事業　②地域型住宅グリーン化事業　③優良木造建築物等整備推進事業　④長期優良住宅化リフォーム推進事業　
⑤住宅エコリフォーム推進事業で構成されているので、それぞれのアクテビティ別にアウトカムを設定する方が望ましいのではないか。本事業における過年度の取組みを検証するとともに、環境負荷の低減を図る等の本事業の目的に資するよう、引き続き、効率的に執行頂きたい。</t>
  </si>
  <si>
    <t>重要政策推進枠：42,417</t>
  </si>
  <si>
    <t>住宅施設災害復旧事業費補助</t>
    <rPh sb="0" eb="2">
      <t>ジュウタク</t>
    </rPh>
    <rPh sb="2" eb="4">
      <t>シセツ</t>
    </rPh>
    <rPh sb="4" eb="6">
      <t>サイガイ</t>
    </rPh>
    <rPh sb="6" eb="8">
      <t>フッキュウ</t>
    </rPh>
    <rPh sb="8" eb="11">
      <t>ジギョウヒ</t>
    </rPh>
    <rPh sb="11" eb="13">
      <t>ホジョ</t>
    </rPh>
    <phoneticPr fontId="5"/>
  </si>
  <si>
    <t xml:space="preserve"> 活動目標及び活動実績①における令和4年度活動実績は正確には「10港」であったため訂正させていただきたい。過去執行実績のあった港を誤って計上していたものである。
引き続き、外部有識者の頂いた指摘も踏まえ、各港湾の状況に即して「当初見込み」「活動実績」を計上し精査するとともに、成果目標の達成に向けて、事業の執行や工程の進捗管理を適切に行う。</t>
    <rPh sb="81" eb="82">
      <t>ヒ</t>
    </rPh>
    <rPh sb="83" eb="84">
      <t>ツヅ</t>
    </rPh>
    <phoneticPr fontId="16"/>
  </si>
  <si>
    <t>縮減</t>
    <phoneticPr fontId="16"/>
  </si>
  <si>
    <t>-</t>
    <phoneticPr fontId="16"/>
  </si>
  <si>
    <t xml:space="preserve">①　外国人就労者の意見を丁寧に把握すべき。
②　政策効果の発現経路をより明確に示す客観的な指標を当事者視点に立って検討し、抜本的に見直すべき。
③　巡回等により指導するだけではなく、計画審査段階からあり方を検討するなど、違反そのものを防ぐ方策を検討すべき。
④　外国人の働き方改革の観点から、厚生労働省とも連携して取り組むべき。
</t>
    <phoneticPr fontId="16"/>
  </si>
  <si>
    <t>「適切に反映した事業評価を検討するにあたり、課題の整理及びより適切な評価手法の検討を行う」とあるが、具体的にどう検討していくのか、検討してきたのかが不明である。</t>
    <phoneticPr fontId="16"/>
  </si>
  <si>
    <t>重要政策推進枠：155,576</t>
    <rPh sb="0" eb="2">
      <t>ジュウヨウ</t>
    </rPh>
    <rPh sb="2" eb="4">
      <t>セイサク</t>
    </rPh>
    <rPh sb="4" eb="6">
      <t>スイシン</t>
    </rPh>
    <rPh sb="6" eb="7">
      <t>ワク</t>
    </rPh>
    <phoneticPr fontId="16"/>
  </si>
  <si>
    <t>重要政策推進枠：246,888</t>
    <rPh sb="0" eb="2">
      <t>ジュウヨウ</t>
    </rPh>
    <rPh sb="2" eb="4">
      <t>セイサク</t>
    </rPh>
    <rPh sb="4" eb="6">
      <t>スイシン</t>
    </rPh>
    <rPh sb="6" eb="7">
      <t>ワク</t>
    </rPh>
    <phoneticPr fontId="16"/>
  </si>
  <si>
    <t>重要政策推進枠：90</t>
    <phoneticPr fontId="16"/>
  </si>
  <si>
    <t>令和5年度</t>
    <phoneticPr fontId="29"/>
  </si>
  <si>
    <t>-</t>
    <phoneticPr fontId="16"/>
  </si>
  <si>
    <t>-</t>
    <phoneticPr fontId="16"/>
  </si>
  <si>
    <t>共同調達等によるコスト削減や、研究結果の活用状況・成果などの広報・周知について、引き続き努める。また、有識者の所見に記載がある「長期アウトカム」の目標値については、今後検討していく。</t>
    <phoneticPr fontId="16"/>
  </si>
  <si>
    <t>89,639の内数</t>
    <rPh sb="7" eb="9">
      <t>ウチスウ</t>
    </rPh>
    <phoneticPr fontId="16"/>
  </si>
  <si>
    <t>143の内数</t>
    <phoneticPr fontId="16"/>
  </si>
  <si>
    <t>令和9年度500都市を目指し、早期の整備・効果発現に有効な事業に対して令和5年度に拡充した補助事業「早期実装タイプ」により集中的な支援を行うとともに、地域における多様な実装に向けた取組みを推進する。
また建築・都市のDX等の施策とも連携しつつ、自治体・民間・コミュニティなどの各主体がそれぞれのイニシアティブで取組みを進める「PLATEAUエコシステム」の構築に向けて、これまでの取り組みに加え各主体の取組みを後押しする環境整備施策を推進する。</t>
    <phoneticPr fontId="16"/>
  </si>
  <si>
    <r>
      <t>令和</t>
    </r>
    <r>
      <rPr>
        <sz val="11"/>
        <rFont val="ＭＳ ゴシック"/>
        <family val="3"/>
        <charset val="128"/>
      </rPr>
      <t>5</t>
    </r>
    <r>
      <rPr>
        <sz val="11"/>
        <rFont val="ＭＳ ゴシック"/>
        <family val="3"/>
      </rPr>
      <t>年度</t>
    </r>
    <rPh sb="0" eb="2">
      <t>レイワ</t>
    </rPh>
    <rPh sb="3" eb="5">
      <t>ネンド</t>
    </rPh>
    <phoneticPr fontId="17"/>
  </si>
  <si>
    <t>重要政策推進枠：42</t>
    <rPh sb="0" eb="2">
      <t>ジュウヨウ</t>
    </rPh>
    <rPh sb="2" eb="4">
      <t>セイサク</t>
    </rPh>
    <rPh sb="4" eb="6">
      <t>スイシン</t>
    </rPh>
    <rPh sb="6" eb="7">
      <t>ワク</t>
    </rPh>
    <phoneticPr fontId="16"/>
  </si>
  <si>
    <t>引き続き事業評価の結果を適切に事業内容に反映させるとともに、地域のプロジェクト等との連携を図り、効率的・効果的な事業推進に努めるべき。</t>
    <rPh sb="0" eb="1">
      <t>ヒ</t>
    </rPh>
    <rPh sb="2" eb="3">
      <t>ツヅ</t>
    </rPh>
    <rPh sb="4" eb="8">
      <t>ジギョウヒョウカ</t>
    </rPh>
    <rPh sb="9" eb="11">
      <t>ケッカ</t>
    </rPh>
    <rPh sb="12" eb="14">
      <t>テキセツ</t>
    </rPh>
    <rPh sb="15" eb="19">
      <t>ジギョウナイヨウ</t>
    </rPh>
    <rPh sb="20" eb="22">
      <t>ハンエイ</t>
    </rPh>
    <rPh sb="30" eb="32">
      <t>チイキ</t>
    </rPh>
    <rPh sb="39" eb="40">
      <t>トウ</t>
    </rPh>
    <rPh sb="42" eb="44">
      <t>レンケイ</t>
    </rPh>
    <rPh sb="45" eb="46">
      <t>ハカ</t>
    </rPh>
    <rPh sb="48" eb="51">
      <t>コウリツテキ</t>
    </rPh>
    <rPh sb="52" eb="55">
      <t>コウカテキ</t>
    </rPh>
    <rPh sb="56" eb="58">
      <t>ジギョウ</t>
    </rPh>
    <rPh sb="58" eb="60">
      <t>スイシン</t>
    </rPh>
    <rPh sb="61" eb="62">
      <t>ツト</t>
    </rPh>
    <phoneticPr fontId="4"/>
  </si>
  <si>
    <t>年間の24時間死者数の減少に向けて、通学路に関する緊急合同点検や最新の事故データの分析等に基づき、引き続き効果的・効率的な事業の推進に努めるべき。</t>
    <rPh sb="67" eb="68">
      <t>ツト</t>
    </rPh>
    <phoneticPr fontId="16"/>
  </si>
  <si>
    <t>通学路に関する緊急合同点検や最新の事故データの分析等に基づき、引き続き効果的・効率的な事業の推進に努めていく。</t>
    <rPh sb="49" eb="50">
      <t>ツト</t>
    </rPh>
    <phoneticPr fontId="16"/>
  </si>
  <si>
    <t>引き続き、点検を着実に行い、個別施設計画の策定、それに基づく措置の実施に努めるべき。</t>
    <phoneticPr fontId="16"/>
  </si>
  <si>
    <t>「防災・減災、国土強靱化のための５か年加速化対策」、「現下の資材価格の高騰等を踏まえた公共事業等の実施に必要な経費」については、予算編成過程で検討する。
【予備費】
10,649百万円（令和5年3月17日閣議決定）</t>
    <phoneticPr fontId="16"/>
  </si>
  <si>
    <t>引き続き事業評価を適切に行い、コスト縮減や早期の効果発現が図られるよう努めるべき。</t>
    <rPh sb="35" eb="36">
      <t>ツト</t>
    </rPh>
    <phoneticPr fontId="16"/>
  </si>
  <si>
    <t>本調査の結果を踏まえ、ICT・ビッグデータ等を組み合わせた技術の活用により、効率的・効果的な交通安全対策に努められたい。</t>
    <rPh sb="53" eb="54">
      <t>ツト</t>
    </rPh>
    <phoneticPr fontId="16"/>
  </si>
  <si>
    <t>本調査の結果を踏まえ、新技術のカタログ掲載、新技術を活用する施設管理者数の増加に努められたい。</t>
    <rPh sb="40" eb="41">
      <t>ツト</t>
    </rPh>
    <phoneticPr fontId="16"/>
  </si>
  <si>
    <t>新技術のカタログ掲載は増加傾向しており、施設管理者数の増加にも努めていく</t>
    <rPh sb="31" eb="32">
      <t>ツト</t>
    </rPh>
    <phoneticPr fontId="16"/>
  </si>
  <si>
    <t>本調査の成果を踏まえ、引き続き路面状況把握の自動化による効率的な除雪作業に努められたい。</t>
    <rPh sb="37" eb="38">
      <t>ツト</t>
    </rPh>
    <phoneticPr fontId="16"/>
  </si>
  <si>
    <t>引き続き、自動車運送事業者の労働生産性の向上及び働き方改善等を図るため、効果的な事業の実施に努めるべき。</t>
    <rPh sb="46" eb="47">
      <t>ツト</t>
    </rPh>
    <phoneticPr fontId="16"/>
  </si>
  <si>
    <t>災害が頻発・激甚化する中で、引き続き迅速な災害復旧とコスト縮減に努めるべき。</t>
    <phoneticPr fontId="16"/>
  </si>
  <si>
    <t>-</t>
    <phoneticPr fontId="16"/>
  </si>
  <si>
    <t>「木造住宅の乾燥性能評価および推奨仕様に関する研究を行う」ことが長期アウトカムとして設定されているが、研究を行うこと自体が最終目標ではないはずのため、長期アウトカムの設定を再考されたい。事業の目的が「公共建築木造工事標準仕様書、木造住宅工事仕様書、JASS等への技術資料として反映させることが可能となる」とされているので、例えば、技術資料への反映を長期アウトカムとして設定可能か検討されたい。</t>
  </si>
  <si>
    <t>重要政策推進枠：4,309
『防災・減災、国土強靱化のための５か年加速化対策』については、予算編成過程で検討する。</t>
    <phoneticPr fontId="16"/>
  </si>
  <si>
    <t>優良住宅整備促進等事業費補助【0004再掲】</t>
    <phoneticPr fontId="29"/>
  </si>
  <si>
    <t>自動車安全特別会計</t>
    <rPh sb="0" eb="3">
      <t>ジドウシャ</t>
    </rPh>
    <rPh sb="3" eb="5">
      <t>アンゼン</t>
    </rPh>
    <rPh sb="5" eb="7">
      <t>トクベツ</t>
    </rPh>
    <rPh sb="7" eb="9">
      <t>カイケイ</t>
    </rPh>
    <phoneticPr fontId="29"/>
  </si>
  <si>
    <t>厚生労働省から移管される水道整備・管理行政に係る事業</t>
    <rPh sb="24" eb="26">
      <t>ジギョウ</t>
    </rPh>
    <phoneticPr fontId="16"/>
  </si>
  <si>
    <t>平成29年度</t>
  </si>
  <si>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17"/>
  </si>
  <si>
    <t>引き続き、必要な予算額を確保し、適正な執行に努めてまいりたい。</t>
  </si>
  <si>
    <t>厚生労働省
医薬・生活衛生局（生食）</t>
    <rPh sb="0" eb="5">
      <t>コウセイロウドウショウ</t>
    </rPh>
    <phoneticPr fontId="16"/>
  </si>
  <si>
    <t>（項）水道安全対策費
　（大事項）水道の安全確保に必要な経費</t>
    <phoneticPr fontId="16"/>
  </si>
  <si>
    <t>厚労</t>
  </si>
  <si>
    <t>令和5年度</t>
    <rPh sb="0" eb="2">
      <t>レイワ</t>
    </rPh>
    <rPh sb="3" eb="4">
      <t>ネン</t>
    </rPh>
    <rPh sb="4" eb="5">
      <t>ド</t>
    </rPh>
    <phoneticPr fontId="26"/>
  </si>
  <si>
    <t>引き続き事業の効率的な執行に取り組むこと。（大屋 雄裕）</t>
  </si>
  <si>
    <t>令和6年4月より水道整備・管理行政を国土交通省に移管することに伴い、令和6年度概算要求においては、（項）国土交通本省共通費に同一事業の実施に必要な経費を計上している。引き続き、必要な予算額を確保し、適正な執行に努めてまいりたい。</t>
  </si>
  <si>
    <t>厚生労働省
医薬・生活衛生局（生食）</t>
    <phoneticPr fontId="16"/>
  </si>
  <si>
    <t>（項）水道安全対策費
　（大事項）水道の安全確保に必要な経費</t>
  </si>
  <si>
    <t>平成9年度</t>
  </si>
  <si>
    <t>今後の事業実施に際しては、（競争性確保に努めつつ、）引き続き適正な業務執行を行うこと。（寺田 麻佑）</t>
  </si>
  <si>
    <t>引き続き、必要な予算額を確保し、適正な執行に努めてまいりたい。</t>
    <phoneticPr fontId="16"/>
  </si>
  <si>
    <t>（項）水道施設整備費
　（大事項）水道施設整備に必要な経費
（項）水道施設整備事業調査諸費
　（大事項）水道施設整備事業調査諸費に必要な経費</t>
    <rPh sb="69" eb="70">
      <t>ヒ</t>
    </rPh>
    <phoneticPr fontId="19"/>
  </si>
  <si>
    <t>水道施設等整備費（水道施設災害復旧費補助含む）</t>
    <phoneticPr fontId="16"/>
  </si>
  <si>
    <t>昭和27年度</t>
    <phoneticPr fontId="16"/>
  </si>
  <si>
    <t>（項）水道施設整備費
　（大事項）水道施設整備に必要な経費
（項）生活基盤施設耐震化等対策費
　（大事項）生活基盤施設の耐震化等対策に必要な経費
（項）水道施設災害復旧事業費
　（大事項）水道施設災害復旧事業に必要な経費</t>
  </si>
  <si>
    <t>平成27年度</t>
  </si>
  <si>
    <t>事業は当初の予定通りの成果を達成したため、令和４年度をもって終了すること</t>
    <rPh sb="0" eb="2">
      <t>ジギョウ</t>
    </rPh>
    <rPh sb="3" eb="5">
      <t>トウショ</t>
    </rPh>
    <rPh sb="6" eb="8">
      <t>ヨテイ</t>
    </rPh>
    <rPh sb="8" eb="9">
      <t>ドオ</t>
    </rPh>
    <rPh sb="11" eb="13">
      <t>セイカ</t>
    </rPh>
    <rPh sb="14" eb="16">
      <t>タッセイ</t>
    </rPh>
    <rPh sb="21" eb="23">
      <t>レイワ</t>
    </rPh>
    <rPh sb="24" eb="26">
      <t>ネンド</t>
    </rPh>
    <rPh sb="30" eb="32">
      <t>シュウリョウ</t>
    </rPh>
    <phoneticPr fontId="17"/>
  </si>
  <si>
    <t>当該事業は終了するが、得られた知見は他の事業にも活用する。</t>
  </si>
  <si>
    <t>災害時初動対応支援体制強化事業費</t>
    <phoneticPr fontId="16"/>
  </si>
  <si>
    <t>水道分野サプライチェーン等調査検討経費</t>
    <phoneticPr fontId="16"/>
  </si>
  <si>
    <t>事業は当初の予定通りの成果を達成する見込みのため、令和５年度をもって終了すること</t>
    <rPh sb="0" eb="2">
      <t>ジギョウ</t>
    </rPh>
    <rPh sb="3" eb="5">
      <t>トウショ</t>
    </rPh>
    <rPh sb="6" eb="8">
      <t>ヨテイ</t>
    </rPh>
    <rPh sb="8" eb="9">
      <t>ドオ</t>
    </rPh>
    <rPh sb="11" eb="13">
      <t>セイカ</t>
    </rPh>
    <rPh sb="14" eb="16">
      <t>タッセイ</t>
    </rPh>
    <rPh sb="18" eb="20">
      <t>ミコ</t>
    </rPh>
    <rPh sb="25" eb="27">
      <t>レイワ</t>
    </rPh>
    <rPh sb="28" eb="30">
      <t>ネンド</t>
    </rPh>
    <rPh sb="34" eb="36">
      <t>シュウリョウ</t>
    </rPh>
    <phoneticPr fontId="17"/>
  </si>
  <si>
    <t>令和4年度2次補正予算に計上された新規事業</t>
    <rPh sb="0" eb="2">
      <t>レイワ</t>
    </rPh>
    <rPh sb="3" eb="5">
      <t>ネンド</t>
    </rPh>
    <rPh sb="6" eb="7">
      <t>ジ</t>
    </rPh>
    <rPh sb="7" eb="9">
      <t>ホセイ</t>
    </rPh>
    <rPh sb="9" eb="11">
      <t>ヨサン</t>
    </rPh>
    <rPh sb="12" eb="14">
      <t>ケイジョウ</t>
    </rPh>
    <rPh sb="17" eb="19">
      <t>シンキ</t>
    </rPh>
    <rPh sb="19" eb="21">
      <t>ジギョウ</t>
    </rPh>
    <phoneticPr fontId="17"/>
  </si>
  <si>
    <t>（項）水道安全対策費
　（大事項）水道の安全確保に必要な経費</t>
    <rPh sb="1" eb="2">
      <t>コウ</t>
    </rPh>
    <rPh sb="3" eb="5">
      <t>スイドウ</t>
    </rPh>
    <rPh sb="5" eb="7">
      <t>アンゼン</t>
    </rPh>
    <rPh sb="7" eb="10">
      <t>タイサクヒ</t>
    </rPh>
    <rPh sb="13" eb="15">
      <t>ダイジ</t>
    </rPh>
    <rPh sb="15" eb="16">
      <t>コウ</t>
    </rPh>
    <rPh sb="17" eb="19">
      <t>スイドウ</t>
    </rPh>
    <rPh sb="20" eb="22">
      <t>アンゼン</t>
    </rPh>
    <rPh sb="22" eb="24">
      <t>カクホ</t>
    </rPh>
    <rPh sb="25" eb="27">
      <t>ヒツヨウ</t>
    </rPh>
    <rPh sb="28" eb="30">
      <t>ケイヒ</t>
    </rPh>
    <phoneticPr fontId="17"/>
  </si>
  <si>
    <t>開発途上国福祉専門家養成等事業（開発途上国保健衛生福祉開発企画推進事業）</t>
    <phoneticPr fontId="16"/>
  </si>
  <si>
    <t>平成15年度</t>
  </si>
  <si>
    <t>一者応札となっている要因を分析し、改善を図ること。</t>
  </si>
  <si>
    <t>水道分野の国際協力検討事業は、事業計画等の見直しを行い複数業者が入札できるよう改善を図ることとする。</t>
  </si>
  <si>
    <t>厚生労働省
大臣官房（国際課）</t>
    <rPh sb="0" eb="5">
      <t>コウセイロウドウショウ</t>
    </rPh>
    <phoneticPr fontId="16"/>
  </si>
  <si>
    <t>一般会計</t>
    <rPh sb="0" eb="2">
      <t>イッパン</t>
    </rPh>
    <rPh sb="2" eb="4">
      <t>カイケイ</t>
    </rPh>
    <phoneticPr fontId="21"/>
  </si>
  <si>
    <t>（項）国際協力費
　（大事項）国際協力に必要な経費</t>
    <phoneticPr fontId="16"/>
  </si>
  <si>
    <t>厚生労働科学研究費補助金（上下水道科学研究費補助金）</t>
    <phoneticPr fontId="16"/>
  </si>
  <si>
    <t>9,422の内数</t>
    <rPh sb="6" eb="8">
      <t>ウチスウ</t>
    </rPh>
    <phoneticPr fontId="16"/>
  </si>
  <si>
    <t>3,890の内数</t>
    <rPh sb="6" eb="8">
      <t>ウチスウ</t>
    </rPh>
    <phoneticPr fontId="16"/>
  </si>
  <si>
    <t>13,312の内数</t>
    <rPh sb="7" eb="9">
      <t>ウチスウ</t>
    </rPh>
    <phoneticPr fontId="16"/>
  </si>
  <si>
    <t>成果目標の中で、研究成果のデータベース利用が増えているが、研究成果が社会への還元に繋がりにくい状況を懸念する。今後の事業実施に際しては、引き続き事業計画に基づき適正な業務執行を行うこと。（井野 麻美）</t>
    <phoneticPr fontId="16"/>
  </si>
  <si>
    <t>厚生労働行政施策の科学的な推進を確保するために必要な事業であるが、研究成果が社会還元へ繋がりやすくなるような研究計画を遂行するよう、引き続き、必要な予算を確保し、適正な執行に努めること。</t>
    <phoneticPr fontId="16"/>
  </si>
  <si>
    <t>9,444の内数</t>
    <rPh sb="6" eb="8">
      <t>ウチスウ</t>
    </rPh>
    <phoneticPr fontId="16"/>
  </si>
  <si>
    <t>引き続き適正な執行に努めるとともに、成果データベース等を活用しより研究成果を社会へ還元できるよう取り組んでまいりたい。</t>
    <phoneticPr fontId="16"/>
  </si>
  <si>
    <t>（項）技術研究開発推進費
（大事項）技術研究開発の推進に必要な経費</t>
    <phoneticPr fontId="16"/>
  </si>
  <si>
    <t>下水道事業</t>
    <phoneticPr fontId="16"/>
  </si>
  <si>
    <t>水道施設強靱化推進事業費</t>
    <phoneticPr fontId="16"/>
  </si>
  <si>
    <t>水道行政強化拡充費</t>
    <phoneticPr fontId="16"/>
  </si>
  <si>
    <t>給水装置等対策費</t>
    <phoneticPr fontId="16"/>
  </si>
  <si>
    <t>水道施設整備事業調査費（水道施設整備事業調査諸費含む）</t>
    <phoneticPr fontId="16"/>
  </si>
  <si>
    <t>官民連携等基盤強化支援事業</t>
    <phoneticPr fontId="16"/>
  </si>
  <si>
    <t>水道インフラシステム輸出拡大推進事業</t>
    <phoneticPr fontId="16"/>
  </si>
  <si>
    <t>水道の基盤強化方策推進事業</t>
    <phoneticPr fontId="16"/>
  </si>
  <si>
    <t>-</t>
    <phoneticPr fontId="2"/>
  </si>
  <si>
    <t>引き続き、滞りなく適切に事業を実施していく。</t>
    <phoneticPr fontId="16"/>
  </si>
  <si>
    <r>
      <rPr>
        <sz val="1"/>
        <color theme="0"/>
        <rFont val="ＭＳ ゴシック"/>
        <family val="3"/>
        <charset val="128"/>
      </rPr>
      <t>自動車安全特別会計</t>
    </r>
    <r>
      <rPr>
        <sz val="9"/>
        <color theme="1"/>
        <rFont val="ＭＳ ゴシック"/>
        <family val="3"/>
      </rPr>
      <t>自動車事故対策勘定</t>
    </r>
    <phoneticPr fontId="16"/>
  </si>
  <si>
    <r>
      <rPr>
        <sz val="1"/>
        <color theme="0"/>
        <rFont val="ＭＳ ゴシック"/>
        <family val="3"/>
        <charset val="128"/>
      </rPr>
      <t>自動車安全特別会計</t>
    </r>
    <r>
      <rPr>
        <sz val="9"/>
        <color theme="1"/>
        <rFont val="ＭＳ ゴシック"/>
        <family val="3"/>
      </rPr>
      <t>自動車検査登録勘定</t>
    </r>
    <rPh sb="8" eb="9">
      <t>ケイ</t>
    </rPh>
    <rPh sb="9" eb="12">
      <t>ジドウシャ</t>
    </rPh>
    <rPh sb="12" eb="14">
      <t>ケンサ</t>
    </rPh>
    <rPh sb="14" eb="16">
      <t>トウロク</t>
    </rPh>
    <rPh sb="16" eb="18">
      <t>カンジョウ</t>
    </rPh>
    <phoneticPr fontId="29"/>
  </si>
  <si>
    <r>
      <rPr>
        <sz val="1"/>
        <color theme="0"/>
        <rFont val="ＭＳ ゴシック"/>
        <family val="3"/>
        <charset val="128"/>
      </rPr>
      <t>自動車安全特別会計</t>
    </r>
    <r>
      <rPr>
        <sz val="9"/>
        <color theme="1"/>
        <rFont val="ＭＳ ゴシック"/>
        <family val="3"/>
      </rPr>
      <t>空港整備勘定</t>
    </r>
    <rPh sb="8" eb="9">
      <t>ケイ</t>
    </rPh>
    <rPh sb="9" eb="10">
      <t>ソラ</t>
    </rPh>
    <rPh sb="10" eb="11">
      <t>コウ</t>
    </rPh>
    <rPh sb="11" eb="13">
      <t>セイビ</t>
    </rPh>
    <rPh sb="13" eb="15">
      <t>カンジョウ</t>
    </rPh>
    <phoneticPr fontId="29"/>
  </si>
  <si>
    <t>注６．令和５年度当初予算額及び令和６年度要求額について、「内数」としているものは合計額から除外している。</t>
    <rPh sb="0" eb="1">
      <t>チュウ</t>
    </rPh>
    <rPh sb="3" eb="5">
      <t>レイワ</t>
    </rPh>
    <rPh sb="6" eb="8">
      <t>ネンド</t>
    </rPh>
    <rPh sb="8" eb="10">
      <t>トウショ</t>
    </rPh>
    <rPh sb="10" eb="12">
      <t>ヨサン</t>
    </rPh>
    <rPh sb="12" eb="13">
      <t>ガク</t>
    </rPh>
    <rPh sb="13" eb="14">
      <t>オヨ</t>
    </rPh>
    <rPh sb="15" eb="17">
      <t>レイワ</t>
    </rPh>
    <rPh sb="18" eb="20">
      <t>ネンド</t>
    </rPh>
    <rPh sb="20" eb="22">
      <t>ヨウキュウ</t>
    </rPh>
    <rPh sb="22" eb="23">
      <t>ガク</t>
    </rPh>
    <rPh sb="29" eb="30">
      <t>ウチ</t>
    </rPh>
    <rPh sb="30" eb="31">
      <t>スウ</t>
    </rPh>
    <rPh sb="40" eb="42">
      <t>ゴウケイ</t>
    </rPh>
    <rPh sb="42" eb="43">
      <t>ガク</t>
    </rPh>
    <rPh sb="45" eb="47">
      <t>ジョガイ</t>
    </rPh>
    <phoneticPr fontId="16"/>
  </si>
  <si>
    <r>
      <rPr>
        <sz val="1"/>
        <color theme="0"/>
        <rFont val="ＭＳ ゴシック"/>
        <family val="3"/>
        <charset val="128"/>
      </rPr>
      <t>自動車安全特別会計</t>
    </r>
    <r>
      <rPr>
        <sz val="9"/>
        <color theme="1"/>
        <rFont val="ＭＳ ゴシック"/>
        <family val="3"/>
      </rPr>
      <t>自動車検査登録勘定</t>
    </r>
    <rPh sb="9" eb="12">
      <t>ジドウシャ</t>
    </rPh>
    <rPh sb="12" eb="14">
      <t>ケンサ</t>
    </rPh>
    <rPh sb="14" eb="16">
      <t>トウロク</t>
    </rPh>
    <rPh sb="16" eb="18">
      <t>カンジョウ</t>
    </rPh>
    <phoneticPr fontId="29"/>
  </si>
  <si>
    <r>
      <rPr>
        <sz val="1"/>
        <color theme="0"/>
        <rFont val="ＭＳ ゴシック"/>
        <family val="3"/>
        <charset val="128"/>
      </rPr>
      <t>自動車安全特別会計</t>
    </r>
    <r>
      <rPr>
        <sz val="9"/>
        <color theme="1"/>
        <rFont val="ＭＳ ゴシック"/>
        <family val="3"/>
      </rPr>
      <t>空港整備勘定</t>
    </r>
    <rPh sb="9" eb="11">
      <t>クウコウ</t>
    </rPh>
    <rPh sb="11" eb="13">
      <t>セイビ</t>
    </rPh>
    <rPh sb="13" eb="15">
      <t>カンジョウ</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</si>
</sst>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0"/>
    <numFmt numFmtId="177" formatCode="_ * #,##0_ ;_ * &quot;▲&quot;#,##0_ ;_ * &quot;-&quot;_ ;_ @_ "/>
    <numFmt numFmtId="178" formatCode="000"/>
    <numFmt numFmtId="179" formatCode="00"/>
    <numFmt numFmtId="180" formatCode="#,##0;&quot;△ &quot;#,##0"/>
    <numFmt numFmtId="181" formatCode="_ * #,##0.000_ ;_ * &quot;▲&quot;#,##0.000_ ;_ * &quot;-&quot;_ ;_ @_ "/>
    <numFmt numFmtId="182" formatCode="#,##0.0;&quot;△ &quot;#,##0.0"/>
    <numFmt numFmtId="183" formatCode="_ * #,##0.0_ ;_ * &quot;▲&quot;#,##0.0_ ;_ * &quot;-&quot;_ ;_ @_ "/>
    <numFmt numFmtId="184" formatCode="#,###\-"/>
    <numFmt numFmtId="185" formatCode="_ * #,###\-"/>
    <numFmt numFmtId="186" formatCode="#,##0.000;&quot;△ &quot;#,##0.000"/>
    <numFmt numFmtId="187" formatCode="#,##0.000;&quot;▲&quot;#,##0.000"/>
  </numFmts>
  <fonts count="7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sz val="9"/>
      <name val="ＭＳ Ｐゴシック"/>
      <family val="3"/>
      <charset val="128"/>
    </font>
    <font>
      <sz val="10"/>
      <name val="ＭＳ ゴシック"/>
      <family val="3"/>
      <charset val="128"/>
    </font>
    <font>
      <sz val="6"/>
      <name val="ＭＳ Ｐゴシック"/>
      <family val="2"/>
      <charset val="128"/>
      <scheme val="minor"/>
    </font>
    <font>
      <sz val="10.5"/>
      <name val="ＭＳ Ｐゴシック"/>
      <family val="3"/>
      <charset val="128"/>
    </font>
    <font>
      <sz val="11"/>
      <name val="ＭＳ Ｐゴシック"/>
      <family val="3"/>
      <charset val="128"/>
    </font>
    <font>
      <sz val="6"/>
      <name val="ＭＳ Ｐゴシック"/>
      <family val="3"/>
    </font>
    <font>
      <b/>
      <sz val="11"/>
      <name val="ＭＳ ゴシック"/>
      <family val="3"/>
    </font>
    <font>
      <sz val="11"/>
      <color theme="1"/>
      <name val="ＭＳ Ｐゴシック"/>
      <family val="3"/>
      <scheme val="minor"/>
    </font>
    <font>
      <sz val="11"/>
      <color theme="1"/>
      <name val="ＭＳ Ｐゴシック"/>
      <family val="3"/>
      <charset val="128"/>
    </font>
    <font>
      <sz val="9"/>
      <color theme="1"/>
      <name val="ＭＳ ゴシック"/>
      <family val="3"/>
      <charset val="128"/>
    </font>
    <font>
      <sz val="11"/>
      <name val="ＭＳ Ｐゴシック"/>
      <family val="3"/>
    </font>
    <font>
      <strike/>
      <sz val="9"/>
      <name val="ＭＳ Ｐゴシック"/>
      <family val="3"/>
      <scheme val="minor"/>
    </font>
    <font>
      <sz val="12"/>
      <name val="ＭＳ ゴシック"/>
      <family val="3"/>
    </font>
    <font>
      <b/>
      <sz val="18"/>
      <name val="ＭＳ ゴシック"/>
      <family val="3"/>
    </font>
    <font>
      <sz val="11"/>
      <color theme="1"/>
      <name val="ＭＳ Ｐゴシック"/>
      <family val="2"/>
      <scheme val="minor"/>
    </font>
    <font>
      <sz val="16"/>
      <color indexed="8"/>
      <name val="ＭＳ Ｐゴシック"/>
      <family val="3"/>
    </font>
    <font>
      <sz val="10"/>
      <color indexed="8"/>
      <name val="ＭＳ Ｐゴシック"/>
      <family val="3"/>
    </font>
    <font>
      <sz val="9"/>
      <name val="ＭＳ ゴシック"/>
      <family val="3"/>
    </font>
    <font>
      <sz val="11"/>
      <name val="ＭＳ ゴシック"/>
      <family val="3"/>
    </font>
    <font>
      <b/>
      <sz val="16"/>
      <name val="ＭＳ ゴシック"/>
      <family val="3"/>
    </font>
    <font>
      <sz val="26"/>
      <name val="ＭＳ ゴシック"/>
      <family val="3"/>
    </font>
    <font>
      <sz val="12"/>
      <name val="ＭＳ Ｐゴシック"/>
      <family val="3"/>
    </font>
    <font>
      <sz val="9"/>
      <name val="ＭＳ Ｐゴシック"/>
      <family val="3"/>
    </font>
    <font>
      <b/>
      <sz val="16"/>
      <color indexed="81"/>
      <name val="ＭＳ Ｐゴシック"/>
      <family val="3"/>
      <charset val="128"/>
    </font>
    <font>
      <b/>
      <sz val="16"/>
      <color indexed="81"/>
      <name val="ＭＳ Ｐゴシック"/>
      <family val="3"/>
    </font>
    <font>
      <b/>
      <sz val="28"/>
      <name val="ＭＳ ゴシック"/>
      <family val="3"/>
    </font>
    <font>
      <sz val="6"/>
      <name val="ＭＳ Ｐゴシック"/>
      <family val="3"/>
      <charset val="128"/>
      <scheme val="minor"/>
    </font>
    <font>
      <sz val="9"/>
      <color theme="1"/>
      <name val="ＭＳ Ｐゴシック"/>
      <family val="2"/>
      <scheme val="minor"/>
    </font>
    <font>
      <strike/>
      <sz val="11"/>
      <color rgb="FF00B050"/>
      <name val="ＭＳ ゴシック"/>
      <family val="3"/>
      <charset val="128"/>
    </font>
    <font>
      <strike/>
      <sz val="11"/>
      <name val="ＭＳ ゴシック"/>
      <family val="3"/>
      <charset val="128"/>
    </font>
    <font>
      <sz val="11"/>
      <name val="ＭＳ Ｐゴシック"/>
      <family val="3"/>
      <scheme val="minor"/>
    </font>
    <font>
      <strike/>
      <sz val="11"/>
      <name val="ＭＳ ゴシック"/>
      <family val="3"/>
    </font>
    <font>
      <strike/>
      <sz val="11"/>
      <name val="ＭＳ Ｐゴシック"/>
      <family val="3"/>
      <charset val="128"/>
    </font>
    <font>
      <sz val="11"/>
      <name val="ＭＳ Ｐゴシック"/>
      <family val="2"/>
      <charset val="128"/>
      <scheme val="minor"/>
    </font>
    <font>
      <sz val="11"/>
      <color rgb="FFFF0000"/>
      <name val="ＭＳ ゴシック"/>
      <family val="3"/>
      <charset val="128"/>
    </font>
    <font>
      <b/>
      <sz val="18"/>
      <name val="ＭＳ Ｐゴシック"/>
      <family val="3"/>
      <charset val="128"/>
    </font>
    <font>
      <sz val="11"/>
      <color rgb="FF0070C0"/>
      <name val="ＭＳ ゴシック"/>
      <family val="3"/>
      <charset val="128"/>
    </font>
    <font>
      <sz val="11"/>
      <name val="ＭＳ Ｐゴシック"/>
      <family val="3"/>
      <charset val="128"/>
      <scheme val="minor"/>
    </font>
    <font>
      <sz val="9"/>
      <name val="ＭＳ Ｐゴシック"/>
      <family val="3"/>
      <charset val="128"/>
      <scheme val="minor"/>
    </font>
    <font>
      <sz val="6"/>
      <name val="ＭＳ ゴシック"/>
      <family val="3"/>
      <charset val="128"/>
    </font>
    <font>
      <sz val="11"/>
      <color theme="1"/>
      <name val="ＭＳ ゴシック"/>
      <family val="3"/>
      <charset val="128"/>
    </font>
    <font>
      <sz val="11"/>
      <color theme="1" tint="4.9989318521683403E-2"/>
      <name val="ＭＳ Ｐゴシック"/>
      <family val="3"/>
      <charset val="128"/>
    </font>
    <font>
      <sz val="6"/>
      <name val="ＭＳ ゴシック"/>
      <family val="3"/>
    </font>
    <font>
      <b/>
      <sz val="9"/>
      <name val="ＭＳ ゴシック"/>
      <family val="3"/>
      <charset val="128"/>
    </font>
    <font>
      <sz val="6"/>
      <name val="ＭＳ Ｐゴシック"/>
      <family val="3"/>
      <scheme val="minor"/>
    </font>
    <font>
      <sz val="6"/>
      <color theme="1" tint="4.9989318521683403E-2"/>
      <name val="ＭＳ ゴシック"/>
      <family val="3"/>
      <charset val="128"/>
    </font>
    <font>
      <b/>
      <sz val="6"/>
      <name val="ＭＳ ゴシック"/>
      <family val="3"/>
      <charset val="128"/>
    </font>
    <font>
      <sz val="9"/>
      <color theme="1"/>
      <name val="ＭＳ ゴシック"/>
      <family val="3"/>
    </font>
    <font>
      <u/>
      <sz val="11"/>
      <color theme="10"/>
      <name val="ＭＳ Ｐゴシック"/>
      <family val="3"/>
      <charset val="128"/>
    </font>
    <font>
      <u/>
      <sz val="11"/>
      <name val="ＭＳ Ｐゴシック"/>
      <family val="3"/>
      <charset val="128"/>
    </font>
    <font>
      <sz val="9"/>
      <color theme="1"/>
      <name val="ＭＳ Ｐゴシック"/>
      <family val="3"/>
      <charset val="128"/>
    </font>
    <font>
      <sz val="1"/>
      <color theme="0"/>
      <name val="ＭＳ ゴシック"/>
      <family val="3"/>
      <charset val="128"/>
    </font>
    <font>
      <sz val="9"/>
      <color rgb="FFFF0000"/>
      <name val="ＭＳ ゴシック"/>
      <family val="3"/>
      <charset val="128"/>
    </font>
    <font>
      <sz val="6"/>
      <color rgb="FFFF0000"/>
      <name val="ＭＳ ゴシック"/>
      <family val="3"/>
      <charset val="128"/>
    </font>
    <font>
      <sz val="8"/>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theme="5" tint="0.79998168889431442"/>
        <bgColor indexed="64"/>
      </patternFill>
    </fill>
  </fills>
  <borders count="98">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s>
  <cellStyleXfs count="43">
    <xf numFmtId="0" fontId="0" fillId="0" borderId="0"/>
    <xf numFmtId="0" fontId="15" fillId="0" borderId="0">
      <alignment vertical="center"/>
    </xf>
    <xf numFmtId="38" fontId="28" fillId="0" borderId="0" applyFont="0" applyFill="0" applyBorder="0" applyAlignment="0" applyProtection="0">
      <alignment vertical="center"/>
    </xf>
    <xf numFmtId="0" fontId="45" fillId="0" borderId="0">
      <alignment vertical="center"/>
    </xf>
    <xf numFmtId="0" fontId="28" fillId="0" borderId="0"/>
    <xf numFmtId="0" fontId="34" fillId="0" borderId="0">
      <alignment vertical="center"/>
    </xf>
    <xf numFmtId="0" fontId="3" fillId="0" borderId="0">
      <alignment vertical="center"/>
    </xf>
    <xf numFmtId="38" fontId="28" fillId="0" borderId="0" applyFont="0" applyFill="0" applyBorder="0" applyAlignment="0" applyProtection="0">
      <alignment vertical="center"/>
    </xf>
    <xf numFmtId="38" fontId="3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4" fillId="0" borderId="0" applyFont="0" applyFill="0" applyBorder="0" applyAlignment="0" applyProtection="0">
      <alignment vertical="center"/>
    </xf>
    <xf numFmtId="0" fontId="3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2" fillId="0" borderId="0" applyNumberFormat="0" applyFill="0" applyBorder="0" applyAlignment="0" applyProtection="0"/>
  </cellStyleXfs>
  <cellXfs count="896">
    <xf numFmtId="0" fontId="0" fillId="0" borderId="0" xfId="0"/>
    <xf numFmtId="0" fontId="17" fillId="0" borderId="0" xfId="0" applyFont="1" applyBorder="1"/>
    <xf numFmtId="0" fontId="17" fillId="0" borderId="0" xfId="0" applyFont="1"/>
    <xf numFmtId="0" fontId="17" fillId="0" borderId="1" xfId="0" applyFont="1" applyBorder="1"/>
    <xf numFmtId="0" fontId="17" fillId="0" borderId="0" xfId="0" applyFont="1" applyBorder="1" applyAlignment="1">
      <alignment vertical="center"/>
    </xf>
    <xf numFmtId="3" fontId="17" fillId="0" borderId="0" xfId="0" applyNumberFormat="1" applyFont="1" applyBorder="1" applyAlignment="1">
      <alignment vertical="center" shrinkToFit="1"/>
    </xf>
    <xf numFmtId="0" fontId="20" fillId="0" borderId="0" xfId="0" applyFont="1" applyBorder="1"/>
    <xf numFmtId="0" fontId="17" fillId="0" borderId="0" xfId="0" applyFont="1" applyAlignment="1"/>
    <xf numFmtId="0" fontId="21" fillId="0" borderId="0" xfId="0" applyFont="1"/>
    <xf numFmtId="0" fontId="17" fillId="0" borderId="0" xfId="0" applyFont="1" applyBorder="1" applyAlignment="1">
      <alignment horizontal="right"/>
    </xf>
    <xf numFmtId="0" fontId="17" fillId="0" borderId="0" xfId="0" applyFont="1" applyBorder="1" applyAlignment="1">
      <alignment horizontal="center" vertical="center"/>
    </xf>
    <xf numFmtId="0" fontId="0" fillId="0" borderId="0" xfId="0" applyFont="1" applyBorder="1" applyAlignment="1"/>
    <xf numFmtId="3" fontId="17" fillId="2" borderId="0" xfId="0" applyNumberFormat="1" applyFont="1" applyFill="1" applyBorder="1" applyAlignment="1">
      <alignment horizontal="center" vertical="center" wrapText="1"/>
    </xf>
    <xf numFmtId="3" fontId="17" fillId="0" borderId="0" xfId="0" applyNumberFormat="1" applyFont="1" applyBorder="1" applyAlignment="1">
      <alignment horizontal="center" vertical="center" shrinkToFit="1"/>
    </xf>
    <xf numFmtId="176" fontId="17" fillId="0" borderId="0" xfId="0" applyNumberFormat="1" applyFont="1" applyBorder="1" applyAlignment="1">
      <alignment horizontal="left" vertical="center"/>
    </xf>
    <xf numFmtId="0" fontId="17" fillId="0" borderId="0" xfId="0" applyFont="1" applyFill="1" applyAlignment="1"/>
    <xf numFmtId="0" fontId="17" fillId="0" borderId="0" xfId="0" applyFont="1" applyFill="1" applyBorder="1" applyAlignment="1"/>
    <xf numFmtId="0" fontId="17" fillId="0" borderId="0" xfId="0" applyFont="1" applyFill="1"/>
    <xf numFmtId="176" fontId="17" fillId="0" borderId="0" xfId="0" applyNumberFormat="1" applyFont="1" applyFill="1" applyBorder="1" applyAlignment="1"/>
    <xf numFmtId="176" fontId="17" fillId="0" borderId="0" xfId="0" applyNumberFormat="1" applyFont="1" applyFill="1" applyBorder="1" applyAlignment="1">
      <alignment horizontal="left"/>
    </xf>
    <xf numFmtId="0" fontId="15" fillId="0" borderId="0" xfId="1">
      <alignment vertical="center"/>
    </xf>
    <xf numFmtId="0" fontId="15" fillId="0" borderId="0" xfId="1" applyAlignment="1">
      <alignment horizontal="center" vertical="center"/>
    </xf>
    <xf numFmtId="0" fontId="15" fillId="0" borderId="6" xfId="1" applyBorder="1" applyAlignment="1">
      <alignment horizontal="center" vertical="center"/>
    </xf>
    <xf numFmtId="49" fontId="15" fillId="0" borderId="6" xfId="1" applyNumberFormat="1" applyBorder="1" applyAlignment="1">
      <alignment horizontal="center" vertical="center"/>
    </xf>
    <xf numFmtId="0" fontId="19" fillId="0" borderId="1" xfId="0" applyFont="1" applyBorder="1" applyAlignment="1">
      <alignment vertical="center"/>
    </xf>
    <xf numFmtId="0" fontId="17" fillId="5" borderId="0" xfId="0" applyFont="1" applyFill="1"/>
    <xf numFmtId="0" fontId="14" fillId="0" borderId="0" xfId="1" applyFont="1">
      <alignment vertical="center"/>
    </xf>
    <xf numFmtId="0" fontId="13" fillId="0" borderId="0" xfId="1" applyFont="1">
      <alignment vertical="center"/>
    </xf>
    <xf numFmtId="0" fontId="12" fillId="0" borderId="0" xfId="1" applyFont="1">
      <alignment vertical="center"/>
    </xf>
    <xf numFmtId="0" fontId="13" fillId="0" borderId="0" xfId="1" applyFont="1" applyAlignment="1">
      <alignment vertical="center"/>
    </xf>
    <xf numFmtId="0" fontId="21" fillId="0" borderId="0" xfId="0" applyFont="1" applyBorder="1" applyAlignment="1">
      <alignment horizontal="centerContinuous"/>
    </xf>
    <xf numFmtId="176" fontId="27" fillId="0" borderId="0" xfId="0" applyNumberFormat="1" applyFont="1" applyFill="1" applyBorder="1" applyAlignment="1" applyProtection="1">
      <alignment horizontal="centerContinuous" vertical="center" wrapText="1"/>
      <protection locked="0"/>
    </xf>
    <xf numFmtId="0" fontId="17" fillId="0" borderId="0" xfId="0" applyFont="1" applyAlignment="1">
      <alignment horizontal="centerContinuous"/>
    </xf>
    <xf numFmtId="0" fontId="23" fillId="0" borderId="2" xfId="0" applyFont="1" applyFill="1" applyBorder="1" applyAlignment="1" applyProtection="1">
      <alignment horizontal="center" vertical="center"/>
      <protection locked="0"/>
    </xf>
    <xf numFmtId="0" fontId="23" fillId="0" borderId="72" xfId="0" applyFont="1" applyFill="1" applyBorder="1" applyAlignment="1" applyProtection="1">
      <alignment horizontal="center" vertical="center"/>
      <protection locked="0"/>
    </xf>
    <xf numFmtId="0" fontId="20" fillId="0" borderId="0" xfId="0" applyFont="1" applyBorder="1" applyProtection="1">
      <protection locked="0"/>
    </xf>
    <xf numFmtId="0" fontId="0" fillId="0" borderId="6"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0" fontId="21" fillId="0" borderId="0" xfId="0" applyFont="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23" fillId="3" borderId="27" xfId="0" applyFont="1" applyFill="1" applyBorder="1" applyAlignment="1" applyProtection="1">
      <alignment vertical="center"/>
      <protection locked="0"/>
    </xf>
    <xf numFmtId="0" fontId="23" fillId="3" borderId="28" xfId="0" applyFont="1" applyFill="1" applyBorder="1" applyAlignment="1" applyProtection="1">
      <alignment vertical="center"/>
      <protection locked="0"/>
    </xf>
    <xf numFmtId="0" fontId="23" fillId="3" borderId="9" xfId="0" applyFont="1" applyFill="1" applyBorder="1" applyAlignment="1" applyProtection="1">
      <alignment vertical="center"/>
      <protection locked="0"/>
    </xf>
    <xf numFmtId="0" fontId="23" fillId="3" borderId="3" xfId="0" applyFont="1" applyFill="1" applyBorder="1" applyAlignment="1" applyProtection="1">
      <alignment vertical="center"/>
      <protection locked="0"/>
    </xf>
    <xf numFmtId="0" fontId="17" fillId="0" borderId="72" xfId="0" applyFont="1" applyFill="1" applyBorder="1" applyProtection="1">
      <protection locked="0"/>
    </xf>
    <xf numFmtId="0" fontId="42" fillId="0" borderId="6" xfId="0" applyNumberFormat="1" applyFont="1" applyFill="1" applyBorder="1" applyAlignment="1">
      <alignment horizontal="center" vertical="center" wrapText="1"/>
    </xf>
    <xf numFmtId="0" fontId="23" fillId="0" borderId="9" xfId="0" applyNumberFormat="1" applyFont="1" applyFill="1" applyBorder="1" applyAlignment="1" applyProtection="1">
      <alignment vertical="center" wrapText="1"/>
      <protection locked="0"/>
    </xf>
    <xf numFmtId="0" fontId="17" fillId="0" borderId="9" xfId="0" applyFont="1" applyFill="1" applyBorder="1" applyAlignment="1" applyProtection="1">
      <alignment vertical="center" wrapText="1"/>
      <protection locked="0"/>
    </xf>
    <xf numFmtId="0" fontId="17" fillId="0" borderId="22" xfId="0" applyFont="1" applyFill="1" applyBorder="1" applyAlignment="1" applyProtection="1">
      <alignment vertical="center" wrapText="1"/>
      <protection locked="0"/>
    </xf>
    <xf numFmtId="0" fontId="17" fillId="0" borderId="22" xfId="0" applyFont="1" applyFill="1" applyBorder="1" applyAlignment="1" applyProtection="1">
      <alignment horizontal="center" vertical="center" wrapText="1"/>
      <protection locked="0"/>
    </xf>
    <xf numFmtId="176" fontId="0" fillId="0" borderId="3" xfId="0" applyNumberFormat="1" applyFont="1" applyFill="1" applyBorder="1" applyAlignment="1" applyProtection="1">
      <alignment vertical="center" wrapText="1"/>
      <protection locked="0"/>
    </xf>
    <xf numFmtId="179" fontId="0" fillId="0" borderId="10" xfId="0" applyNumberFormat="1" applyFont="1" applyFill="1" applyBorder="1" applyAlignment="1" applyProtection="1">
      <alignment vertical="center" wrapText="1"/>
      <protection locked="0"/>
    </xf>
    <xf numFmtId="0" fontId="17" fillId="0" borderId="82" xfId="0" applyFont="1" applyFill="1" applyBorder="1" applyProtection="1">
      <protection locked="0"/>
    </xf>
    <xf numFmtId="179" fontId="0" fillId="0" borderId="42" xfId="0" applyNumberFormat="1" applyFont="1" applyFill="1" applyBorder="1" applyAlignment="1" applyProtection="1">
      <alignment vertical="center" wrapText="1"/>
      <protection locked="0"/>
    </xf>
    <xf numFmtId="0" fontId="17" fillId="0" borderId="29" xfId="0" applyFont="1" applyFill="1" applyBorder="1" applyAlignment="1" applyProtection="1">
      <alignment vertical="center" wrapText="1"/>
      <protection locked="0"/>
    </xf>
    <xf numFmtId="176" fontId="0" fillId="0" borderId="22" xfId="0" applyNumberFormat="1" applyFont="1" applyFill="1" applyBorder="1" applyAlignment="1" applyProtection="1">
      <alignment vertical="center" wrapText="1"/>
      <protection locked="0"/>
    </xf>
    <xf numFmtId="0" fontId="42" fillId="0" borderId="9" xfId="0" applyNumberFormat="1" applyFont="1" applyFill="1" applyBorder="1" applyAlignment="1">
      <alignment horizontal="left" vertical="center" wrapText="1"/>
    </xf>
    <xf numFmtId="0" fontId="17" fillId="0" borderId="9" xfId="0" applyNumberFormat="1" applyFont="1" applyFill="1" applyBorder="1" applyAlignment="1">
      <alignment horizontal="left" vertical="center" wrapText="1"/>
    </xf>
    <xf numFmtId="0" fontId="21" fillId="0" borderId="0" xfId="0" applyFont="1" applyAlignment="1">
      <alignment horizontal="center"/>
    </xf>
    <xf numFmtId="0" fontId="17" fillId="0" borderId="0" xfId="0" applyFont="1" applyAlignment="1">
      <alignment horizontal="center"/>
    </xf>
    <xf numFmtId="0" fontId="17" fillId="0" borderId="0" xfId="0" applyFont="1" applyBorder="1" applyAlignment="1">
      <alignment horizontal="center"/>
    </xf>
    <xf numFmtId="0" fontId="23" fillId="3" borderId="28" xfId="0" applyFont="1" applyFill="1" applyBorder="1" applyAlignment="1" applyProtection="1">
      <alignment horizontal="center" vertical="center"/>
      <protection locked="0"/>
    </xf>
    <xf numFmtId="0" fontId="23" fillId="3" borderId="3" xfId="0" applyFont="1" applyFill="1" applyBorder="1" applyAlignment="1" applyProtection="1">
      <alignment horizontal="center" vertical="center"/>
      <protection locked="0"/>
    </xf>
    <xf numFmtId="0" fontId="17" fillId="0" borderId="6" xfId="0" applyNumberFormat="1" applyFont="1" applyFill="1" applyBorder="1" applyAlignment="1" applyProtection="1">
      <alignment horizontal="center" vertical="center" wrapText="1"/>
      <protection locked="0"/>
    </xf>
    <xf numFmtId="0" fontId="17" fillId="0" borderId="6" xfId="0" applyNumberFormat="1" applyFont="1" applyFill="1" applyBorder="1" applyAlignment="1" applyProtection="1">
      <alignment vertical="center" wrapText="1"/>
      <protection locked="0"/>
    </xf>
    <xf numFmtId="0" fontId="17" fillId="0" borderId="9" xfId="0" applyNumberFormat="1" applyFont="1" applyFill="1" applyBorder="1" applyAlignment="1" applyProtection="1">
      <alignment vertical="center" wrapText="1"/>
      <protection locked="0"/>
    </xf>
    <xf numFmtId="0" fontId="17" fillId="0" borderId="21" xfId="0" applyFont="1" applyFill="1" applyBorder="1" applyAlignment="1" applyProtection="1">
      <alignment vertical="center" wrapText="1"/>
      <protection locked="0"/>
    </xf>
    <xf numFmtId="0" fontId="17" fillId="0" borderId="21" xfId="0" applyFont="1"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wrapText="1"/>
      <protection locked="0"/>
    </xf>
    <xf numFmtId="0" fontId="17" fillId="0" borderId="6" xfId="0" applyFont="1" applyFill="1" applyBorder="1" applyAlignment="1" applyProtection="1">
      <alignment vertical="center" wrapText="1"/>
      <protection locked="0"/>
    </xf>
    <xf numFmtId="0" fontId="42" fillId="0" borderId="6" xfId="0" applyNumberFormat="1" applyFont="1" applyFill="1" applyBorder="1" applyAlignment="1">
      <alignment horizontal="center" vertical="center"/>
    </xf>
    <xf numFmtId="0" fontId="17" fillId="0" borderId="6"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Font="1" applyFill="1" applyBorder="1" applyAlignment="1" applyProtection="1">
      <alignment vertical="center" wrapText="1"/>
      <protection locked="0"/>
    </xf>
    <xf numFmtId="0" fontId="0" fillId="0" borderId="22" xfId="0" applyFont="1" applyFill="1" applyBorder="1" applyAlignment="1" applyProtection="1">
      <alignment vertical="center" wrapText="1"/>
      <protection locked="0"/>
    </xf>
    <xf numFmtId="0" fontId="0" fillId="0" borderId="6" xfId="0" applyNumberFormat="1" applyFont="1" applyFill="1" applyBorder="1" applyAlignment="1">
      <alignment horizontal="center" vertical="center"/>
    </xf>
    <xf numFmtId="0" fontId="17" fillId="0" borderId="2" xfId="0" applyFont="1" applyFill="1" applyBorder="1" applyProtection="1">
      <protection locked="0"/>
    </xf>
    <xf numFmtId="178" fontId="17" fillId="0" borderId="9" xfId="0" applyNumberFormat="1" applyFont="1" applyFill="1" applyBorder="1" applyAlignment="1" applyProtection="1">
      <alignment horizontal="center" vertical="center"/>
      <protection locked="0"/>
    </xf>
    <xf numFmtId="49" fontId="17" fillId="0" borderId="6" xfId="0" applyNumberFormat="1" applyFont="1" applyFill="1" applyBorder="1" applyAlignment="1" applyProtection="1">
      <alignment horizontal="center" vertical="center" wrapText="1"/>
      <protection locked="0"/>
    </xf>
    <xf numFmtId="49" fontId="17" fillId="2" borderId="0" xfId="0" applyNumberFormat="1" applyFont="1" applyFill="1" applyBorder="1" applyAlignment="1">
      <alignment horizontal="center" vertical="center"/>
    </xf>
    <xf numFmtId="49" fontId="23" fillId="3" borderId="28" xfId="0" applyNumberFormat="1" applyFont="1" applyFill="1" applyBorder="1" applyAlignment="1" applyProtection="1">
      <alignment horizontal="center" vertical="center"/>
      <protection locked="0"/>
    </xf>
    <xf numFmtId="49" fontId="23" fillId="3" borderId="3" xfId="0" applyNumberFormat="1" applyFont="1" applyFill="1" applyBorder="1" applyAlignment="1" applyProtection="1">
      <alignment horizontal="center" vertical="center"/>
      <protection locked="0"/>
    </xf>
    <xf numFmtId="49" fontId="17" fillId="0" borderId="0" xfId="0" applyNumberFormat="1" applyFont="1" applyBorder="1" applyAlignment="1">
      <alignment horizontal="center" vertical="center" shrinkToFit="1"/>
    </xf>
    <xf numFmtId="0" fontId="17" fillId="0" borderId="6" xfId="0" applyFont="1" applyFill="1" applyBorder="1"/>
    <xf numFmtId="0" fontId="17" fillId="0" borderId="3" xfId="0" applyNumberFormat="1" applyFont="1" applyFill="1" applyBorder="1" applyAlignment="1" applyProtection="1">
      <alignment vertical="center" wrapText="1"/>
      <protection locked="0"/>
    </xf>
    <xf numFmtId="0" fontId="17" fillId="0" borderId="73" xfId="0" applyFont="1" applyFill="1" applyBorder="1" applyProtection="1">
      <protection locked="0"/>
    </xf>
    <xf numFmtId="0" fontId="17" fillId="0" borderId="35" xfId="0" applyFont="1" applyFill="1" applyBorder="1" applyAlignment="1" applyProtection="1">
      <alignment horizontal="center" vertical="center" wrapText="1"/>
      <protection locked="0"/>
    </xf>
    <xf numFmtId="179" fontId="0" fillId="0" borderId="51" xfId="0" applyNumberFormat="1" applyFont="1" applyFill="1" applyBorder="1" applyAlignment="1" applyProtection="1">
      <alignment vertical="center" wrapText="1"/>
      <protection locked="0"/>
    </xf>
    <xf numFmtId="0" fontId="17" fillId="0" borderId="14" xfId="0" applyFont="1" applyFill="1" applyBorder="1" applyAlignment="1" applyProtection="1">
      <alignment vertical="center" wrapText="1"/>
      <protection locked="0"/>
    </xf>
    <xf numFmtId="0" fontId="17" fillId="0" borderId="35" xfId="0" applyFont="1" applyFill="1" applyBorder="1" applyAlignment="1" applyProtection="1">
      <alignment vertical="center" wrapText="1"/>
      <protection locked="0"/>
    </xf>
    <xf numFmtId="176" fontId="0" fillId="0" borderId="35" xfId="0" applyNumberFormat="1" applyFont="1" applyFill="1" applyBorder="1" applyAlignment="1" applyProtection="1">
      <alignment vertical="center" wrapText="1"/>
      <protection locked="0"/>
    </xf>
    <xf numFmtId="0" fontId="17" fillId="0" borderId="3" xfId="0" applyFont="1" applyFill="1" applyBorder="1" applyAlignment="1" applyProtection="1">
      <alignment vertical="center" wrapText="1"/>
      <protection locked="0"/>
    </xf>
    <xf numFmtId="0" fontId="17" fillId="0" borderId="29" xfId="0" applyNumberFormat="1"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17" fillId="0" borderId="74" xfId="0" applyFont="1" applyFill="1" applyBorder="1" applyAlignment="1" applyProtection="1">
      <alignment horizontal="center" vertical="center" wrapText="1"/>
      <protection locked="0"/>
    </xf>
    <xf numFmtId="0" fontId="17" fillId="0" borderId="17" xfId="0" applyFont="1" applyFill="1" applyBorder="1" applyAlignment="1" applyProtection="1">
      <alignment vertical="center" wrapText="1"/>
      <protection locked="0"/>
    </xf>
    <xf numFmtId="0" fontId="17"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23" fillId="3" borderId="3" xfId="0" applyNumberFormat="1" applyFont="1" applyFill="1" applyBorder="1" applyAlignment="1" applyProtection="1">
      <alignment vertical="center"/>
      <protection locked="0"/>
    </xf>
    <xf numFmtId="0" fontId="23" fillId="3" borderId="28" xfId="0" applyNumberFormat="1" applyFont="1" applyFill="1" applyBorder="1" applyAlignment="1" applyProtection="1">
      <alignment vertical="center"/>
      <protection locked="0"/>
    </xf>
    <xf numFmtId="0" fontId="23" fillId="3" borderId="3" xfId="0" applyNumberFormat="1" applyFont="1" applyFill="1" applyBorder="1" applyAlignment="1" applyProtection="1">
      <alignment horizontal="center" vertical="center" wrapText="1"/>
      <protection locked="0"/>
    </xf>
    <xf numFmtId="0" fontId="23" fillId="3" borderId="3" xfId="0" applyNumberFormat="1" applyFont="1" applyFill="1" applyBorder="1" applyAlignment="1" applyProtection="1">
      <alignment horizontal="center" vertical="center"/>
      <protection locked="0"/>
    </xf>
    <xf numFmtId="0" fontId="17" fillId="0" borderId="21" xfId="0" applyNumberFormat="1" applyFont="1" applyFill="1" applyBorder="1" applyAlignment="1" applyProtection="1">
      <alignment horizontal="center" vertical="center" wrapText="1"/>
      <protection locked="0"/>
    </xf>
    <xf numFmtId="0" fontId="23" fillId="3" borderId="28" xfId="0" applyNumberFormat="1" applyFont="1" applyFill="1" applyBorder="1" applyAlignment="1" applyProtection="1">
      <alignment horizontal="center" vertical="center" wrapText="1"/>
      <protection locked="0"/>
    </xf>
    <xf numFmtId="0" fontId="23" fillId="3" borderId="28" xfId="0" applyNumberFormat="1" applyFont="1" applyFill="1" applyBorder="1" applyAlignment="1" applyProtection="1">
      <alignment horizontal="center" vertical="center"/>
      <protection locked="0"/>
    </xf>
    <xf numFmtId="0" fontId="42" fillId="0" borderId="6"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wrapText="1"/>
    </xf>
    <xf numFmtId="0" fontId="0" fillId="0" borderId="21" xfId="0" applyNumberFormat="1" applyFont="1" applyFill="1" applyBorder="1" applyAlignment="1" applyProtection="1">
      <alignment horizontal="center" vertical="center" wrapText="1"/>
      <protection locked="0"/>
    </xf>
    <xf numFmtId="0" fontId="42" fillId="0" borderId="9" xfId="0" applyNumberFormat="1" applyFont="1" applyFill="1" applyBorder="1" applyAlignment="1">
      <alignment horizontal="center" vertical="center" wrapText="1"/>
    </xf>
    <xf numFmtId="0" fontId="21" fillId="0" borderId="0" xfId="0" applyNumberFormat="1" applyFont="1" applyAlignment="1">
      <alignment horizontal="center" wrapText="1"/>
    </xf>
    <xf numFmtId="0" fontId="21" fillId="0" borderId="0" xfId="0" applyNumberFormat="1" applyFont="1"/>
    <xf numFmtId="0" fontId="17" fillId="0" borderId="0" xfId="0" applyNumberFormat="1" applyFont="1" applyAlignment="1">
      <alignment horizontal="center" wrapText="1"/>
    </xf>
    <xf numFmtId="0" fontId="17" fillId="0" borderId="0" xfId="0" applyNumberFormat="1" applyFont="1"/>
    <xf numFmtId="0" fontId="17" fillId="0" borderId="0" xfId="0" applyNumberFormat="1" applyFont="1" applyBorder="1" applyAlignment="1">
      <alignment horizontal="center" wrapText="1"/>
    </xf>
    <xf numFmtId="0" fontId="17" fillId="0" borderId="1" xfId="0" applyNumberFormat="1" applyFont="1" applyBorder="1"/>
    <xf numFmtId="0" fontId="17" fillId="0" borderId="1" xfId="0" applyNumberFormat="1" applyFont="1" applyBorder="1" applyAlignment="1">
      <alignment horizontal="right"/>
    </xf>
    <xf numFmtId="0" fontId="17" fillId="0" borderId="0" xfId="0" applyNumberFormat="1" applyFont="1" applyBorder="1" applyAlignment="1">
      <alignment horizontal="center" vertical="center" wrapText="1" shrinkToFit="1"/>
    </xf>
    <xf numFmtId="0" fontId="17" fillId="0" borderId="0" xfId="0" applyNumberFormat="1" applyFont="1" applyBorder="1" applyAlignment="1">
      <alignment horizontal="center" vertical="center"/>
    </xf>
    <xf numFmtId="0" fontId="17" fillId="0" borderId="0" xfId="0" applyNumberFormat="1" applyFont="1" applyBorder="1" applyAlignment="1">
      <alignment vertical="center"/>
    </xf>
    <xf numFmtId="0" fontId="17" fillId="0" borderId="6" xfId="0" applyNumberFormat="1" applyFont="1" applyFill="1" applyBorder="1" applyAlignment="1" applyProtection="1">
      <alignment horizontal="center" vertical="center"/>
      <protection locked="0"/>
    </xf>
    <xf numFmtId="0" fontId="42" fillId="0" borderId="21" xfId="0" applyNumberFormat="1" applyFont="1" applyFill="1" applyBorder="1" applyAlignment="1">
      <alignment horizontal="center" vertical="center"/>
    </xf>
    <xf numFmtId="0" fontId="21" fillId="0" borderId="0" xfId="0" applyFont="1" applyBorder="1" applyAlignment="1">
      <alignment horizontal="center"/>
    </xf>
    <xf numFmtId="176" fontId="17" fillId="0" borderId="0" xfId="0" applyNumberFormat="1" applyFont="1" applyBorder="1" applyAlignment="1">
      <alignment horizontal="center" vertical="center"/>
    </xf>
    <xf numFmtId="0" fontId="9" fillId="0" borderId="0" xfId="1" applyFont="1">
      <alignment vertical="center"/>
    </xf>
    <xf numFmtId="0" fontId="42" fillId="0" borderId="9" xfId="0" applyFont="1" applyFill="1" applyBorder="1" applyAlignment="1">
      <alignment vertical="center" wrapText="1"/>
    </xf>
    <xf numFmtId="0" fontId="42" fillId="0" borderId="22" xfId="0" applyFont="1" applyFill="1" applyBorder="1" applyAlignment="1">
      <alignment vertical="center" shrinkToFit="1"/>
    </xf>
    <xf numFmtId="0" fontId="17" fillId="0" borderId="22" xfId="0" applyFont="1" applyFill="1" applyBorder="1" applyAlignment="1">
      <alignment horizontal="center" vertical="center" wrapText="1"/>
    </xf>
    <xf numFmtId="176" fontId="54" fillId="0" borderId="3" xfId="0" applyNumberFormat="1" applyFont="1" applyFill="1" applyBorder="1" applyAlignment="1" applyProtection="1">
      <alignment vertical="center" shrinkToFit="1"/>
      <protection locked="0"/>
    </xf>
    <xf numFmtId="0" fontId="42" fillId="0" borderId="22" xfId="0" applyNumberFormat="1" applyFont="1" applyFill="1" applyBorder="1" applyAlignment="1">
      <alignment horizontal="center" vertical="center" wrapText="1"/>
    </xf>
    <xf numFmtId="179" fontId="54" fillId="0" borderId="10" xfId="0" applyNumberFormat="1" applyFont="1" applyFill="1" applyBorder="1" applyAlignment="1" applyProtection="1">
      <alignment vertical="center" wrapText="1"/>
      <protection locked="0"/>
    </xf>
    <xf numFmtId="0" fontId="17" fillId="0" borderId="9" xfId="0" applyFont="1" applyFill="1" applyBorder="1" applyAlignment="1">
      <alignment vertical="center" wrapText="1"/>
    </xf>
    <xf numFmtId="0" fontId="17" fillId="0" borderId="22" xfId="0" applyFont="1" applyFill="1" applyBorder="1" applyAlignment="1">
      <alignment vertical="center" wrapText="1"/>
    </xf>
    <xf numFmtId="0" fontId="17" fillId="0" borderId="21" xfId="0" applyFont="1" applyFill="1" applyBorder="1" applyAlignment="1">
      <alignment vertical="center" wrapText="1"/>
    </xf>
    <xf numFmtId="0" fontId="53" fillId="0" borderId="6" xfId="0" applyNumberFormat="1" applyFont="1" applyFill="1" applyBorder="1" applyAlignment="1">
      <alignment horizontal="center" vertical="center"/>
    </xf>
    <xf numFmtId="0" fontId="42" fillId="0" borderId="10" xfId="0" applyNumberFormat="1" applyFont="1" applyFill="1" applyBorder="1" applyAlignment="1">
      <alignment horizontal="center" vertical="center"/>
    </xf>
    <xf numFmtId="0" fontId="55" fillId="0" borderId="6" xfId="0" applyNumberFormat="1" applyFont="1" applyFill="1" applyBorder="1" applyAlignment="1">
      <alignment horizontal="center" vertical="center"/>
    </xf>
    <xf numFmtId="0" fontId="42" fillId="0" borderId="6" xfId="0" applyNumberFormat="1" applyFont="1" applyFill="1" applyBorder="1" applyAlignment="1">
      <alignment horizontal="left" vertical="center" wrapText="1"/>
    </xf>
    <xf numFmtId="0" fontId="42" fillId="0" borderId="15" xfId="0" applyNumberFormat="1" applyFont="1" applyFill="1" applyBorder="1" applyAlignment="1">
      <alignment horizontal="center" vertical="center" wrapText="1"/>
    </xf>
    <xf numFmtId="0" fontId="42" fillId="0" borderId="15" xfId="0" applyNumberFormat="1" applyFont="1" applyFill="1" applyBorder="1" applyAlignment="1">
      <alignment horizontal="left" vertical="center" wrapText="1"/>
    </xf>
    <xf numFmtId="0" fontId="42" fillId="0" borderId="21" xfId="0" applyNumberFormat="1" applyFont="1" applyFill="1" applyBorder="1" applyAlignment="1">
      <alignment horizontal="center" vertical="center" wrapText="1"/>
    </xf>
    <xf numFmtId="0" fontId="42" fillId="0" borderId="29" xfId="0" applyNumberFormat="1" applyFont="1" applyFill="1" applyBorder="1" applyAlignment="1">
      <alignment horizontal="center" vertical="center" wrapText="1"/>
    </xf>
    <xf numFmtId="0" fontId="42" fillId="0" borderId="29" xfId="0" applyNumberFormat="1" applyFont="1" applyFill="1" applyBorder="1" applyAlignment="1">
      <alignment horizontal="left" vertical="center" wrapText="1"/>
    </xf>
    <xf numFmtId="0" fontId="17" fillId="0" borderId="3" xfId="0" applyFont="1" applyFill="1" applyBorder="1" applyAlignment="1" applyProtection="1">
      <alignment horizontal="center" vertical="center" wrapText="1"/>
      <protection locked="0"/>
    </xf>
    <xf numFmtId="0" fontId="17" fillId="0" borderId="9" xfId="0" applyNumberFormat="1" applyFont="1" applyFill="1" applyBorder="1" applyAlignment="1">
      <alignment vertical="center" wrapText="1"/>
    </xf>
    <xf numFmtId="0" fontId="17" fillId="0" borderId="6" xfId="0" applyNumberFormat="1" applyFont="1" applyFill="1" applyBorder="1" applyAlignment="1">
      <alignment horizontal="left" vertical="center" wrapText="1"/>
    </xf>
    <xf numFmtId="0" fontId="54" fillId="0" borderId="6" xfId="0" applyNumberFormat="1" applyFont="1" applyFill="1" applyBorder="1" applyAlignment="1">
      <alignment horizontal="center" vertical="center" wrapText="1"/>
    </xf>
    <xf numFmtId="0" fontId="17" fillId="0" borderId="9" xfId="0" applyNumberFormat="1"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19" xfId="0" applyNumberFormat="1" applyFont="1" applyFill="1" applyBorder="1" applyAlignment="1">
      <alignment horizontal="center" vertical="center" wrapText="1"/>
    </xf>
    <xf numFmtId="0" fontId="17" fillId="0" borderId="21"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42" fillId="0" borderId="19" xfId="0" applyNumberFormat="1" applyFont="1" applyFill="1" applyBorder="1" applyAlignment="1">
      <alignment horizontal="center" vertical="center" wrapText="1"/>
    </xf>
    <xf numFmtId="0" fontId="17" fillId="0" borderId="29" xfId="0" applyNumberFormat="1" applyFont="1" applyFill="1" applyBorder="1" applyAlignment="1">
      <alignment horizontal="left" vertical="center" wrapText="1"/>
    </xf>
    <xf numFmtId="0" fontId="42" fillId="0" borderId="10" xfId="0" applyNumberFormat="1" applyFont="1" applyFill="1" applyBorder="1" applyAlignment="1">
      <alignment horizontal="center" vertical="center" wrapText="1"/>
    </xf>
    <xf numFmtId="0" fontId="54" fillId="0" borderId="9" xfId="0" applyNumberFormat="1" applyFont="1" applyFill="1" applyBorder="1" applyAlignment="1">
      <alignment horizontal="left" vertical="center" wrapText="1"/>
    </xf>
    <xf numFmtId="0" fontId="54" fillId="0" borderId="6" xfId="0" applyNumberFormat="1" applyFont="1" applyFill="1" applyBorder="1" applyAlignment="1">
      <alignment horizontal="center" vertical="center"/>
    </xf>
    <xf numFmtId="0" fontId="42" fillId="0" borderId="37" xfId="0" applyNumberFormat="1" applyFont="1" applyFill="1" applyBorder="1" applyAlignment="1">
      <alignment horizontal="center" vertical="center" wrapText="1"/>
    </xf>
    <xf numFmtId="0" fontId="42" fillId="0" borderId="37" xfId="0" applyNumberFormat="1" applyFont="1" applyFill="1" applyBorder="1" applyAlignment="1">
      <alignment horizontal="left" vertical="center" wrapText="1"/>
    </xf>
    <xf numFmtId="0" fontId="42" fillId="0" borderId="19" xfId="0" applyNumberFormat="1" applyFont="1" applyFill="1" applyBorder="1" applyAlignment="1">
      <alignment horizontal="center" vertical="center"/>
    </xf>
    <xf numFmtId="0" fontId="17" fillId="0" borderId="3" xfId="0" applyFont="1" applyFill="1" applyBorder="1" applyAlignment="1">
      <alignment vertical="center" wrapText="1"/>
    </xf>
    <xf numFmtId="0" fontId="17" fillId="0" borderId="9" xfId="0" applyFont="1" applyFill="1" applyBorder="1" applyAlignment="1">
      <alignment horizontal="center" vertical="center" wrapText="1"/>
    </xf>
    <xf numFmtId="0" fontId="17" fillId="0" borderId="21" xfId="0" applyFont="1" applyFill="1" applyBorder="1" applyAlignment="1">
      <alignment horizontal="center" vertical="center" wrapText="1"/>
    </xf>
    <xf numFmtId="179" fontId="0" fillId="0" borderId="3" xfId="0" applyNumberFormat="1" applyFont="1" applyFill="1" applyBorder="1" applyAlignment="1" applyProtection="1">
      <alignment vertical="center" wrapText="1"/>
      <protection locked="0"/>
    </xf>
    <xf numFmtId="0" fontId="56" fillId="0" borderId="72" xfId="0" applyFont="1" applyFill="1" applyBorder="1" applyProtection="1">
      <protection locked="0"/>
    </xf>
    <xf numFmtId="0" fontId="17" fillId="0" borderId="29" xfId="0" applyNumberFormat="1" applyFont="1" applyFill="1" applyBorder="1" applyAlignment="1">
      <alignment horizontal="center" vertical="center" wrapText="1"/>
    </xf>
    <xf numFmtId="0" fontId="17" fillId="0" borderId="21" xfId="0" applyNumberFormat="1" applyFont="1" applyFill="1" applyBorder="1" applyAlignment="1">
      <alignment horizontal="center" vertical="center"/>
    </xf>
    <xf numFmtId="0" fontId="56" fillId="0" borderId="9" xfId="0" applyNumberFormat="1" applyFont="1" applyFill="1" applyBorder="1" applyAlignment="1" applyProtection="1">
      <alignment vertical="center" wrapText="1"/>
      <protection locked="0"/>
    </xf>
    <xf numFmtId="0" fontId="56" fillId="0" borderId="9" xfId="0" applyFont="1" applyFill="1" applyBorder="1" applyAlignment="1" applyProtection="1">
      <alignment vertical="center" wrapText="1"/>
      <protection locked="0"/>
    </xf>
    <xf numFmtId="0" fontId="56" fillId="0" borderId="22" xfId="0" applyFont="1" applyFill="1" applyBorder="1" applyAlignment="1" applyProtection="1">
      <alignment vertical="center" wrapText="1"/>
      <protection locked="0"/>
    </xf>
    <xf numFmtId="176" fontId="56" fillId="0" borderId="3" xfId="0" applyNumberFormat="1" applyFont="1" applyFill="1" applyBorder="1" applyAlignment="1" applyProtection="1">
      <alignment vertical="center" wrapText="1"/>
      <protection locked="0"/>
    </xf>
    <xf numFmtId="176" fontId="56" fillId="0" borderId="22" xfId="0" applyNumberFormat="1" applyFont="1" applyFill="1" applyBorder="1" applyAlignment="1" applyProtection="1">
      <alignment vertical="center" wrapText="1"/>
      <protection locked="0"/>
    </xf>
    <xf numFmtId="179" fontId="56" fillId="0" borderId="10" xfId="0" applyNumberFormat="1" applyFont="1" applyFill="1" applyBorder="1" applyAlignment="1" applyProtection="1">
      <alignment vertical="center" wrapText="1"/>
      <protection locked="0"/>
    </xf>
    <xf numFmtId="0" fontId="56" fillId="0" borderId="21" xfId="0" applyFont="1" applyFill="1" applyBorder="1" applyAlignment="1" applyProtection="1">
      <alignment vertical="center" wrapText="1"/>
      <protection locked="0"/>
    </xf>
    <xf numFmtId="0" fontId="56" fillId="0" borderId="21" xfId="0" applyNumberFormat="1" applyFont="1" applyFill="1" applyBorder="1" applyAlignment="1" applyProtection="1">
      <alignment horizontal="center" vertical="center" wrapText="1"/>
      <protection locked="0"/>
    </xf>
    <xf numFmtId="0" fontId="56" fillId="0" borderId="21" xfId="0" applyFont="1" applyFill="1" applyBorder="1" applyAlignment="1" applyProtection="1">
      <alignment horizontal="center" vertical="center" wrapText="1"/>
      <protection locked="0"/>
    </xf>
    <xf numFmtId="0" fontId="56" fillId="0" borderId="6" xfId="0" applyNumberFormat="1" applyFont="1" applyFill="1" applyBorder="1" applyAlignment="1">
      <alignment horizontal="center" vertical="center"/>
    </xf>
    <xf numFmtId="0" fontId="17" fillId="0" borderId="17" xfId="0" applyNumberFormat="1" applyFont="1" applyFill="1" applyBorder="1" applyAlignment="1">
      <alignment horizontal="center" vertical="center" wrapText="1"/>
    </xf>
    <xf numFmtId="0" fontId="17" fillId="0" borderId="17" xfId="0" applyNumberFormat="1" applyFont="1" applyFill="1" applyBorder="1" applyAlignment="1">
      <alignment horizontal="left" vertical="center" wrapText="1"/>
    </xf>
    <xf numFmtId="0" fontId="17" fillId="0" borderId="17" xfId="0" applyNumberFormat="1" applyFont="1" applyFill="1" applyBorder="1" applyAlignment="1" applyProtection="1">
      <alignment horizontal="center" vertical="center" wrapText="1"/>
      <protection locked="0"/>
    </xf>
    <xf numFmtId="0" fontId="17" fillId="0" borderId="17" xfId="0" applyNumberFormat="1" applyFont="1" applyFill="1" applyBorder="1" applyAlignment="1">
      <alignment horizontal="center" vertical="center"/>
    </xf>
    <xf numFmtId="0" fontId="42" fillId="0" borderId="17" xfId="0" applyNumberFormat="1" applyFont="1" applyFill="1" applyBorder="1" applyAlignment="1">
      <alignment horizontal="center" vertical="center"/>
    </xf>
    <xf numFmtId="0" fontId="42" fillId="0" borderId="9" xfId="0" applyNumberFormat="1" applyFont="1" applyFill="1" applyBorder="1" applyAlignment="1">
      <alignment horizontal="left" vertical="center" wrapText="1" shrinkToFit="1"/>
    </xf>
    <xf numFmtId="0" fontId="56" fillId="0" borderId="0" xfId="0" applyFont="1" applyFill="1"/>
    <xf numFmtId="0" fontId="42" fillId="0" borderId="9" xfId="0" applyNumberFormat="1" applyFont="1" applyFill="1" applyBorder="1"/>
    <xf numFmtId="0" fontId="42" fillId="0" borderId="37" xfId="0" applyNumberFormat="1" applyFont="1" applyFill="1" applyBorder="1"/>
    <xf numFmtId="0" fontId="42" fillId="0" borderId="0" xfId="0" applyNumberFormat="1" applyFont="1" applyFill="1" applyBorder="1"/>
    <xf numFmtId="0" fontId="42" fillId="0" borderId="6" xfId="5" applyNumberFormat="1" applyFont="1" applyFill="1" applyBorder="1" applyAlignment="1" applyProtection="1">
      <alignment horizontal="center" vertical="center" wrapText="1"/>
      <protection locked="0"/>
    </xf>
    <xf numFmtId="0" fontId="42" fillId="0" borderId="6" xfId="5" applyNumberFormat="1" applyFont="1" applyFill="1" applyBorder="1" applyAlignment="1" applyProtection="1">
      <alignment horizontal="left" vertical="center" wrapText="1"/>
      <protection locked="0"/>
    </xf>
    <xf numFmtId="176" fontId="0" fillId="0" borderId="3" xfId="0" applyNumberFormat="1" applyFont="1" applyFill="1" applyBorder="1" applyAlignment="1" applyProtection="1">
      <alignment vertical="center" shrinkToFit="1"/>
      <protection locked="0"/>
    </xf>
    <xf numFmtId="0" fontId="17" fillId="0" borderId="6" xfId="4" applyNumberFormat="1" applyFont="1" applyFill="1" applyBorder="1" applyAlignment="1">
      <alignment horizontal="center" vertical="center" wrapText="1"/>
    </xf>
    <xf numFmtId="0" fontId="17" fillId="0" borderId="9" xfId="4" applyNumberFormat="1" applyFont="1" applyFill="1" applyBorder="1" applyAlignment="1">
      <alignment horizontal="center" vertical="center" wrapText="1"/>
    </xf>
    <xf numFmtId="0" fontId="17" fillId="0" borderId="9" xfId="4" applyNumberFormat="1" applyFont="1" applyFill="1" applyBorder="1" applyAlignment="1">
      <alignment horizontal="left" vertical="center" wrapText="1"/>
    </xf>
    <xf numFmtId="0" fontId="17" fillId="0" borderId="6" xfId="4" applyNumberFormat="1" applyFont="1" applyFill="1" applyBorder="1" applyAlignment="1">
      <alignment horizontal="center" vertical="center"/>
    </xf>
    <xf numFmtId="0" fontId="42" fillId="0" borderId="84" xfId="0" applyNumberFormat="1" applyFont="1" applyFill="1" applyBorder="1" applyAlignment="1">
      <alignment horizontal="center" vertical="center" wrapText="1"/>
    </xf>
    <xf numFmtId="179" fontId="54" fillId="0" borderId="57" xfId="0" applyNumberFormat="1" applyFont="1" applyFill="1" applyBorder="1" applyAlignment="1" applyProtection="1">
      <alignment vertical="center" wrapText="1"/>
      <protection locked="0"/>
    </xf>
    <xf numFmtId="0" fontId="17" fillId="0" borderId="16" xfId="0" applyFont="1" applyFill="1" applyBorder="1" applyAlignment="1">
      <alignment vertical="center" wrapText="1"/>
    </xf>
    <xf numFmtId="0" fontId="17" fillId="0" borderId="84" xfId="0" applyFont="1" applyFill="1" applyBorder="1" applyAlignment="1">
      <alignment vertical="center" wrapText="1"/>
    </xf>
    <xf numFmtId="176" fontId="0" fillId="0" borderId="84" xfId="0" applyNumberFormat="1" applyFont="1" applyFill="1" applyBorder="1" applyAlignment="1" applyProtection="1">
      <alignment vertical="center" wrapText="1"/>
      <protection locked="0"/>
    </xf>
    <xf numFmtId="179" fontId="0" fillId="0" borderId="57" xfId="0" applyNumberFormat="1" applyFont="1" applyFill="1" applyBorder="1" applyAlignment="1" applyProtection="1">
      <alignment vertical="center" wrapText="1"/>
      <protection locked="0"/>
    </xf>
    <xf numFmtId="0" fontId="17" fillId="0" borderId="13" xfId="0" applyFont="1" applyFill="1" applyBorder="1" applyAlignment="1">
      <alignment vertical="center" wrapText="1"/>
    </xf>
    <xf numFmtId="0" fontId="17" fillId="0" borderId="13" xfId="0" applyNumberFormat="1"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0" fontId="55" fillId="0" borderId="13" xfId="0" applyNumberFormat="1" applyFont="1" applyFill="1" applyBorder="1" applyAlignment="1">
      <alignment horizontal="center" vertical="center"/>
    </xf>
    <xf numFmtId="0" fontId="42" fillId="0" borderId="13" xfId="0" applyNumberFormat="1" applyFont="1" applyFill="1" applyBorder="1" applyAlignment="1">
      <alignment horizontal="center" vertical="center"/>
    </xf>
    <xf numFmtId="0" fontId="0" fillId="0" borderId="49" xfId="0" applyFont="1" applyBorder="1" applyAlignment="1">
      <alignment horizontal="center" vertical="center"/>
    </xf>
    <xf numFmtId="0" fontId="0" fillId="0" borderId="44" xfId="0" applyFont="1" applyBorder="1" applyAlignment="1">
      <alignment horizontal="center" vertical="center"/>
    </xf>
    <xf numFmtId="0" fontId="0" fillId="0" borderId="50" xfId="0" applyFont="1" applyBorder="1" applyAlignment="1">
      <alignment horizontal="center" vertical="center"/>
    </xf>
    <xf numFmtId="0" fontId="0" fillId="0" borderId="43" xfId="0" applyFont="1" applyBorder="1" applyAlignment="1">
      <alignment horizontal="center" vertical="center"/>
    </xf>
    <xf numFmtId="0" fontId="0" fillId="0" borderId="45" xfId="0" applyFont="1" applyBorder="1" applyAlignment="1">
      <alignment horizontal="center" vertical="center"/>
    </xf>
    <xf numFmtId="0" fontId="24" fillId="0" borderId="9" xfId="0" applyNumberFormat="1" applyFont="1" applyFill="1" applyBorder="1" applyAlignment="1" applyProtection="1">
      <alignment vertical="center" wrapText="1"/>
      <protection locked="0"/>
    </xf>
    <xf numFmtId="0" fontId="17" fillId="3" borderId="3" xfId="0" applyNumberFormat="1" applyFont="1" applyFill="1" applyBorder="1" applyAlignment="1" applyProtection="1">
      <alignment vertical="center"/>
      <protection locked="0"/>
    </xf>
    <xf numFmtId="0" fontId="17" fillId="3" borderId="3" xfId="0" applyNumberFormat="1" applyFont="1" applyFill="1" applyBorder="1" applyAlignment="1" applyProtection="1">
      <alignment horizontal="center" vertical="center"/>
      <protection locked="0"/>
    </xf>
    <xf numFmtId="49" fontId="17" fillId="3" borderId="3" xfId="0" applyNumberFormat="1" applyFont="1" applyFill="1" applyBorder="1" applyAlignment="1" applyProtection="1">
      <alignment horizontal="center" vertical="center"/>
      <protection locked="0"/>
    </xf>
    <xf numFmtId="0" fontId="17" fillId="3" borderId="3" xfId="0" applyFont="1" applyFill="1" applyBorder="1" applyAlignment="1" applyProtection="1">
      <alignment vertical="center"/>
      <protection locked="0"/>
    </xf>
    <xf numFmtId="0" fontId="17" fillId="3" borderId="3" xfId="0" applyNumberFormat="1" applyFont="1" applyFill="1" applyBorder="1" applyAlignment="1" applyProtection="1">
      <alignment horizontal="center" vertical="center" wrapText="1"/>
      <protection locked="0"/>
    </xf>
    <xf numFmtId="0" fontId="17" fillId="3" borderId="3" xfId="0" applyFont="1" applyFill="1" applyBorder="1" applyAlignment="1" applyProtection="1">
      <alignment horizontal="center" vertical="center"/>
      <protection locked="0"/>
    </xf>
    <xf numFmtId="0" fontId="23" fillId="3" borderId="31" xfId="0" applyFont="1" applyFill="1" applyBorder="1" applyAlignment="1" applyProtection="1">
      <alignment vertical="center"/>
      <protection locked="0"/>
    </xf>
    <xf numFmtId="0" fontId="23" fillId="3" borderId="85" xfId="0" applyFont="1" applyFill="1" applyBorder="1" applyAlignment="1" applyProtection="1">
      <alignment vertical="center"/>
      <protection locked="0"/>
    </xf>
    <xf numFmtId="0" fontId="42" fillId="0" borderId="24" xfId="0" applyNumberFormat="1" applyFont="1" applyFill="1" applyBorder="1" applyAlignment="1">
      <alignment horizontal="center" vertical="center"/>
    </xf>
    <xf numFmtId="0" fontId="23" fillId="3" borderId="85" xfId="0" applyNumberFormat="1" applyFont="1" applyFill="1" applyBorder="1" applyAlignment="1" applyProtection="1">
      <alignment vertical="center"/>
      <protection locked="0"/>
    </xf>
    <xf numFmtId="0" fontId="42" fillId="0" borderId="25" xfId="0" applyNumberFormat="1" applyFont="1" applyFill="1" applyBorder="1" applyAlignment="1">
      <alignment horizontal="center" vertical="center"/>
    </xf>
    <xf numFmtId="0" fontId="23" fillId="3" borderId="31" xfId="0" applyNumberFormat="1" applyFont="1" applyFill="1" applyBorder="1" applyAlignment="1" applyProtection="1">
      <alignment vertical="center"/>
      <protection locked="0"/>
    </xf>
    <xf numFmtId="0" fontId="0" fillId="0" borderId="24" xfId="0" applyNumberFormat="1" applyFont="1" applyFill="1" applyBorder="1" applyAlignment="1">
      <alignment horizontal="center" vertical="center"/>
    </xf>
    <xf numFmtId="178" fontId="17" fillId="0" borderId="72" xfId="0" applyNumberFormat="1" applyFont="1" applyFill="1" applyBorder="1" applyAlignment="1" applyProtection="1">
      <alignment horizontal="center" vertical="center"/>
      <protection locked="0"/>
    </xf>
    <xf numFmtId="0" fontId="17" fillId="0" borderId="24" xfId="0" applyNumberFormat="1" applyFont="1" applyFill="1" applyBorder="1" applyAlignment="1">
      <alignment horizontal="center" vertical="center"/>
    </xf>
    <xf numFmtId="0" fontId="17" fillId="0" borderId="24" xfId="0" applyNumberFormat="1" applyFont="1" applyFill="1" applyBorder="1" applyAlignment="1" applyProtection="1">
      <alignment horizontal="center" vertical="center"/>
      <protection locked="0"/>
    </xf>
    <xf numFmtId="0" fontId="56" fillId="0" borderId="24" xfId="0" applyNumberFormat="1" applyFont="1" applyFill="1" applyBorder="1" applyAlignment="1">
      <alignment horizontal="center" vertical="center"/>
    </xf>
    <xf numFmtId="0" fontId="54" fillId="0" borderId="24" xfId="0" applyNumberFormat="1" applyFont="1" applyFill="1" applyBorder="1" applyAlignment="1">
      <alignment horizontal="center" vertical="center"/>
    </xf>
    <xf numFmtId="0" fontId="42" fillId="0" borderId="70" xfId="0" applyNumberFormat="1" applyFont="1" applyFill="1" applyBorder="1" applyAlignment="1">
      <alignment horizontal="center" vertical="center"/>
    </xf>
    <xf numFmtId="0" fontId="17" fillId="0" borderId="25" xfId="0" applyNumberFormat="1" applyFont="1" applyFill="1" applyBorder="1" applyAlignment="1">
      <alignment horizontal="center" vertical="center"/>
    </xf>
    <xf numFmtId="0" fontId="17" fillId="3" borderId="85" xfId="0" applyNumberFormat="1" applyFont="1" applyFill="1" applyBorder="1" applyAlignment="1" applyProtection="1">
      <alignment vertical="center"/>
      <protection locked="0"/>
    </xf>
    <xf numFmtId="0" fontId="42" fillId="0" borderId="85" xfId="0" applyNumberFormat="1" applyFont="1" applyFill="1" applyBorder="1" applyAlignment="1">
      <alignment horizontal="center" vertical="center"/>
    </xf>
    <xf numFmtId="0" fontId="42" fillId="0" borderId="83" xfId="0" applyNumberFormat="1" applyFont="1" applyFill="1" applyBorder="1" applyAlignment="1">
      <alignment horizontal="center" vertical="center"/>
    </xf>
    <xf numFmtId="0" fontId="42" fillId="0" borderId="24" xfId="0" applyNumberFormat="1" applyFont="1" applyFill="1" applyBorder="1"/>
    <xf numFmtId="0" fontId="42" fillId="0" borderId="70" xfId="0" applyNumberFormat="1" applyFont="1" applyFill="1" applyBorder="1"/>
    <xf numFmtId="0" fontId="42" fillId="0" borderId="23" xfId="0" applyNumberFormat="1" applyFont="1" applyFill="1" applyBorder="1"/>
    <xf numFmtId="0" fontId="17" fillId="0" borderId="24" xfId="4" applyNumberFormat="1" applyFont="1" applyFill="1" applyBorder="1" applyAlignment="1">
      <alignment horizontal="center" vertical="center"/>
    </xf>
    <xf numFmtId="0" fontId="23" fillId="3" borderId="9" xfId="0" applyFont="1" applyFill="1" applyBorder="1" applyAlignment="1" applyProtection="1">
      <alignment horizontal="left" vertical="center"/>
      <protection locked="0"/>
    </xf>
    <xf numFmtId="176" fontId="17" fillId="0" borderId="6" xfId="0" applyNumberFormat="1" applyFont="1" applyFill="1" applyBorder="1" applyAlignment="1" applyProtection="1">
      <alignment horizontal="center" vertical="center"/>
      <protection locked="0"/>
    </xf>
    <xf numFmtId="176" fontId="23" fillId="3" borderId="28" xfId="0" applyNumberFormat="1" applyFont="1" applyFill="1" applyBorder="1" applyAlignment="1" applyProtection="1">
      <alignment vertical="center"/>
      <protection locked="0"/>
    </xf>
    <xf numFmtId="176" fontId="23" fillId="3" borderId="3" xfId="0" applyNumberFormat="1" applyFont="1" applyFill="1" applyBorder="1" applyAlignment="1" applyProtection="1">
      <alignment vertical="center"/>
      <protection locked="0"/>
    </xf>
    <xf numFmtId="0" fontId="58" fillId="0" borderId="21" xfId="0" applyNumberFormat="1" applyFont="1" applyFill="1" applyBorder="1" applyAlignment="1" applyProtection="1">
      <alignment horizontal="center" vertical="center" wrapText="1"/>
      <protection locked="0"/>
    </xf>
    <xf numFmtId="176" fontId="21" fillId="0" borderId="0" xfId="0" applyNumberFormat="1" applyFont="1" applyFill="1"/>
    <xf numFmtId="176" fontId="20" fillId="0" borderId="0" xfId="0" applyNumberFormat="1" applyFont="1" applyFill="1" applyBorder="1"/>
    <xf numFmtId="176" fontId="19" fillId="0" borderId="1" xfId="0" applyNumberFormat="1" applyFont="1" applyFill="1" applyBorder="1" applyAlignment="1">
      <alignment vertical="center"/>
    </xf>
    <xf numFmtId="176" fontId="17" fillId="0" borderId="0" xfId="0" applyNumberFormat="1" applyFont="1" applyFill="1" applyBorder="1" applyAlignment="1">
      <alignment horizontal="left" vertical="center"/>
    </xf>
    <xf numFmtId="176" fontId="17" fillId="0" borderId="0" xfId="0" applyNumberFormat="1" applyFont="1" applyFill="1" applyAlignment="1"/>
    <xf numFmtId="176" fontId="17" fillId="0" borderId="0" xfId="0" applyNumberFormat="1" applyFont="1" applyFill="1"/>
    <xf numFmtId="0" fontId="61" fillId="0" borderId="0" xfId="0" applyFont="1"/>
    <xf numFmtId="0" fontId="62" fillId="4" borderId="14" xfId="0" applyFont="1" applyFill="1" applyBorder="1" applyAlignment="1">
      <alignment vertical="center" wrapText="1"/>
    </xf>
    <xf numFmtId="0" fontId="62" fillId="4" borderId="35" xfId="0" applyFont="1" applyFill="1" applyBorder="1" applyAlignment="1">
      <alignment vertical="center" wrapText="1"/>
    </xf>
    <xf numFmtId="0" fontId="62" fillId="4" borderId="51" xfId="0" applyFont="1" applyFill="1" applyBorder="1" applyAlignment="1">
      <alignment vertical="center" wrapText="1"/>
    </xf>
    <xf numFmtId="0" fontId="62" fillId="4" borderId="51" xfId="0" applyFont="1" applyFill="1" applyBorder="1" applyAlignment="1">
      <alignment horizontal="center" vertical="center" wrapText="1"/>
    </xf>
    <xf numFmtId="0" fontId="62" fillId="4" borderId="38" xfId="0" applyFont="1" applyFill="1" applyBorder="1" applyAlignment="1">
      <alignment vertical="center"/>
    </xf>
    <xf numFmtId="49" fontId="23" fillId="3" borderId="28" xfId="0" applyNumberFormat="1" applyFont="1" applyFill="1" applyBorder="1" applyAlignment="1" applyProtection="1">
      <alignment horizontal="center" vertical="center" wrapText="1"/>
      <protection locked="0"/>
    </xf>
    <xf numFmtId="49" fontId="23" fillId="3" borderId="3" xfId="0" applyNumberFormat="1" applyFont="1" applyFill="1" applyBorder="1" applyAlignment="1" applyProtection="1">
      <alignment horizontal="center" vertical="center" wrapText="1"/>
      <protection locked="0"/>
    </xf>
    <xf numFmtId="49" fontId="23" fillId="2" borderId="74" xfId="0" applyNumberFormat="1" applyFont="1" applyFill="1" applyBorder="1" applyAlignment="1">
      <alignment horizontal="center" vertical="center" wrapText="1" shrinkToFit="1"/>
    </xf>
    <xf numFmtId="49" fontId="23" fillId="2" borderId="76" xfId="0" applyNumberFormat="1" applyFont="1" applyFill="1" applyBorder="1" applyAlignment="1">
      <alignment horizontal="center" vertical="center" wrapText="1" shrinkToFit="1"/>
    </xf>
    <xf numFmtId="49" fontId="23" fillId="2" borderId="78" xfId="0" applyNumberFormat="1" applyFont="1" applyFill="1" applyBorder="1" applyAlignment="1">
      <alignment horizontal="center" vertical="center" wrapText="1" shrinkToFit="1"/>
    </xf>
    <xf numFmtId="49" fontId="23" fillId="2" borderId="80" xfId="0" applyNumberFormat="1" applyFont="1" applyFill="1" applyBorder="1" applyAlignment="1">
      <alignment horizontal="center" vertical="center" wrapText="1" shrinkToFit="1"/>
    </xf>
    <xf numFmtId="49" fontId="23" fillId="2" borderId="48" xfId="0" applyNumberFormat="1" applyFont="1" applyFill="1" applyBorder="1" applyAlignment="1">
      <alignment horizontal="center" vertical="center" wrapText="1" shrinkToFit="1"/>
    </xf>
    <xf numFmtId="176" fontId="65" fillId="0" borderId="3" xfId="0" applyNumberFormat="1" applyFont="1" applyFill="1" applyBorder="1" applyAlignment="1" applyProtection="1">
      <alignment vertical="center" wrapText="1"/>
      <protection locked="0"/>
    </xf>
    <xf numFmtId="0" fontId="0" fillId="0" borderId="21"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42" fillId="0" borderId="21" xfId="0" applyNumberFormat="1" applyFont="1" applyFill="1" applyBorder="1" applyAlignment="1">
      <alignment horizontal="center" vertical="center" wrapText="1"/>
    </xf>
    <xf numFmtId="49" fontId="21" fillId="0" borderId="0" xfId="0" applyNumberFormat="1" applyFont="1" applyAlignment="1">
      <alignment horizontal="center" vertical="center"/>
    </xf>
    <xf numFmtId="49" fontId="17" fillId="0" borderId="0" xfId="0" applyNumberFormat="1" applyFont="1" applyAlignment="1">
      <alignment horizontal="center" vertical="center"/>
    </xf>
    <xf numFmtId="49" fontId="17" fillId="0" borderId="0" xfId="0" applyNumberFormat="1" applyFont="1" applyBorder="1" applyAlignment="1">
      <alignment horizontal="center" vertical="center"/>
    </xf>
    <xf numFmtId="49" fontId="17" fillId="2" borderId="0" xfId="0" applyNumberFormat="1" applyFont="1" applyFill="1" applyAlignment="1">
      <alignment horizontal="center" vertical="center"/>
    </xf>
    <xf numFmtId="0" fontId="62" fillId="4" borderId="34" xfId="0" applyFont="1" applyFill="1" applyBorder="1" applyAlignment="1">
      <alignment horizontal="left" vertical="center"/>
    </xf>
    <xf numFmtId="0" fontId="23" fillId="3" borderId="28" xfId="0" applyFont="1" applyFill="1" applyBorder="1" applyAlignment="1" applyProtection="1">
      <alignment horizontal="left" vertical="center"/>
      <protection locked="0"/>
    </xf>
    <xf numFmtId="0" fontId="23" fillId="3" borderId="3" xfId="0" applyFont="1" applyFill="1" applyBorder="1" applyAlignment="1" applyProtection="1">
      <alignment horizontal="left" vertical="center"/>
      <protection locked="0"/>
    </xf>
    <xf numFmtId="3" fontId="17" fillId="2" borderId="0" xfId="0" applyNumberFormat="1" applyFont="1" applyFill="1" applyBorder="1" applyAlignment="1">
      <alignment horizontal="left" vertical="center" wrapText="1"/>
    </xf>
    <xf numFmtId="3" fontId="17" fillId="0" borderId="0" xfId="0" applyNumberFormat="1" applyFont="1" applyBorder="1" applyAlignment="1">
      <alignment horizontal="left" vertical="center" shrinkToFit="1"/>
    </xf>
    <xf numFmtId="0" fontId="21" fillId="0" borderId="0" xfId="0" applyFont="1" applyAlignment="1">
      <alignment horizontal="left" vertical="center"/>
    </xf>
    <xf numFmtId="0" fontId="17" fillId="0" borderId="0" xfId="0" applyFont="1" applyAlignment="1">
      <alignment horizontal="left" vertical="center"/>
    </xf>
    <xf numFmtId="0" fontId="17" fillId="0" borderId="0" xfId="0" applyFont="1" applyBorder="1" applyAlignment="1">
      <alignment horizontal="left" vertical="center"/>
    </xf>
    <xf numFmtId="176" fontId="17" fillId="0" borderId="21" xfId="0" applyNumberFormat="1" applyFont="1" applyFill="1" applyBorder="1" applyAlignment="1" applyProtection="1">
      <alignment horizontal="center" vertical="center"/>
      <protection locked="0"/>
    </xf>
    <xf numFmtId="49" fontId="63" fillId="0" borderId="6" xfId="0" applyNumberFormat="1" applyFont="1" applyFill="1" applyBorder="1" applyAlignment="1" applyProtection="1">
      <alignment horizontal="left" vertical="center" wrapText="1" shrinkToFit="1"/>
      <protection locked="0"/>
    </xf>
    <xf numFmtId="49" fontId="16" fillId="0" borderId="6" xfId="0" applyNumberFormat="1" applyFont="1" applyFill="1" applyBorder="1" applyAlignment="1" applyProtection="1">
      <alignment horizontal="left" vertical="center" wrapText="1" shrinkToFit="1"/>
      <protection locked="0"/>
    </xf>
    <xf numFmtId="0" fontId="63" fillId="0" borderId="9" xfId="0" applyNumberFormat="1" applyFont="1" applyFill="1" applyBorder="1" applyAlignment="1">
      <alignment horizontal="left" vertical="center" wrapText="1"/>
    </xf>
    <xf numFmtId="0" fontId="60" fillId="0" borderId="74" xfId="0" applyFont="1" applyFill="1" applyBorder="1" applyAlignment="1" applyProtection="1">
      <alignment horizontal="center" vertical="center" wrapText="1"/>
      <protection locked="0"/>
    </xf>
    <xf numFmtId="49" fontId="42" fillId="0" borderId="6" xfId="0" applyNumberFormat="1" applyFont="1" applyFill="1" applyBorder="1" applyAlignment="1">
      <alignment horizontal="center" vertical="center" wrapText="1"/>
    </xf>
    <xf numFmtId="177" fontId="42" fillId="0" borderId="6" xfId="0" applyNumberFormat="1" applyFont="1" applyFill="1" applyBorder="1" applyAlignment="1">
      <alignment horizontal="center" vertical="center" wrapText="1"/>
    </xf>
    <xf numFmtId="177" fontId="42" fillId="0" borderId="6" xfId="0" applyNumberFormat="1" applyFont="1" applyFill="1" applyBorder="1" applyAlignment="1">
      <alignment horizontal="center" vertical="center" shrinkToFit="1"/>
    </xf>
    <xf numFmtId="0" fontId="66" fillId="0" borderId="9" xfId="0" applyNumberFormat="1" applyFont="1" applyFill="1" applyBorder="1" applyAlignment="1">
      <alignment horizontal="left" vertical="center" wrapText="1"/>
    </xf>
    <xf numFmtId="180" fontId="17" fillId="0" borderId="3" xfId="0" applyNumberFormat="1" applyFont="1" applyFill="1" applyBorder="1" applyAlignment="1" applyProtection="1">
      <alignment vertical="center" shrinkToFit="1"/>
      <protection locked="0"/>
    </xf>
    <xf numFmtId="180" fontId="17" fillId="0" borderId="6" xfId="0" applyNumberFormat="1" applyFont="1" applyFill="1" applyBorder="1" applyAlignment="1" applyProtection="1">
      <alignment vertical="center" shrinkToFit="1"/>
      <protection locked="0"/>
    </xf>
    <xf numFmtId="49" fontId="63" fillId="0" borderId="6" xfId="0" applyNumberFormat="1" applyFont="1" applyFill="1" applyBorder="1" applyAlignment="1" applyProtection="1">
      <alignment horizontal="left" vertical="center" wrapText="1"/>
      <protection locked="0"/>
    </xf>
    <xf numFmtId="49" fontId="0" fillId="0" borderId="6" xfId="0" applyNumberFormat="1" applyFont="1" applyFill="1" applyBorder="1" applyAlignment="1" applyProtection="1">
      <alignment horizontal="center" vertical="center" wrapText="1"/>
      <protection locked="0"/>
    </xf>
    <xf numFmtId="49" fontId="63" fillId="0" borderId="6" xfId="0" applyNumberFormat="1" applyFont="1" applyFill="1" applyBorder="1" applyAlignment="1" applyProtection="1">
      <alignment vertical="center" wrapText="1"/>
      <protection locked="0"/>
    </xf>
    <xf numFmtId="49" fontId="17" fillId="0" borderId="17" xfId="0" applyNumberFormat="1" applyFont="1" applyFill="1" applyBorder="1" applyAlignment="1" applyProtection="1">
      <alignment horizontal="center" vertical="center" wrapText="1"/>
      <protection locked="0"/>
    </xf>
    <xf numFmtId="49" fontId="42" fillId="0" borderId="13" xfId="0" applyNumberFormat="1" applyFont="1" applyFill="1" applyBorder="1" applyAlignment="1">
      <alignment horizontal="center" vertical="center" wrapText="1"/>
    </xf>
    <xf numFmtId="0" fontId="17" fillId="0" borderId="21" xfId="0" applyNumberFormat="1" applyFont="1" applyFill="1" applyBorder="1" applyAlignment="1" applyProtection="1">
      <alignment vertical="center" wrapText="1"/>
      <protection locked="0"/>
    </xf>
    <xf numFmtId="0" fontId="63" fillId="0" borderId="6" xfId="0" applyNumberFormat="1" applyFont="1" applyFill="1" applyBorder="1" applyAlignment="1" applyProtection="1">
      <alignment horizontal="left" vertical="center" wrapText="1"/>
      <protection locked="0"/>
    </xf>
    <xf numFmtId="0" fontId="0" fillId="0" borderId="6" xfId="0" applyNumberFormat="1" applyFont="1" applyFill="1" applyBorder="1" applyAlignment="1" applyProtection="1">
      <alignment horizontal="center" vertical="center" wrapText="1"/>
      <protection locked="0"/>
    </xf>
    <xf numFmtId="0" fontId="63" fillId="0" borderId="6" xfId="0" applyNumberFormat="1" applyFont="1" applyFill="1" applyBorder="1" applyAlignment="1" applyProtection="1">
      <alignment vertical="center" wrapText="1"/>
      <protection locked="0"/>
    </xf>
    <xf numFmtId="177" fontId="42" fillId="0" borderId="13" xfId="0" applyNumberFormat="1" applyFont="1" applyFill="1" applyBorder="1" applyAlignment="1">
      <alignment horizontal="center" vertical="center" wrapText="1"/>
    </xf>
    <xf numFmtId="0" fontId="17" fillId="0" borderId="3" xfId="0" applyNumberFormat="1" applyFont="1" applyFill="1" applyBorder="1" applyAlignment="1">
      <alignment vertical="center" wrapText="1"/>
    </xf>
    <xf numFmtId="0" fontId="42" fillId="0" borderId="10" xfId="0" applyNumberFormat="1" applyFont="1" applyFill="1" applyBorder="1" applyAlignment="1">
      <alignment vertical="center" wrapText="1"/>
    </xf>
    <xf numFmtId="0" fontId="42" fillId="0" borderId="10" xfId="0" applyNumberFormat="1" applyFont="1" applyFill="1" applyBorder="1" applyAlignment="1">
      <alignment horizontal="left" vertical="center"/>
    </xf>
    <xf numFmtId="0" fontId="42" fillId="0" borderId="10" xfId="0" applyNumberFormat="1" applyFont="1" applyFill="1" applyBorder="1" applyAlignment="1">
      <alignment horizontal="left" vertical="center" wrapText="1"/>
    </xf>
    <xf numFmtId="0" fontId="17" fillId="0" borderId="10" xfId="0" applyNumberFormat="1" applyFont="1" applyFill="1" applyBorder="1" applyAlignment="1">
      <alignment horizontal="left" vertical="center" wrapText="1"/>
    </xf>
    <xf numFmtId="0" fontId="17" fillId="0" borderId="10"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176" fontId="23" fillId="3" borderId="6" xfId="0" applyNumberFormat="1" applyFont="1" applyFill="1" applyBorder="1" applyAlignment="1" applyProtection="1">
      <alignment vertical="center"/>
      <protection locked="0"/>
    </xf>
    <xf numFmtId="49" fontId="17" fillId="0" borderId="9" xfId="0" applyNumberFormat="1" applyFont="1" applyFill="1" applyBorder="1" applyAlignment="1" applyProtection="1">
      <alignment horizontal="center" vertical="center"/>
      <protection locked="0"/>
    </xf>
    <xf numFmtId="178" fontId="17" fillId="0" borderId="29" xfId="0" applyNumberFormat="1" applyFont="1" applyFill="1" applyBorder="1" applyAlignment="1" applyProtection="1">
      <alignment horizontal="center" vertical="center"/>
      <protection locked="0"/>
    </xf>
    <xf numFmtId="178" fontId="56" fillId="0" borderId="9" xfId="0" applyNumberFormat="1" applyFont="1" applyFill="1" applyBorder="1" applyAlignment="1" applyProtection="1">
      <alignment horizontal="center" vertical="center"/>
      <protection locked="0"/>
    </xf>
    <xf numFmtId="178" fontId="17" fillId="0" borderId="14" xfId="0" applyNumberFormat="1" applyFont="1" applyFill="1" applyBorder="1" applyAlignment="1" applyProtection="1">
      <alignment horizontal="center" vertical="center"/>
      <protection locked="0"/>
    </xf>
    <xf numFmtId="0" fontId="42" fillId="0" borderId="42" xfId="0" applyNumberFormat="1" applyFont="1" applyFill="1" applyBorder="1" applyAlignment="1">
      <alignment vertical="center" wrapText="1"/>
    </xf>
    <xf numFmtId="0" fontId="42" fillId="0" borderId="10" xfId="0" applyNumberFormat="1" applyFont="1" applyFill="1" applyBorder="1" applyAlignment="1">
      <alignment vertical="center" wrapText="1" shrinkToFit="1"/>
    </xf>
    <xf numFmtId="0" fontId="42" fillId="0" borderId="10" xfId="0" applyNumberFormat="1" applyFont="1" applyFill="1" applyBorder="1" applyAlignment="1">
      <alignment horizontal="left" vertical="center" wrapText="1" shrinkToFit="1"/>
    </xf>
    <xf numFmtId="0" fontId="42" fillId="0" borderId="3" xfId="0" applyNumberFormat="1" applyFont="1" applyFill="1" applyBorder="1" applyAlignment="1">
      <alignment vertical="center" wrapText="1"/>
    </xf>
    <xf numFmtId="0" fontId="0" fillId="0" borderId="92" xfId="0" applyNumberFormat="1" applyFont="1" applyFill="1" applyBorder="1" applyAlignment="1">
      <alignment vertical="center" wrapText="1"/>
    </xf>
    <xf numFmtId="0" fontId="42" fillId="0" borderId="10" xfId="0" applyNumberFormat="1" applyFont="1" applyFill="1" applyBorder="1" applyAlignment="1">
      <alignment vertical="center"/>
    </xf>
    <xf numFmtId="0" fontId="42" fillId="0" borderId="10" xfId="0" applyNumberFormat="1" applyFont="1" applyFill="1" applyBorder="1" applyAlignment="1" applyProtection="1">
      <alignment vertical="center" wrapText="1"/>
      <protection locked="0"/>
    </xf>
    <xf numFmtId="0" fontId="17" fillId="0" borderId="10" xfId="0" applyNumberFormat="1" applyFont="1" applyFill="1" applyBorder="1" applyAlignment="1" applyProtection="1">
      <alignment vertical="center" wrapText="1"/>
      <protection locked="0"/>
    </xf>
    <xf numFmtId="0" fontId="17" fillId="0" borderId="3" xfId="2" applyNumberFormat="1" applyFont="1" applyFill="1" applyBorder="1" applyAlignment="1">
      <alignment horizontal="left" vertical="center" wrapText="1"/>
    </xf>
    <xf numFmtId="0" fontId="17" fillId="0" borderId="42" xfId="0" applyNumberFormat="1" applyFont="1" applyFill="1" applyBorder="1" applyAlignment="1">
      <alignment vertical="center" wrapText="1"/>
    </xf>
    <xf numFmtId="0" fontId="54" fillId="0" borderId="10" xfId="0" applyNumberFormat="1" applyFont="1" applyFill="1" applyBorder="1" applyAlignment="1">
      <alignment vertical="center" wrapText="1"/>
    </xf>
    <xf numFmtId="0" fontId="17" fillId="0" borderId="10" xfId="0" applyNumberFormat="1" applyFont="1" applyFill="1" applyBorder="1" applyAlignment="1" applyProtection="1">
      <alignment vertical="center" wrapText="1"/>
    </xf>
    <xf numFmtId="0" fontId="42" fillId="0" borderId="92" xfId="0" applyNumberFormat="1" applyFont="1" applyFill="1" applyBorder="1" applyAlignment="1">
      <alignment vertical="center" wrapText="1"/>
    </xf>
    <xf numFmtId="0" fontId="23" fillId="0" borderId="10" xfId="0" applyNumberFormat="1" applyFont="1" applyFill="1" applyBorder="1" applyAlignment="1">
      <alignment vertical="center" wrapText="1"/>
    </xf>
    <xf numFmtId="0" fontId="17" fillId="0" borderId="51" xfId="0" applyNumberFormat="1" applyFont="1" applyFill="1" applyBorder="1" applyAlignment="1">
      <alignment vertical="center" wrapText="1"/>
    </xf>
    <xf numFmtId="0" fontId="17" fillId="0" borderId="92" xfId="0" applyNumberFormat="1" applyFont="1" applyFill="1" applyBorder="1" applyAlignment="1">
      <alignment vertical="center" wrapText="1"/>
    </xf>
    <xf numFmtId="0" fontId="42" fillId="0" borderId="3" xfId="3" applyNumberFormat="1" applyFont="1" applyFill="1" applyBorder="1" applyAlignment="1" applyProtection="1">
      <alignment vertical="center" wrapText="1" shrinkToFit="1"/>
      <protection locked="0"/>
    </xf>
    <xf numFmtId="0" fontId="42" fillId="0" borderId="42" xfId="0" applyNumberFormat="1" applyFont="1" applyFill="1" applyBorder="1" applyAlignment="1">
      <alignment horizontal="left" vertical="center" wrapText="1"/>
    </xf>
    <xf numFmtId="0" fontId="17" fillId="0" borderId="10" xfId="4" applyNumberFormat="1" applyFont="1" applyFill="1" applyBorder="1" applyAlignment="1">
      <alignment vertical="center" wrapText="1"/>
    </xf>
    <xf numFmtId="176" fontId="23" fillId="3" borderId="93" xfId="0" applyNumberFormat="1" applyFont="1" applyFill="1" applyBorder="1" applyAlignment="1" applyProtection="1">
      <alignment vertical="center"/>
      <protection locked="0"/>
    </xf>
    <xf numFmtId="176" fontId="23" fillId="3" borderId="19" xfId="0" applyNumberFormat="1" applyFont="1" applyFill="1" applyBorder="1" applyAlignment="1" applyProtection="1">
      <alignment vertical="center"/>
      <protection locked="0"/>
    </xf>
    <xf numFmtId="176" fontId="17" fillId="0" borderId="17" xfId="0" applyNumberFormat="1" applyFont="1" applyFill="1" applyBorder="1" applyAlignment="1" applyProtection="1">
      <alignment horizontal="center" vertical="center"/>
      <protection locked="0"/>
    </xf>
    <xf numFmtId="0" fontId="23" fillId="3" borderId="36" xfId="0" applyFont="1" applyFill="1" applyBorder="1" applyAlignment="1" applyProtection="1">
      <alignment vertical="center"/>
      <protection locked="0"/>
    </xf>
    <xf numFmtId="0" fontId="23" fillId="3" borderId="36" xfId="0" applyNumberFormat="1" applyFont="1" applyFill="1" applyBorder="1" applyAlignment="1" applyProtection="1">
      <alignment vertical="center"/>
      <protection locked="0"/>
    </xf>
    <xf numFmtId="0" fontId="42" fillId="0" borderId="51" xfId="0" applyNumberFormat="1" applyFont="1" applyFill="1" applyBorder="1" applyAlignment="1">
      <alignment vertical="center" wrapText="1"/>
    </xf>
    <xf numFmtId="0" fontId="17" fillId="0" borderId="21"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17" fillId="0" borderId="17" xfId="0" applyNumberFormat="1" applyFont="1" applyFill="1" applyBorder="1" applyAlignment="1" applyProtection="1">
      <alignment vertical="center" wrapText="1"/>
      <protection locked="0"/>
    </xf>
    <xf numFmtId="177" fontId="23" fillId="3" borderId="3" xfId="0" applyNumberFormat="1" applyFont="1" applyFill="1" applyBorder="1" applyAlignment="1" applyProtection="1">
      <alignment horizontal="right" vertical="center"/>
      <protection locked="0"/>
    </xf>
    <xf numFmtId="177" fontId="17" fillId="0" borderId="6" xfId="0" applyNumberFormat="1" applyFont="1" applyFill="1" applyBorder="1" applyAlignment="1" applyProtection="1">
      <alignment horizontal="right" vertical="center" shrinkToFit="1"/>
      <protection locked="0"/>
    </xf>
    <xf numFmtId="177" fontId="23" fillId="3" borderId="28" xfId="0" applyNumberFormat="1" applyFont="1" applyFill="1" applyBorder="1" applyAlignment="1" applyProtection="1">
      <alignment horizontal="right" vertical="center"/>
      <protection locked="0"/>
    </xf>
    <xf numFmtId="177" fontId="17" fillId="3" borderId="3" xfId="0" applyNumberFormat="1" applyFont="1" applyFill="1" applyBorder="1" applyAlignment="1" applyProtection="1">
      <alignment horizontal="right" vertical="center"/>
      <protection locked="0"/>
    </xf>
    <xf numFmtId="0" fontId="17" fillId="0" borderId="6" xfId="0" applyFont="1" applyFill="1" applyBorder="1" applyAlignment="1">
      <alignment vertical="center" wrapText="1"/>
    </xf>
    <xf numFmtId="0" fontId="17" fillId="0" borderId="21" xfId="0" applyNumberFormat="1" applyFont="1" applyFill="1" applyBorder="1" applyAlignment="1" applyProtection="1">
      <alignment horizontal="center" vertical="center" wrapText="1"/>
      <protection locked="0"/>
    </xf>
    <xf numFmtId="0" fontId="42" fillId="0" borderId="21" xfId="0" applyNumberFormat="1" applyFont="1" applyFill="1" applyBorder="1" applyAlignment="1">
      <alignment horizontal="center" vertical="center" wrapText="1"/>
    </xf>
    <xf numFmtId="0" fontId="17" fillId="0" borderId="21" xfId="0" applyNumberFormat="1" applyFont="1" applyFill="1" applyBorder="1" applyAlignment="1">
      <alignment horizontal="center" vertical="center" wrapText="1"/>
    </xf>
    <xf numFmtId="0" fontId="42" fillId="0" borderId="21" xfId="0" applyNumberFormat="1" applyFont="1" applyFill="1" applyBorder="1" applyAlignment="1">
      <alignment horizontal="center" vertical="center"/>
    </xf>
    <xf numFmtId="0" fontId="0" fillId="0" borderId="21"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42" fillId="0" borderId="19"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42" fillId="0" borderId="21" xfId="0" applyNumberFormat="1" applyFont="1" applyFill="1" applyBorder="1" applyAlignment="1">
      <alignment horizontal="center" vertical="center"/>
    </xf>
    <xf numFmtId="0" fontId="58" fillId="0" borderId="72" xfId="0" applyFont="1" applyFill="1" applyBorder="1" applyProtection="1">
      <protection locked="0"/>
    </xf>
    <xf numFmtId="49" fontId="17" fillId="0" borderId="0" xfId="0" applyNumberFormat="1" applyFont="1" applyFill="1" applyAlignment="1">
      <alignment horizontal="right"/>
    </xf>
    <xf numFmtId="0" fontId="17" fillId="0" borderId="9" xfId="0" applyNumberFormat="1" applyFont="1" applyFill="1" applyBorder="1" applyAlignment="1" applyProtection="1">
      <alignment horizontal="right" vertical="center" wrapText="1"/>
      <protection locked="0"/>
    </xf>
    <xf numFmtId="0" fontId="17" fillId="0" borderId="3" xfId="0" applyFont="1" applyFill="1" applyBorder="1" applyAlignment="1">
      <alignment horizontal="center" vertical="center" wrapText="1"/>
    </xf>
    <xf numFmtId="176" fontId="17" fillId="0" borderId="10" xfId="0" applyNumberFormat="1" applyFont="1" applyFill="1" applyBorder="1" applyAlignment="1" applyProtection="1">
      <alignment horizontal="center" vertical="center"/>
      <protection locked="0"/>
    </xf>
    <xf numFmtId="176" fontId="17" fillId="0" borderId="51" xfId="0" applyNumberFormat="1" applyFont="1" applyFill="1" applyBorder="1" applyAlignment="1" applyProtection="1">
      <alignment horizontal="center" vertical="center"/>
      <protection locked="0"/>
    </xf>
    <xf numFmtId="178" fontId="17" fillId="0" borderId="29" xfId="0" applyNumberFormat="1" applyFont="1" applyFill="1" applyBorder="1" applyAlignment="1" applyProtection="1">
      <alignment horizontal="center" vertical="center"/>
      <protection locked="0"/>
    </xf>
    <xf numFmtId="0" fontId="17" fillId="0" borderId="21"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42" fillId="0" borderId="21" xfId="0" applyNumberFormat="1" applyFont="1" applyFill="1" applyBorder="1" applyAlignment="1">
      <alignment horizontal="center" vertical="center" wrapText="1"/>
    </xf>
    <xf numFmtId="0" fontId="42" fillId="0" borderId="19" xfId="0" applyNumberFormat="1" applyFont="1" applyFill="1" applyBorder="1" applyAlignment="1">
      <alignment horizontal="center" vertical="center" wrapText="1"/>
    </xf>
    <xf numFmtId="0" fontId="42" fillId="0" borderId="21" xfId="0" applyNumberFormat="1" applyFont="1" applyFill="1" applyBorder="1" applyAlignment="1">
      <alignment horizontal="center" vertical="center"/>
    </xf>
    <xf numFmtId="49" fontId="17" fillId="0" borderId="21"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17" fillId="0" borderId="72" xfId="0" applyFont="1" applyBorder="1" applyProtection="1">
      <protection locked="0"/>
    </xf>
    <xf numFmtId="178" fontId="17" fillId="0" borderId="9" xfId="0" applyNumberFormat="1" applyFont="1" applyBorder="1" applyAlignment="1" applyProtection="1">
      <alignment horizontal="center" vertical="center"/>
      <protection locked="0"/>
    </xf>
    <xf numFmtId="0" fontId="42" fillId="0" borderId="10" xfId="0" applyFont="1" applyBorder="1" applyAlignment="1">
      <alignment vertical="center" wrapText="1"/>
    </xf>
    <xf numFmtId="0" fontId="42" fillId="0" borderId="6" xfId="0" applyFont="1" applyBorder="1" applyAlignment="1">
      <alignment horizontal="center" vertical="center" wrapText="1"/>
    </xf>
    <xf numFmtId="0" fontId="17" fillId="0" borderId="9" xfId="0" applyFont="1" applyBorder="1" applyAlignment="1" applyProtection="1">
      <alignment vertical="center" wrapText="1"/>
      <protection locked="0"/>
    </xf>
    <xf numFmtId="0" fontId="42" fillId="0" borderId="6" xfId="0" applyFont="1" applyBorder="1" applyAlignment="1">
      <alignment horizontal="center" vertical="center" wrapText="1" shrinkToFit="1"/>
    </xf>
    <xf numFmtId="0" fontId="42" fillId="0" borderId="9" xfId="0" applyFont="1" applyBorder="1" applyAlignment="1">
      <alignment horizontal="left" vertical="center" wrapText="1"/>
    </xf>
    <xf numFmtId="0" fontId="17" fillId="0" borderId="22" xfId="0" applyFont="1" applyBorder="1" applyAlignment="1" applyProtection="1">
      <alignment vertical="center" wrapText="1"/>
      <protection locked="0"/>
    </xf>
    <xf numFmtId="0" fontId="17" fillId="0" borderId="22" xfId="0" applyFont="1" applyBorder="1" applyAlignment="1">
      <alignment horizontal="center" vertical="center" wrapText="1"/>
    </xf>
    <xf numFmtId="176" fontId="0" fillId="0" borderId="3" xfId="0" applyNumberFormat="1" applyBorder="1" applyAlignment="1" applyProtection="1">
      <alignment vertical="center" wrapText="1"/>
      <protection locked="0"/>
    </xf>
    <xf numFmtId="0" fontId="17" fillId="0" borderId="22" xfId="0" applyFont="1" applyBorder="1" applyAlignment="1" applyProtection="1">
      <alignment horizontal="center" vertical="center" wrapText="1"/>
      <protection locked="0"/>
    </xf>
    <xf numFmtId="179" fontId="0" fillId="0" borderId="10" xfId="0" applyNumberFormat="1" applyBorder="1" applyAlignment="1" applyProtection="1">
      <alignment vertical="center" wrapText="1"/>
      <protection locked="0"/>
    </xf>
    <xf numFmtId="176" fontId="0" fillId="0" borderId="22" xfId="0" applyNumberFormat="1" applyBorder="1" applyAlignment="1" applyProtection="1">
      <alignment vertical="center" wrapText="1"/>
      <protection locked="0"/>
    </xf>
    <xf numFmtId="0" fontId="17" fillId="0" borderId="21" xfId="0" applyFont="1" applyBorder="1" applyAlignment="1" applyProtection="1">
      <alignment vertical="center" wrapText="1"/>
      <protection locked="0"/>
    </xf>
    <xf numFmtId="0" fontId="17" fillId="0" borderId="21" xfId="0" applyFont="1" applyBorder="1" applyAlignment="1" applyProtection="1">
      <alignment horizontal="center" vertical="center" wrapText="1"/>
      <protection locked="0"/>
    </xf>
    <xf numFmtId="0" fontId="42" fillId="0" borderId="6" xfId="0" applyFont="1" applyBorder="1" applyAlignment="1">
      <alignment horizontal="center" vertical="center"/>
    </xf>
    <xf numFmtId="0" fontId="42" fillId="0" borderId="24" xfId="0" applyFont="1" applyBorder="1" applyAlignment="1">
      <alignment horizontal="center" vertical="center"/>
    </xf>
    <xf numFmtId="0" fontId="17" fillId="0" borderId="10" xfId="0" applyFont="1" applyBorder="1" applyAlignment="1">
      <alignment vertical="center" wrapText="1"/>
    </xf>
    <xf numFmtId="0" fontId="17" fillId="0" borderId="6" xfId="0" applyFont="1" applyBorder="1" applyAlignment="1">
      <alignment horizontal="center" vertical="center" wrapText="1"/>
    </xf>
    <xf numFmtId="0" fontId="42" fillId="0" borderId="9" xfId="0" applyFont="1" applyBorder="1" applyAlignment="1">
      <alignment horizontal="center" vertical="center" wrapText="1"/>
    </xf>
    <xf numFmtId="38" fontId="17" fillId="0" borderId="9" xfId="2" applyFont="1" applyFill="1" applyBorder="1" applyAlignment="1" applyProtection="1">
      <alignment horizontal="right" vertical="center" wrapText="1"/>
      <protection locked="0"/>
    </xf>
    <xf numFmtId="0" fontId="17" fillId="0" borderId="21" xfId="0" applyNumberFormat="1" applyFont="1" applyFill="1" applyBorder="1" applyAlignment="1" applyProtection="1">
      <alignment horizontal="center" vertical="center" wrapText="1"/>
      <protection locked="0"/>
    </xf>
    <xf numFmtId="180" fontId="21" fillId="0" borderId="0" xfId="0" applyNumberFormat="1" applyFont="1"/>
    <xf numFmtId="180" fontId="17" fillId="0" borderId="0" xfId="0" applyNumberFormat="1" applyFont="1"/>
    <xf numFmtId="180" fontId="17" fillId="0" borderId="0" xfId="0" applyNumberFormat="1" applyFont="1" applyBorder="1"/>
    <xf numFmtId="180" fontId="61" fillId="4" borderId="7" xfId="0" applyNumberFormat="1" applyFont="1" applyFill="1" applyBorder="1" applyAlignment="1">
      <alignment horizontal="center" vertical="center" wrapText="1"/>
    </xf>
    <xf numFmtId="180" fontId="21" fillId="0" borderId="0" xfId="0" applyNumberFormat="1" applyFont="1" applyAlignment="1">
      <alignment horizontal="right"/>
    </xf>
    <xf numFmtId="180" fontId="17" fillId="0" borderId="0" xfId="0" applyNumberFormat="1" applyFont="1" applyAlignment="1">
      <alignment horizontal="right"/>
    </xf>
    <xf numFmtId="180" fontId="17" fillId="0" borderId="0" xfId="0" applyNumberFormat="1" applyFont="1" applyBorder="1" applyAlignment="1">
      <alignment horizontal="right"/>
    </xf>
    <xf numFmtId="180" fontId="17" fillId="0" borderId="6" xfId="0" applyNumberFormat="1" applyFont="1" applyFill="1" applyBorder="1" applyAlignment="1" applyProtection="1">
      <alignment horizontal="right" vertical="center" shrinkToFit="1"/>
      <protection locked="0"/>
    </xf>
    <xf numFmtId="177" fontId="17" fillId="0" borderId="0" xfId="0" applyNumberFormat="1" applyFont="1"/>
    <xf numFmtId="180" fontId="17" fillId="0" borderId="1" xfId="0" applyNumberFormat="1" applyFont="1" applyBorder="1"/>
    <xf numFmtId="180" fontId="17" fillId="3" borderId="28" xfId="0" applyNumberFormat="1" applyFont="1" applyFill="1" applyBorder="1" applyAlignment="1" applyProtection="1">
      <alignment vertical="center"/>
      <protection locked="0"/>
    </xf>
    <xf numFmtId="180" fontId="17" fillId="3" borderId="3" xfId="0" applyNumberFormat="1" applyFont="1" applyFill="1" applyBorder="1" applyAlignment="1" applyProtection="1">
      <alignment vertical="center"/>
      <protection locked="0"/>
    </xf>
    <xf numFmtId="180" fontId="42" fillId="0" borderId="6" xfId="2" applyNumberFormat="1" applyFont="1" applyFill="1" applyBorder="1" applyAlignment="1">
      <alignment vertical="center" shrinkToFit="1"/>
    </xf>
    <xf numFmtId="180" fontId="17" fillId="0" borderId="21" xfId="0" applyNumberFormat="1" applyFont="1" applyFill="1" applyBorder="1" applyAlignment="1" applyProtection="1">
      <alignment vertical="center" shrinkToFit="1"/>
      <protection locked="0"/>
    </xf>
    <xf numFmtId="180" fontId="17" fillId="0" borderId="6" xfId="2" applyNumberFormat="1" applyFont="1" applyFill="1" applyBorder="1" applyAlignment="1" applyProtection="1">
      <alignment vertical="center" shrinkToFit="1"/>
      <protection locked="0"/>
    </xf>
    <xf numFmtId="180" fontId="17" fillId="0" borderId="6" xfId="0" applyNumberFormat="1" applyFont="1" applyBorder="1" applyAlignment="1" applyProtection="1">
      <alignment vertical="center" shrinkToFit="1"/>
      <protection locked="0"/>
    </xf>
    <xf numFmtId="180" fontId="0" fillId="0" borderId="6" xfId="2" applyNumberFormat="1" applyFont="1" applyFill="1" applyBorder="1" applyAlignment="1" applyProtection="1">
      <alignment vertical="center" shrinkToFit="1"/>
      <protection locked="0"/>
    </xf>
    <xf numFmtId="180" fontId="0" fillId="0" borderId="6" xfId="0" applyNumberFormat="1" applyFont="1" applyFill="1" applyBorder="1" applyAlignment="1" applyProtection="1">
      <alignment vertical="center" shrinkToFit="1"/>
      <protection locked="0"/>
    </xf>
    <xf numFmtId="180" fontId="17" fillId="0" borderId="17" xfId="0" applyNumberFormat="1" applyFont="1" applyFill="1" applyBorder="1" applyAlignment="1" applyProtection="1">
      <alignment vertical="center" shrinkToFit="1"/>
      <protection locked="0"/>
    </xf>
    <xf numFmtId="180" fontId="17" fillId="0" borderId="6" xfId="0" applyNumberFormat="1" applyFont="1" applyFill="1" applyBorder="1" applyAlignment="1" applyProtection="1">
      <alignment horizontal="right" vertical="center" wrapText="1" shrinkToFit="1"/>
      <protection locked="0"/>
    </xf>
    <xf numFmtId="180" fontId="23" fillId="0" borderId="74" xfId="0" applyNumberFormat="1" applyFont="1" applyBorder="1" applyAlignment="1">
      <alignment vertical="center" shrinkToFit="1"/>
    </xf>
    <xf numFmtId="180" fontId="23" fillId="0" borderId="76" xfId="0" applyNumberFormat="1" applyFont="1" applyBorder="1" applyAlignment="1">
      <alignment vertical="center" shrinkToFit="1"/>
    </xf>
    <xf numFmtId="180" fontId="23" fillId="0" borderId="78" xfId="0" applyNumberFormat="1" applyFont="1" applyBorder="1" applyAlignment="1">
      <alignment vertical="center" shrinkToFit="1"/>
    </xf>
    <xf numFmtId="180" fontId="23" fillId="0" borderId="80" xfId="0" applyNumberFormat="1" applyFont="1" applyBorder="1" applyAlignment="1">
      <alignment vertical="center" shrinkToFit="1"/>
    </xf>
    <xf numFmtId="180" fontId="23" fillId="0" borderId="48" xfId="0" applyNumberFormat="1" applyFont="1" applyBorder="1" applyAlignment="1">
      <alignment vertical="center" shrinkToFit="1"/>
    </xf>
    <xf numFmtId="180" fontId="17" fillId="0" borderId="0" xfId="0" applyNumberFormat="1" applyFont="1" applyBorder="1" applyAlignment="1">
      <alignment vertical="center" shrinkToFit="1"/>
    </xf>
    <xf numFmtId="180" fontId="23" fillId="3" borderId="28" xfId="0" applyNumberFormat="1" applyFont="1" applyFill="1" applyBorder="1" applyAlignment="1" applyProtection="1">
      <alignment vertical="center"/>
      <protection locked="0"/>
    </xf>
    <xf numFmtId="180" fontId="23" fillId="3" borderId="3" xfId="0" applyNumberFormat="1" applyFont="1" applyFill="1" applyBorder="1" applyAlignment="1" applyProtection="1">
      <alignment vertical="center"/>
      <protection locked="0"/>
    </xf>
    <xf numFmtId="180" fontId="17" fillId="0" borderId="22" xfId="0" applyNumberFormat="1" applyFont="1" applyFill="1" applyBorder="1" applyAlignment="1" applyProtection="1">
      <alignment vertical="center" shrinkToFit="1"/>
      <protection locked="0"/>
    </xf>
    <xf numFmtId="180" fontId="17" fillId="0" borderId="3" xfId="0" applyNumberFormat="1" applyFont="1" applyFill="1" applyBorder="1" applyAlignment="1" applyProtection="1">
      <alignment horizontal="right" vertical="center" shrinkToFit="1"/>
      <protection locked="0"/>
    </xf>
    <xf numFmtId="180" fontId="0" fillId="0" borderId="3" xfId="0" applyNumberFormat="1" applyFont="1" applyFill="1" applyBorder="1" applyAlignment="1" applyProtection="1">
      <alignment vertical="center" shrinkToFit="1"/>
      <protection locked="0"/>
    </xf>
    <xf numFmtId="180" fontId="17" fillId="0" borderId="3" xfId="0" applyNumberFormat="1" applyFont="1" applyFill="1" applyBorder="1" applyAlignment="1" applyProtection="1">
      <alignment horizontal="right" vertical="center" wrapText="1" shrinkToFit="1"/>
      <protection locked="0"/>
    </xf>
    <xf numFmtId="180" fontId="23" fillId="2" borderId="75" xfId="0" applyNumberFormat="1" applyFont="1" applyFill="1" applyBorder="1" applyAlignment="1">
      <alignment vertical="center" shrinkToFit="1"/>
    </xf>
    <xf numFmtId="180" fontId="23" fillId="2" borderId="77" xfId="0" applyNumberFormat="1" applyFont="1" applyFill="1" applyBorder="1" applyAlignment="1">
      <alignment vertical="center" shrinkToFit="1"/>
    </xf>
    <xf numFmtId="180" fontId="23" fillId="2" borderId="79" xfId="0" applyNumberFormat="1" applyFont="1" applyFill="1" applyBorder="1" applyAlignment="1">
      <alignment vertical="center" shrinkToFit="1"/>
    </xf>
    <xf numFmtId="180" fontId="23" fillId="2" borderId="81" xfId="0" applyNumberFormat="1" applyFont="1" applyFill="1" applyBorder="1" applyAlignment="1">
      <alignment vertical="center" shrinkToFit="1"/>
    </xf>
    <xf numFmtId="180" fontId="23" fillId="2" borderId="65" xfId="0" applyNumberFormat="1" applyFont="1" applyFill="1" applyBorder="1" applyAlignment="1">
      <alignment vertical="center" shrinkToFit="1"/>
    </xf>
    <xf numFmtId="180" fontId="17" fillId="2" borderId="0" xfId="0" applyNumberFormat="1" applyFont="1" applyFill="1" applyBorder="1" applyAlignment="1">
      <alignment vertical="center" shrinkToFit="1"/>
    </xf>
    <xf numFmtId="180" fontId="17" fillId="2" borderId="0" xfId="0" applyNumberFormat="1" applyFont="1" applyFill="1"/>
    <xf numFmtId="180" fontId="23" fillId="2" borderId="74" xfId="0" applyNumberFormat="1" applyFont="1" applyFill="1" applyBorder="1" applyAlignment="1">
      <alignment vertical="center" shrinkToFit="1"/>
    </xf>
    <xf numFmtId="180" fontId="23" fillId="2" borderId="76" xfId="0" applyNumberFormat="1" applyFont="1" applyFill="1" applyBorder="1" applyAlignment="1">
      <alignment vertical="center" shrinkToFit="1"/>
    </xf>
    <xf numFmtId="180" fontId="23" fillId="2" borderId="78" xfId="0" applyNumberFormat="1" applyFont="1" applyFill="1" applyBorder="1" applyAlignment="1">
      <alignment vertical="center" shrinkToFit="1"/>
    </xf>
    <xf numFmtId="180" fontId="23" fillId="2" borderId="80" xfId="0" applyNumberFormat="1" applyFont="1" applyFill="1" applyBorder="1" applyAlignment="1">
      <alignment vertical="center" shrinkToFit="1"/>
    </xf>
    <xf numFmtId="180" fontId="23" fillId="2" borderId="48" xfId="0" applyNumberFormat="1" applyFont="1" applyFill="1" applyBorder="1" applyAlignment="1">
      <alignment vertical="center" shrinkToFit="1"/>
    </xf>
    <xf numFmtId="177" fontId="23" fillId="3" borderId="28" xfId="0" applyNumberFormat="1" applyFont="1" applyFill="1" applyBorder="1" applyAlignment="1" applyProtection="1">
      <alignment vertical="center"/>
      <protection locked="0"/>
    </xf>
    <xf numFmtId="177" fontId="23" fillId="3" borderId="3" xfId="0" applyNumberFormat="1" applyFont="1" applyFill="1" applyBorder="1" applyAlignment="1" applyProtection="1">
      <alignment vertical="center"/>
      <protection locked="0"/>
    </xf>
    <xf numFmtId="177" fontId="17" fillId="0" borderId="3" xfId="0" applyNumberFormat="1" applyFont="1" applyFill="1" applyBorder="1" applyAlignment="1" applyProtection="1">
      <alignment vertical="center" shrinkToFit="1"/>
    </xf>
    <xf numFmtId="177" fontId="17" fillId="3" borderId="3" xfId="0" applyNumberFormat="1" applyFont="1" applyFill="1" applyBorder="1" applyAlignment="1" applyProtection="1">
      <alignment vertical="center"/>
      <protection locked="0"/>
    </xf>
    <xf numFmtId="177" fontId="23" fillId="2" borderId="6" xfId="0" applyNumberFormat="1" applyFont="1" applyFill="1" applyBorder="1" applyAlignment="1" applyProtection="1">
      <alignment vertical="center" shrinkToFit="1"/>
      <protection locked="0"/>
    </xf>
    <xf numFmtId="177" fontId="17" fillId="0" borderId="0" xfId="0" applyNumberFormat="1" applyFont="1" applyBorder="1" applyAlignment="1">
      <alignment vertical="center" shrinkToFit="1"/>
    </xf>
    <xf numFmtId="177" fontId="17" fillId="0" borderId="0" xfId="0" applyNumberFormat="1" applyFont="1" applyFill="1"/>
    <xf numFmtId="180" fontId="17" fillId="0" borderId="0" xfId="0" applyNumberFormat="1" applyFont="1" applyFill="1"/>
    <xf numFmtId="177" fontId="42" fillId="0" borderId="3" xfId="2" applyNumberFormat="1" applyFont="1" applyFill="1" applyBorder="1" applyAlignment="1">
      <alignment vertical="center" shrinkToFit="1"/>
    </xf>
    <xf numFmtId="177" fontId="42" fillId="0" borderId="6" xfId="2" applyNumberFormat="1" applyFont="1" applyFill="1" applyBorder="1" applyAlignment="1">
      <alignment horizontal="right" vertical="center" shrinkToFit="1"/>
    </xf>
    <xf numFmtId="177" fontId="17" fillId="0" borderId="22" xfId="0" applyNumberFormat="1" applyFont="1" applyFill="1" applyBorder="1" applyAlignment="1" applyProtection="1">
      <alignment vertical="center" shrinkToFit="1"/>
    </xf>
    <xf numFmtId="177" fontId="17" fillId="0" borderId="3" xfId="0" applyNumberFormat="1" applyFont="1" applyFill="1" applyBorder="1" applyAlignment="1" applyProtection="1">
      <alignment horizontal="right" vertical="center" shrinkToFit="1"/>
    </xf>
    <xf numFmtId="181" fontId="17" fillId="0" borderId="6" xfId="0" applyNumberFormat="1" applyFont="1" applyFill="1" applyBorder="1" applyAlignment="1" applyProtection="1">
      <alignment horizontal="right" vertical="center" shrinkToFit="1"/>
      <protection locked="0"/>
    </xf>
    <xf numFmtId="177" fontId="17" fillId="0" borderId="3" xfId="0" applyNumberFormat="1" applyFont="1" applyFill="1" applyBorder="1" applyAlignment="1">
      <alignment vertical="center" shrinkToFit="1"/>
    </xf>
    <xf numFmtId="180" fontId="17" fillId="0" borderId="3" xfId="0" applyNumberFormat="1" applyFont="1" applyFill="1" applyBorder="1" applyAlignment="1" applyProtection="1">
      <alignment vertical="center" wrapText="1" shrinkToFit="1"/>
      <protection locked="0"/>
    </xf>
    <xf numFmtId="180" fontId="64" fillId="0" borderId="6" xfId="0" applyNumberFormat="1" applyFont="1" applyFill="1" applyBorder="1" applyAlignment="1" applyProtection="1">
      <alignment vertical="center" shrinkToFit="1"/>
      <protection locked="0"/>
    </xf>
    <xf numFmtId="177" fontId="0" fillId="0" borderId="3" xfId="0" applyNumberFormat="1" applyFont="1" applyFill="1" applyBorder="1" applyAlignment="1" applyProtection="1">
      <alignment vertical="center" shrinkToFit="1"/>
    </xf>
    <xf numFmtId="177" fontId="17" fillId="0" borderId="6" xfId="0" applyNumberFormat="1" applyFont="1" applyFill="1" applyBorder="1" applyAlignment="1" applyProtection="1">
      <alignment vertical="center" shrinkToFit="1"/>
    </xf>
    <xf numFmtId="177" fontId="17" fillId="0" borderId="21" xfId="0" applyNumberFormat="1" applyFont="1" applyFill="1" applyBorder="1" applyAlignment="1" applyProtection="1">
      <alignment horizontal="right" vertical="center" shrinkToFit="1"/>
      <protection locked="0"/>
    </xf>
    <xf numFmtId="177" fontId="17" fillId="0" borderId="17" xfId="0" applyNumberFormat="1" applyFont="1" applyFill="1" applyBorder="1" applyAlignment="1" applyProtection="1">
      <alignment vertical="center" shrinkToFit="1"/>
    </xf>
    <xf numFmtId="177" fontId="17" fillId="0" borderId="17" xfId="0" applyNumberFormat="1" applyFont="1" applyFill="1" applyBorder="1" applyAlignment="1" applyProtection="1">
      <alignment horizontal="right" vertical="center" shrinkToFit="1"/>
      <protection locked="0"/>
    </xf>
    <xf numFmtId="0" fontId="42"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180" fontId="17" fillId="0" borderId="9" xfId="0" applyNumberFormat="1" applyFont="1" applyFill="1" applyBorder="1" applyAlignment="1" applyProtection="1">
      <alignment horizontal="left" vertical="center" wrapText="1"/>
      <protection locked="0"/>
    </xf>
    <xf numFmtId="177" fontId="17" fillId="0" borderId="3" xfId="0" applyNumberFormat="1" applyFont="1" applyFill="1" applyBorder="1" applyAlignment="1" applyProtection="1">
      <alignment horizontal="center" vertical="center" shrinkToFit="1"/>
    </xf>
    <xf numFmtId="176" fontId="17" fillId="0" borderId="19" xfId="0" applyNumberFormat="1" applyFont="1" applyFill="1" applyBorder="1" applyAlignment="1" applyProtection="1">
      <alignment horizontal="center" vertical="center"/>
      <protection locked="0"/>
    </xf>
    <xf numFmtId="176" fontId="17" fillId="0" borderId="13" xfId="0" applyNumberFormat="1" applyFont="1" applyFill="1" applyBorder="1" applyAlignment="1" applyProtection="1">
      <alignment horizontal="center" vertical="center"/>
      <protection locked="0"/>
    </xf>
    <xf numFmtId="182" fontId="17" fillId="0" borderId="6" xfId="0" applyNumberFormat="1" applyFont="1" applyFill="1" applyBorder="1" applyAlignment="1" applyProtection="1">
      <alignment vertical="center" shrinkToFit="1"/>
      <protection locked="0"/>
    </xf>
    <xf numFmtId="183" fontId="17" fillId="0" borderId="3" xfId="0" applyNumberFormat="1" applyFont="1" applyFill="1" applyBorder="1" applyAlignment="1" applyProtection="1">
      <alignment vertical="center" shrinkToFit="1"/>
    </xf>
    <xf numFmtId="182" fontId="17" fillId="0" borderId="3" xfId="0" applyNumberFormat="1" applyFont="1" applyFill="1" applyBorder="1" applyAlignment="1" applyProtection="1">
      <alignment vertical="center" shrinkToFit="1"/>
      <protection locked="0"/>
    </xf>
    <xf numFmtId="182" fontId="17" fillId="0" borderId="6" xfId="0" applyNumberFormat="1" applyFont="1" applyFill="1" applyBorder="1" applyAlignment="1" applyProtection="1">
      <alignment horizontal="right" vertical="center" shrinkToFit="1"/>
      <protection locked="0"/>
    </xf>
    <xf numFmtId="180" fontId="17" fillId="0" borderId="21" xfId="0" applyNumberFormat="1" applyFont="1" applyFill="1" applyBorder="1" applyAlignment="1" applyProtection="1">
      <alignment horizontal="right" vertical="center" shrinkToFit="1"/>
      <protection locked="0"/>
    </xf>
    <xf numFmtId="180" fontId="17" fillId="0" borderId="6" xfId="2" applyNumberFormat="1" applyFont="1" applyFill="1" applyBorder="1" applyAlignment="1" applyProtection="1">
      <alignment horizontal="right" vertical="center" shrinkToFit="1"/>
      <protection locked="0"/>
    </xf>
    <xf numFmtId="180" fontId="17" fillId="0" borderId="6" xfId="0" applyNumberFormat="1" applyFont="1" applyFill="1" applyBorder="1" applyAlignment="1">
      <alignment horizontal="right" vertical="center"/>
    </xf>
    <xf numFmtId="184" fontId="42" fillId="0" borderId="6" xfId="2" applyNumberFormat="1" applyFont="1" applyFill="1" applyBorder="1" applyAlignment="1">
      <alignment vertical="center" shrinkToFit="1"/>
    </xf>
    <xf numFmtId="184" fontId="17" fillId="0" borderId="6" xfId="0" applyNumberFormat="1" applyFont="1" applyFill="1" applyBorder="1" applyAlignment="1" applyProtection="1">
      <alignment vertical="center" shrinkToFit="1"/>
      <protection locked="0"/>
    </xf>
    <xf numFmtId="184" fontId="17" fillId="0" borderId="3" xfId="0" applyNumberFormat="1" applyFont="1" applyFill="1" applyBorder="1" applyAlignment="1" applyProtection="1">
      <alignment vertical="center" shrinkToFit="1"/>
    </xf>
    <xf numFmtId="184" fontId="17" fillId="0" borderId="6" xfId="0" applyNumberFormat="1" applyFont="1" applyFill="1" applyBorder="1" applyAlignment="1" applyProtection="1">
      <alignment horizontal="right" vertical="center" shrinkToFit="1"/>
      <protection locked="0"/>
    </xf>
    <xf numFmtId="184" fontId="17" fillId="0" borderId="3" xfId="0" applyNumberFormat="1" applyFont="1" applyFill="1" applyBorder="1" applyAlignment="1" applyProtection="1">
      <alignment horizontal="right" vertical="center" shrinkToFit="1"/>
    </xf>
    <xf numFmtId="184" fontId="17" fillId="0" borderId="6" xfId="2" applyNumberFormat="1" applyFont="1" applyFill="1" applyBorder="1" applyAlignment="1" applyProtection="1">
      <alignment vertical="center" shrinkToFit="1"/>
      <protection locked="0"/>
    </xf>
    <xf numFmtId="184" fontId="0" fillId="0" borderId="6" xfId="2" applyNumberFormat="1" applyFont="1" applyFill="1" applyBorder="1" applyAlignment="1" applyProtection="1">
      <alignment vertical="center" shrinkToFit="1"/>
      <protection locked="0"/>
    </xf>
    <xf numFmtId="184" fontId="0" fillId="0" borderId="6" xfId="0" applyNumberFormat="1" applyFont="1" applyFill="1" applyBorder="1" applyAlignment="1" applyProtection="1">
      <alignment vertical="center" shrinkToFit="1"/>
      <protection locked="0"/>
    </xf>
    <xf numFmtId="184" fontId="0" fillId="0" borderId="6" xfId="0" applyNumberFormat="1" applyFont="1" applyFill="1" applyBorder="1" applyAlignment="1" applyProtection="1">
      <alignment horizontal="right" vertical="center" shrinkToFit="1"/>
      <protection locked="0"/>
    </xf>
    <xf numFmtId="184" fontId="17" fillId="0" borderId="17" xfId="0" applyNumberFormat="1" applyFont="1" applyFill="1" applyBorder="1" applyAlignment="1" applyProtection="1">
      <alignment vertical="center" shrinkToFit="1"/>
      <protection locked="0"/>
    </xf>
    <xf numFmtId="184" fontId="17" fillId="0" borderId="3" xfId="0" applyNumberFormat="1" applyFont="1" applyFill="1" applyBorder="1" applyAlignment="1" applyProtection="1">
      <alignment vertical="center" shrinkToFit="1"/>
      <protection locked="0"/>
    </xf>
    <xf numFmtId="184" fontId="17" fillId="0" borderId="6" xfId="0" applyNumberFormat="1" applyFont="1" applyFill="1" applyBorder="1" applyAlignment="1">
      <alignment vertical="center"/>
    </xf>
    <xf numFmtId="177" fontId="17" fillId="0" borderId="3" xfId="0" applyNumberFormat="1" applyFont="1" applyFill="1" applyBorder="1" applyAlignment="1">
      <alignment horizontal="right" vertical="center" shrinkToFit="1"/>
    </xf>
    <xf numFmtId="183" fontId="17" fillId="0" borderId="3" xfId="0" applyNumberFormat="1" applyFont="1" applyFill="1" applyBorder="1" applyAlignment="1" applyProtection="1">
      <alignment horizontal="right" vertical="center" shrinkToFit="1"/>
    </xf>
    <xf numFmtId="182" fontId="17" fillId="0" borderId="3" xfId="0" applyNumberFormat="1" applyFont="1" applyFill="1" applyBorder="1" applyAlignment="1" applyProtection="1">
      <alignment horizontal="right" vertical="center" shrinkToFit="1"/>
    </xf>
    <xf numFmtId="180" fontId="17" fillId="8" borderId="0" xfId="0" applyNumberFormat="1" applyFont="1" applyFill="1" applyAlignment="1">
      <alignment horizontal="right"/>
    </xf>
    <xf numFmtId="184" fontId="17" fillId="0" borderId="6" xfId="2" applyNumberFormat="1" applyFont="1" applyFill="1" applyBorder="1" applyAlignment="1" applyProtection="1">
      <alignment horizontal="right" vertical="center" shrinkToFit="1"/>
      <protection locked="0"/>
    </xf>
    <xf numFmtId="183" fontId="17" fillId="0" borderId="21" xfId="0" applyNumberFormat="1" applyFont="1" applyFill="1" applyBorder="1" applyAlignment="1" applyProtection="1">
      <alignment horizontal="right" vertical="center" shrinkToFit="1"/>
    </xf>
    <xf numFmtId="183" fontId="21" fillId="0" borderId="0" xfId="0" applyNumberFormat="1" applyFont="1" applyAlignment="1">
      <alignment horizontal="right"/>
    </xf>
    <xf numFmtId="183" fontId="17" fillId="0" borderId="0" xfId="0" applyNumberFormat="1" applyFont="1" applyAlignment="1">
      <alignment horizontal="right"/>
    </xf>
    <xf numFmtId="183" fontId="17" fillId="0" borderId="0" xfId="0" applyNumberFormat="1" applyFont="1" applyBorder="1" applyAlignment="1">
      <alignment horizontal="right"/>
    </xf>
    <xf numFmtId="183" fontId="61" fillId="4" borderId="7" xfId="0" applyNumberFormat="1" applyFont="1" applyFill="1" applyBorder="1" applyAlignment="1">
      <alignment horizontal="center" vertical="center" wrapText="1"/>
    </xf>
    <xf numFmtId="183" fontId="17" fillId="0" borderId="3" xfId="0" applyNumberFormat="1" applyFont="1" applyFill="1" applyBorder="1" applyAlignment="1">
      <alignment vertical="center" shrinkToFit="1"/>
    </xf>
    <xf numFmtId="183" fontId="17" fillId="8" borderId="0" xfId="0" applyNumberFormat="1" applyFont="1" applyFill="1" applyAlignment="1">
      <alignment horizontal="right"/>
    </xf>
    <xf numFmtId="184" fontId="0" fillId="0" borderId="3" xfId="0" applyNumberFormat="1" applyFont="1" applyFill="1" applyBorder="1" applyAlignment="1" applyProtection="1">
      <alignment vertical="center" shrinkToFit="1"/>
      <protection locked="0"/>
    </xf>
    <xf numFmtId="184" fontId="58" fillId="0" borderId="6" xfId="0" applyNumberFormat="1" applyFont="1" applyFill="1" applyBorder="1" applyAlignment="1" applyProtection="1">
      <alignment vertical="center" shrinkToFit="1"/>
      <protection locked="0"/>
    </xf>
    <xf numFmtId="184" fontId="17" fillId="0" borderId="0" xfId="0" applyNumberFormat="1" applyFont="1" applyFill="1" applyBorder="1" applyAlignment="1">
      <alignment vertical="center"/>
    </xf>
    <xf numFmtId="49" fontId="67" fillId="0" borderId="0" xfId="0" applyNumberFormat="1" applyFont="1" applyAlignment="1">
      <alignment horizontal="left" wrapText="1"/>
    </xf>
    <xf numFmtId="49" fontId="23" fillId="0" borderId="0" xfId="0" applyNumberFormat="1" applyFont="1" applyAlignment="1">
      <alignment horizontal="left" wrapText="1"/>
    </xf>
    <xf numFmtId="49" fontId="23" fillId="0" borderId="0" xfId="0" applyNumberFormat="1" applyFont="1" applyBorder="1" applyAlignment="1">
      <alignment horizontal="left" wrapText="1"/>
    </xf>
    <xf numFmtId="49" fontId="23" fillId="2" borderId="0" xfId="0" applyNumberFormat="1" applyFont="1" applyFill="1" applyBorder="1" applyAlignment="1">
      <alignment horizontal="center" vertical="center" wrapText="1" shrinkToFit="1"/>
    </xf>
    <xf numFmtId="49" fontId="23" fillId="2" borderId="0" xfId="0" applyNumberFormat="1" applyFont="1" applyFill="1" applyAlignment="1">
      <alignment horizontal="center" wrapText="1"/>
    </xf>
    <xf numFmtId="49" fontId="23" fillId="0" borderId="0" xfId="0" applyNumberFormat="1" applyFont="1" applyAlignment="1">
      <alignment horizontal="center" wrapText="1"/>
    </xf>
    <xf numFmtId="49" fontId="23" fillId="0" borderId="0" xfId="0" applyNumberFormat="1" applyFont="1" applyBorder="1" applyAlignment="1">
      <alignment horizontal="center" vertical="center" wrapText="1" shrinkToFit="1"/>
    </xf>
    <xf numFmtId="49" fontId="66" fillId="0" borderId="6" xfId="0" applyNumberFormat="1" applyFont="1" applyFill="1" applyBorder="1" applyAlignment="1">
      <alignment horizontal="center" vertical="center" wrapText="1" shrinkToFit="1"/>
    </xf>
    <xf numFmtId="49" fontId="63" fillId="0" borderId="6" xfId="0" applyNumberFormat="1" applyFont="1" applyFill="1" applyBorder="1" applyAlignment="1" applyProtection="1">
      <alignment horizontal="center" vertical="center" wrapText="1" shrinkToFit="1"/>
      <protection locked="0"/>
    </xf>
    <xf numFmtId="49" fontId="63" fillId="0" borderId="21" xfId="0" applyNumberFormat="1" applyFont="1" applyFill="1" applyBorder="1" applyAlignment="1" applyProtection="1">
      <alignment horizontal="center" vertical="center" wrapText="1" shrinkToFit="1"/>
      <protection locked="0"/>
    </xf>
    <xf numFmtId="49" fontId="63" fillId="0" borderId="6" xfId="0" applyNumberFormat="1" applyFont="1" applyFill="1" applyBorder="1" applyAlignment="1" applyProtection="1">
      <alignment horizontal="center" vertical="center" shrinkToFit="1"/>
      <protection locked="0"/>
    </xf>
    <xf numFmtId="49" fontId="16" fillId="0" borderId="6" xfId="0" applyNumberFormat="1" applyFont="1" applyFill="1" applyBorder="1" applyAlignment="1" applyProtection="1">
      <alignment horizontal="center" vertical="center" wrapText="1" shrinkToFit="1"/>
      <protection locked="0"/>
    </xf>
    <xf numFmtId="49" fontId="63" fillId="0" borderId="21" xfId="0" applyNumberFormat="1" applyFont="1" applyFill="1" applyBorder="1" applyAlignment="1" applyProtection="1">
      <alignment horizontal="left" vertical="center" wrapText="1" shrinkToFit="1"/>
      <protection locked="0"/>
    </xf>
    <xf numFmtId="49" fontId="63" fillId="0" borderId="17" xfId="0" applyNumberFormat="1" applyFont="1" applyFill="1" applyBorder="1" applyAlignment="1" applyProtection="1">
      <alignment horizontal="center" vertical="center" wrapText="1" shrinkToFit="1"/>
      <protection locked="0"/>
    </xf>
    <xf numFmtId="49" fontId="63" fillId="0" borderId="6" xfId="0" applyNumberFormat="1" applyFont="1" applyFill="1" applyBorder="1" applyAlignment="1" applyProtection="1">
      <alignment horizontal="left" vertical="center" shrinkToFit="1"/>
      <protection locked="0"/>
    </xf>
    <xf numFmtId="49" fontId="70" fillId="0" borderId="0" xfId="0" applyNumberFormat="1" applyFont="1" applyAlignment="1">
      <alignment vertical="center" wrapText="1"/>
    </xf>
    <xf numFmtId="49" fontId="63" fillId="0" borderId="0" xfId="0" applyNumberFormat="1" applyFont="1" applyAlignment="1">
      <alignment vertical="center" wrapText="1"/>
    </xf>
    <xf numFmtId="49" fontId="63" fillId="0" borderId="0" xfId="0" applyNumberFormat="1" applyFont="1" applyBorder="1" applyAlignment="1">
      <alignment vertical="center" wrapText="1"/>
    </xf>
    <xf numFmtId="49" fontId="63" fillId="3" borderId="28" xfId="0" applyNumberFormat="1" applyFont="1" applyFill="1" applyBorder="1" applyAlignment="1" applyProtection="1">
      <alignment vertical="center" wrapText="1"/>
      <protection locked="0"/>
    </xf>
    <xf numFmtId="49" fontId="63" fillId="3" borderId="3" xfId="0" applyNumberFormat="1" applyFont="1" applyFill="1" applyBorder="1" applyAlignment="1" applyProtection="1">
      <alignment vertical="center" wrapText="1"/>
      <protection locked="0"/>
    </xf>
    <xf numFmtId="49" fontId="68" fillId="0" borderId="6" xfId="0" applyNumberFormat="1" applyFont="1" applyFill="1" applyBorder="1" applyAlignment="1">
      <alignment vertical="center" wrapText="1"/>
    </xf>
    <xf numFmtId="49" fontId="63" fillId="0" borderId="21" xfId="0" applyNumberFormat="1" applyFont="1" applyFill="1" applyBorder="1" applyAlignment="1" applyProtection="1">
      <alignment vertical="center" wrapText="1"/>
      <protection locked="0"/>
    </xf>
    <xf numFmtId="49" fontId="63" fillId="0" borderId="6" xfId="0" applyNumberFormat="1" applyFont="1" applyFill="1" applyBorder="1" applyAlignment="1" applyProtection="1">
      <alignment vertical="top" wrapText="1"/>
      <protection locked="0"/>
    </xf>
    <xf numFmtId="49" fontId="16" fillId="0" borderId="6" xfId="0" applyNumberFormat="1" applyFont="1" applyFill="1" applyBorder="1" applyAlignment="1" applyProtection="1">
      <alignment vertical="center" wrapText="1"/>
      <protection locked="0"/>
    </xf>
    <xf numFmtId="49" fontId="69" fillId="0" borderId="6" xfId="0" applyNumberFormat="1" applyFont="1" applyFill="1" applyBorder="1" applyAlignment="1" applyProtection="1">
      <alignment vertical="center" wrapText="1"/>
      <protection locked="0"/>
    </xf>
    <xf numFmtId="49" fontId="63" fillId="0" borderId="17" xfId="0" applyNumberFormat="1" applyFont="1" applyFill="1" applyBorder="1" applyAlignment="1" applyProtection="1">
      <alignment vertical="center" wrapText="1"/>
      <protection locked="0"/>
    </xf>
    <xf numFmtId="49" fontId="63" fillId="2" borderId="0" xfId="0" applyNumberFormat="1" applyFont="1" applyFill="1" applyBorder="1" applyAlignment="1">
      <alignment vertical="center" wrapText="1"/>
    </xf>
    <xf numFmtId="49" fontId="63" fillId="2" borderId="0" xfId="0" applyNumberFormat="1" applyFont="1" applyFill="1" applyAlignment="1">
      <alignment vertical="center" wrapText="1"/>
    </xf>
    <xf numFmtId="49" fontId="63" fillId="0" borderId="0" xfId="0" applyNumberFormat="1" applyFont="1" applyBorder="1" applyAlignment="1">
      <alignment vertical="center" wrapText="1" shrinkToFit="1"/>
    </xf>
    <xf numFmtId="0" fontId="63" fillId="3" borderId="3" xfId="0" applyFont="1" applyFill="1" applyBorder="1" applyAlignment="1" applyProtection="1">
      <alignment horizontal="left" vertical="center"/>
      <protection locked="0"/>
    </xf>
    <xf numFmtId="0" fontId="63" fillId="3" borderId="28" xfId="0" applyFont="1" applyFill="1" applyBorder="1" applyAlignment="1" applyProtection="1">
      <alignment horizontal="left" vertical="center"/>
      <protection locked="0"/>
    </xf>
    <xf numFmtId="0" fontId="16" fillId="0" borderId="6" xfId="0" applyNumberFormat="1" applyFont="1" applyFill="1" applyBorder="1" applyAlignment="1" applyProtection="1">
      <alignment horizontal="left" vertical="center" wrapText="1"/>
      <protection locked="0"/>
    </xf>
    <xf numFmtId="0" fontId="63" fillId="0" borderId="0" xfId="0" applyFont="1" applyFill="1" applyAlignment="1">
      <alignment horizontal="left" vertical="center" wrapText="1"/>
    </xf>
    <xf numFmtId="0" fontId="63" fillId="0" borderId="6" xfId="0" applyFont="1" applyFill="1" applyBorder="1" applyAlignment="1">
      <alignment horizontal="left" vertical="center" wrapText="1"/>
    </xf>
    <xf numFmtId="0" fontId="63" fillId="0" borderId="21" xfId="0" applyNumberFormat="1" applyFont="1" applyFill="1" applyBorder="1" applyAlignment="1" applyProtection="1">
      <alignment horizontal="left" vertical="center" wrapText="1"/>
      <protection locked="0"/>
    </xf>
    <xf numFmtId="0" fontId="63" fillId="0" borderId="17" xfId="0" applyNumberFormat="1" applyFont="1" applyFill="1" applyBorder="1" applyAlignment="1" applyProtection="1">
      <alignment horizontal="left" vertical="center" wrapText="1"/>
      <protection locked="0"/>
    </xf>
    <xf numFmtId="0" fontId="66" fillId="0" borderId="6" xfId="0" applyNumberFormat="1" applyFont="1" applyFill="1" applyBorder="1" applyAlignment="1">
      <alignment horizontal="left" vertical="center" wrapText="1"/>
    </xf>
    <xf numFmtId="0" fontId="63" fillId="0" borderId="6" xfId="0" applyFont="1" applyFill="1" applyBorder="1" applyAlignment="1" applyProtection="1">
      <alignment horizontal="left" vertical="center" wrapText="1"/>
      <protection locked="0"/>
    </xf>
    <xf numFmtId="49" fontId="63" fillId="3" borderId="3" xfId="0" applyNumberFormat="1" applyFont="1" applyFill="1" applyBorder="1" applyAlignment="1" applyProtection="1">
      <alignment horizontal="left" vertical="center" wrapText="1"/>
      <protection locked="0"/>
    </xf>
    <xf numFmtId="49" fontId="63" fillId="3" borderId="28" xfId="0" applyNumberFormat="1" applyFont="1" applyFill="1" applyBorder="1" applyAlignment="1" applyProtection="1">
      <alignment horizontal="left" vertical="center" wrapText="1"/>
      <protection locked="0"/>
    </xf>
    <xf numFmtId="185" fontId="17" fillId="0" borderId="3" xfId="0" applyNumberFormat="1" applyFont="1" applyFill="1" applyBorder="1" applyAlignment="1" applyProtection="1">
      <alignment vertical="center" shrinkToFit="1"/>
    </xf>
    <xf numFmtId="49" fontId="19" fillId="0" borderId="0" xfId="0" applyNumberFormat="1" applyFont="1" applyAlignment="1">
      <alignment horizontal="right"/>
    </xf>
    <xf numFmtId="49" fontId="17" fillId="0" borderId="0" xfId="0" applyNumberFormat="1" applyFont="1" applyAlignment="1">
      <alignment horizontal="right"/>
    </xf>
    <xf numFmtId="49" fontId="17" fillId="0" borderId="0" xfId="0" applyNumberFormat="1" applyFont="1" applyBorder="1" applyAlignment="1">
      <alignment horizontal="right"/>
    </xf>
    <xf numFmtId="49" fontId="23" fillId="3" borderId="28" xfId="0" applyNumberFormat="1" applyFont="1" applyFill="1" applyBorder="1" applyAlignment="1" applyProtection="1">
      <alignment horizontal="right" vertical="center"/>
      <protection locked="0"/>
    </xf>
    <xf numFmtId="49" fontId="23" fillId="3" borderId="3" xfId="0" applyNumberFormat="1" applyFont="1" applyFill="1" applyBorder="1" applyAlignment="1" applyProtection="1">
      <alignment horizontal="right" vertical="center"/>
      <protection locked="0"/>
    </xf>
    <xf numFmtId="49" fontId="23" fillId="2" borderId="76" xfId="0" applyNumberFormat="1" applyFont="1" applyFill="1" applyBorder="1" applyAlignment="1" applyProtection="1">
      <alignment horizontal="right" vertical="center" shrinkToFit="1"/>
      <protection locked="0"/>
    </xf>
    <xf numFmtId="49" fontId="17" fillId="2" borderId="0" xfId="0" applyNumberFormat="1" applyFont="1" applyFill="1" applyBorder="1" applyAlignment="1">
      <alignment horizontal="right" vertical="center" shrinkToFit="1"/>
    </xf>
    <xf numFmtId="49" fontId="17" fillId="0" borderId="0" xfId="0" applyNumberFormat="1" applyFont="1" applyBorder="1" applyAlignment="1">
      <alignment horizontal="right" vertical="center" shrinkToFit="1"/>
    </xf>
    <xf numFmtId="49" fontId="17" fillId="8" borderId="0" xfId="0" applyNumberFormat="1" applyFont="1" applyFill="1" applyAlignment="1">
      <alignment horizontal="right"/>
    </xf>
    <xf numFmtId="49" fontId="63" fillId="0" borderId="19" xfId="0" applyNumberFormat="1" applyFont="1" applyFill="1" applyBorder="1" applyAlignment="1" applyProtection="1">
      <alignment horizontal="center" vertical="center" wrapText="1" shrinkToFit="1"/>
      <protection locked="0"/>
    </xf>
    <xf numFmtId="0" fontId="69" fillId="0" borderId="6" xfId="0" applyNumberFormat="1" applyFont="1" applyFill="1" applyBorder="1" applyAlignment="1" applyProtection="1">
      <alignment horizontal="left" vertical="center" wrapText="1"/>
      <protection locked="0"/>
    </xf>
    <xf numFmtId="0" fontId="17" fillId="0" borderId="21" xfId="0" applyNumberFormat="1" applyFont="1" applyFill="1" applyBorder="1" applyAlignment="1" applyProtection="1">
      <alignment horizontal="center" vertical="center" wrapText="1"/>
      <protection locked="0"/>
    </xf>
    <xf numFmtId="183" fontId="17" fillId="0" borderId="6" xfId="0" applyNumberFormat="1" applyFont="1" applyFill="1" applyBorder="1" applyAlignment="1" applyProtection="1">
      <alignment horizontal="right" vertical="center" shrinkToFit="1"/>
      <protection locked="0"/>
    </xf>
    <xf numFmtId="0" fontId="42" fillId="0" borderId="21" xfId="0" applyNumberFormat="1" applyFont="1" applyFill="1" applyBorder="1" applyAlignment="1">
      <alignment horizontal="center" vertical="center" wrapText="1"/>
    </xf>
    <xf numFmtId="0" fontId="42" fillId="0" borderId="21" xfId="0" applyNumberFormat="1" applyFont="1" applyFill="1" applyBorder="1" applyAlignment="1">
      <alignment horizontal="center" vertical="center"/>
    </xf>
    <xf numFmtId="0" fontId="17" fillId="0" borderId="21" xfId="0" applyNumberFormat="1" applyFont="1" applyFill="1" applyBorder="1" applyAlignment="1" applyProtection="1">
      <alignment horizontal="center" vertical="center" wrapText="1"/>
      <protection locked="0"/>
    </xf>
    <xf numFmtId="49" fontId="23" fillId="2" borderId="78" xfId="0" applyNumberFormat="1" applyFont="1" applyFill="1" applyBorder="1" applyAlignment="1" applyProtection="1">
      <alignment horizontal="right" vertical="center" shrinkToFit="1"/>
      <protection locked="0"/>
    </xf>
    <xf numFmtId="0" fontId="17" fillId="0" borderId="0" xfId="0" applyFont="1"/>
    <xf numFmtId="0" fontId="17" fillId="0" borderId="0" xfId="0" applyFont="1" applyFill="1"/>
    <xf numFmtId="0" fontId="17" fillId="0" borderId="22" xfId="0" applyFont="1" applyFill="1" applyBorder="1" applyAlignment="1">
      <alignment vertical="center" wrapText="1"/>
    </xf>
    <xf numFmtId="0" fontId="17" fillId="0" borderId="22" xfId="0" applyFont="1" applyFill="1" applyBorder="1" applyAlignment="1">
      <alignment horizontal="center" vertical="center" wrapText="1"/>
    </xf>
    <xf numFmtId="176" fontId="0" fillId="0" borderId="3" xfId="0" applyNumberFormat="1" applyFont="1" applyFill="1" applyBorder="1" applyAlignment="1" applyProtection="1">
      <alignment vertical="center" wrapText="1"/>
      <protection locked="0"/>
    </xf>
    <xf numFmtId="0" fontId="71" fillId="0" borderId="10" xfId="0" applyFont="1" applyFill="1" applyBorder="1" applyAlignment="1">
      <alignment vertical="center"/>
    </xf>
    <xf numFmtId="0" fontId="71" fillId="0" borderId="51" xfId="0" applyFont="1" applyFill="1" applyBorder="1" applyAlignment="1">
      <alignment horizontal="left" vertical="center"/>
    </xf>
    <xf numFmtId="0" fontId="71" fillId="0" borderId="37" xfId="0" applyFont="1" applyFill="1" applyBorder="1" applyAlignment="1">
      <alignment horizontal="left" vertical="center"/>
    </xf>
    <xf numFmtId="0" fontId="71" fillId="0" borderId="92" xfId="0" applyFont="1" applyFill="1" applyBorder="1" applyAlignment="1">
      <alignment horizontal="left" vertical="center"/>
    </xf>
    <xf numFmtId="0" fontId="42" fillId="0" borderId="22" xfId="0" applyNumberFormat="1" applyFont="1" applyFill="1" applyBorder="1" applyAlignment="1">
      <alignment horizontal="center" vertical="center" wrapText="1"/>
    </xf>
    <xf numFmtId="177" fontId="23" fillId="0" borderId="3" xfId="0" applyNumberFormat="1" applyFont="1" applyFill="1" applyBorder="1" applyAlignment="1">
      <alignment vertical="center" shrinkToFit="1"/>
    </xf>
    <xf numFmtId="180" fontId="23" fillId="0" borderId="96" xfId="0" applyNumberFormat="1" applyFont="1" applyBorder="1" applyAlignment="1">
      <alignment vertical="center" shrinkToFit="1"/>
    </xf>
    <xf numFmtId="180" fontId="23" fillId="2" borderId="97" xfId="0" applyNumberFormat="1" applyFont="1" applyFill="1" applyBorder="1" applyAlignment="1">
      <alignment vertical="center" shrinkToFit="1"/>
    </xf>
    <xf numFmtId="180" fontId="23" fillId="2" borderId="96" xfId="0" applyNumberFormat="1" applyFont="1" applyFill="1" applyBorder="1" applyAlignment="1">
      <alignment vertical="center" shrinkToFit="1"/>
    </xf>
    <xf numFmtId="49" fontId="23" fillId="2" borderId="96" xfId="0" applyNumberFormat="1" applyFont="1" applyFill="1" applyBorder="1" applyAlignment="1">
      <alignment horizontal="center" vertical="center" wrapText="1" shrinkToFit="1"/>
    </xf>
    <xf numFmtId="0" fontId="71" fillId="0" borderId="57" xfId="0" applyFont="1" applyFill="1" applyBorder="1" applyAlignment="1">
      <alignment horizontal="left" vertical="center"/>
    </xf>
    <xf numFmtId="49" fontId="17" fillId="0" borderId="29" xfId="0" applyNumberFormat="1" applyFont="1" applyFill="1" applyBorder="1" applyAlignment="1" applyProtection="1">
      <alignment horizontal="center" vertical="center"/>
      <protection locked="0"/>
    </xf>
    <xf numFmtId="176" fontId="17" fillId="0" borderId="5" xfId="0" applyNumberFormat="1" applyFont="1" applyFill="1" applyBorder="1" applyAlignment="1" applyProtection="1">
      <alignment horizontal="center" vertical="center"/>
      <protection locked="0"/>
    </xf>
    <xf numFmtId="180" fontId="42" fillId="0" borderId="21" xfId="2" applyNumberFormat="1" applyFont="1" applyFill="1" applyBorder="1" applyAlignment="1">
      <alignment vertical="center" shrinkToFit="1"/>
    </xf>
    <xf numFmtId="49" fontId="66" fillId="0" borderId="21" xfId="0" applyNumberFormat="1" applyFont="1" applyFill="1" applyBorder="1" applyAlignment="1">
      <alignment horizontal="center" vertical="center" wrapText="1" shrinkToFit="1"/>
    </xf>
    <xf numFmtId="49" fontId="42" fillId="0" borderId="21" xfId="0" applyNumberFormat="1" applyFont="1" applyFill="1" applyBorder="1" applyAlignment="1">
      <alignment horizontal="center" vertical="center" wrapText="1"/>
    </xf>
    <xf numFmtId="49" fontId="68" fillId="0" borderId="21" xfId="0" applyNumberFormat="1" applyFont="1" applyFill="1" applyBorder="1" applyAlignment="1">
      <alignment vertical="center" wrapText="1"/>
    </xf>
    <xf numFmtId="177" fontId="42" fillId="0" borderId="22" xfId="2" applyNumberFormat="1" applyFont="1" applyFill="1" applyBorder="1" applyAlignment="1">
      <alignment vertical="center" shrinkToFit="1"/>
    </xf>
    <xf numFmtId="177" fontId="42" fillId="0" borderId="21" xfId="2" applyNumberFormat="1" applyFont="1" applyFill="1" applyBorder="1" applyAlignment="1">
      <alignment horizontal="right" vertical="center" shrinkToFit="1"/>
    </xf>
    <xf numFmtId="177" fontId="42" fillId="0" borderId="21" xfId="0" applyNumberFormat="1" applyFont="1" applyFill="1" applyBorder="1" applyAlignment="1">
      <alignment horizontal="center" vertical="center" wrapText="1"/>
    </xf>
    <xf numFmtId="0" fontId="66" fillId="0" borderId="21" xfId="0" applyNumberFormat="1" applyFont="1" applyFill="1" applyBorder="1" applyAlignment="1">
      <alignment horizontal="left" vertical="center" wrapText="1"/>
    </xf>
    <xf numFmtId="0" fontId="42" fillId="0" borderId="21" xfId="0" applyNumberFormat="1" applyFont="1" applyFill="1" applyBorder="1" applyAlignment="1">
      <alignment horizontal="center" vertical="center" wrapText="1" shrinkToFit="1"/>
    </xf>
    <xf numFmtId="0" fontId="42" fillId="0" borderId="29" xfId="0" applyFont="1" applyFill="1" applyBorder="1" applyAlignment="1">
      <alignment vertical="center" wrapText="1"/>
    </xf>
    <xf numFmtId="176" fontId="54" fillId="0" borderId="22" xfId="0" applyNumberFormat="1" applyFont="1" applyFill="1" applyBorder="1" applyAlignment="1" applyProtection="1">
      <alignment vertical="center" shrinkToFit="1"/>
      <protection locked="0"/>
    </xf>
    <xf numFmtId="179" fontId="54" fillId="0" borderId="42" xfId="0" applyNumberFormat="1" applyFont="1" applyFill="1" applyBorder="1" applyAlignment="1" applyProtection="1">
      <alignment vertical="center" wrapText="1"/>
      <protection locked="0"/>
    </xf>
    <xf numFmtId="0" fontId="17" fillId="0" borderId="29" xfId="0" applyFont="1" applyFill="1" applyBorder="1" applyAlignment="1">
      <alignment vertical="center" wrapText="1"/>
    </xf>
    <xf numFmtId="0" fontId="55" fillId="0" borderId="21" xfId="0" applyNumberFormat="1" applyFont="1" applyFill="1" applyBorder="1" applyAlignment="1">
      <alignment horizontal="center" vertical="center"/>
    </xf>
    <xf numFmtId="0" fontId="17" fillId="0" borderId="13" xfId="0" applyFont="1" applyFill="1" applyBorder="1" applyProtection="1">
      <protection locked="0"/>
    </xf>
    <xf numFmtId="49" fontId="17" fillId="0" borderId="13" xfId="0" applyNumberFormat="1" applyFont="1" applyFill="1" applyBorder="1" applyAlignment="1" applyProtection="1">
      <alignment horizontal="center" vertical="center"/>
      <protection locked="0"/>
    </xf>
    <xf numFmtId="0" fontId="17" fillId="0" borderId="84"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0" borderId="42" xfId="0" applyFont="1" applyFill="1" applyBorder="1" applyProtection="1">
      <protection locked="0"/>
    </xf>
    <xf numFmtId="0" fontId="17" fillId="0" borderId="6" xfId="0" applyNumberFormat="1" applyFont="1" applyBorder="1" applyAlignment="1" applyProtection="1">
      <alignment vertical="center" wrapText="1"/>
      <protection locked="0"/>
    </xf>
    <xf numFmtId="0" fontId="17" fillId="0" borderId="6" xfId="0" applyNumberFormat="1" applyFont="1" applyBorder="1" applyAlignment="1" applyProtection="1">
      <alignment horizontal="center" vertical="center" wrapText="1"/>
      <protection locked="0"/>
    </xf>
    <xf numFmtId="0" fontId="64" fillId="0" borderId="6" xfId="0" applyNumberFormat="1" applyFont="1" applyFill="1" applyBorder="1" applyAlignment="1" applyProtection="1">
      <alignment horizontal="center" vertical="center" wrapText="1"/>
      <protection locked="0"/>
    </xf>
    <xf numFmtId="177" fontId="23" fillId="0" borderId="6" xfId="0" applyNumberFormat="1" applyFont="1" applyBorder="1" applyAlignment="1" applyProtection="1">
      <alignment vertical="center" shrinkToFit="1"/>
      <protection locked="0"/>
    </xf>
    <xf numFmtId="49" fontId="63" fillId="2" borderId="6" xfId="0" applyNumberFormat="1" applyFont="1" applyFill="1" applyBorder="1" applyAlignment="1" applyProtection="1">
      <alignment horizontal="center" vertical="center" shrinkToFit="1"/>
      <protection locked="0"/>
    </xf>
    <xf numFmtId="0" fontId="63" fillId="2" borderId="6" xfId="0" applyNumberFormat="1" applyFont="1" applyFill="1" applyBorder="1" applyAlignment="1" applyProtection="1">
      <alignment horizontal="left" vertical="center" wrapText="1"/>
      <protection locked="0"/>
    </xf>
    <xf numFmtId="177" fontId="23" fillId="2" borderId="3" xfId="0" applyNumberFormat="1" applyFont="1" applyFill="1" applyBorder="1" applyAlignment="1" applyProtection="1">
      <alignment vertical="center" shrinkToFit="1"/>
    </xf>
    <xf numFmtId="0" fontId="17" fillId="0" borderId="9" xfId="0" applyNumberFormat="1"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23" fillId="0" borderId="21" xfId="0" applyFont="1" applyFill="1" applyBorder="1" applyAlignment="1" applyProtection="1">
      <alignment vertical="center" wrapText="1"/>
      <protection locked="0"/>
    </xf>
    <xf numFmtId="0" fontId="17" fillId="0" borderId="6"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49" fontId="63" fillId="2" borderId="6" xfId="0" applyNumberFormat="1" applyFont="1" applyFill="1" applyBorder="1" applyAlignment="1" applyProtection="1">
      <alignment horizontal="left" vertical="center" wrapText="1" shrinkToFit="1"/>
      <protection locked="0"/>
    </xf>
    <xf numFmtId="177" fontId="23" fillId="0" borderId="6" xfId="0" applyNumberFormat="1" applyFont="1" applyFill="1" applyBorder="1" applyAlignment="1" applyProtection="1">
      <alignment vertical="center" shrinkToFit="1"/>
      <protection locked="0"/>
    </xf>
    <xf numFmtId="0" fontId="23" fillId="0" borderId="9" xfId="0" applyNumberFormat="1" applyFont="1" applyBorder="1" applyAlignment="1" applyProtection="1">
      <alignment vertical="center" wrapText="1"/>
      <protection locked="0"/>
    </xf>
    <xf numFmtId="177" fontId="23" fillId="0" borderId="6" xfId="0" applyNumberFormat="1" applyFont="1" applyFill="1" applyBorder="1" applyAlignment="1" applyProtection="1">
      <alignment horizontal="right" vertical="center" wrapText="1" shrinkToFit="1"/>
      <protection locked="0"/>
    </xf>
    <xf numFmtId="0" fontId="0" fillId="0" borderId="6" xfId="0" applyNumberFormat="1" applyFont="1" applyFill="1" applyBorder="1" applyAlignment="1" applyProtection="1">
      <alignment vertical="center" wrapText="1"/>
      <protection locked="0"/>
    </xf>
    <xf numFmtId="177" fontId="24" fillId="0" borderId="6" xfId="0" applyNumberFormat="1" applyFont="1" applyFill="1" applyBorder="1" applyAlignment="1" applyProtection="1">
      <alignment vertical="center" shrinkToFit="1"/>
      <protection locked="0"/>
    </xf>
    <xf numFmtId="49" fontId="16" fillId="0" borderId="6" xfId="0" applyNumberFormat="1" applyFont="1" applyFill="1" applyBorder="1" applyAlignment="1" applyProtection="1">
      <alignment horizontal="center" vertical="center" shrinkToFit="1"/>
      <protection locked="0"/>
    </xf>
    <xf numFmtId="177" fontId="24" fillId="0" borderId="3" xfId="0" applyNumberFormat="1" applyFont="1" applyFill="1" applyBorder="1" applyAlignment="1" applyProtection="1">
      <alignment vertical="center" shrinkToFit="1"/>
    </xf>
    <xf numFmtId="0" fontId="16" fillId="0" borderId="6" xfId="0" applyFont="1" applyFill="1" applyBorder="1" applyAlignment="1" applyProtection="1">
      <alignment vertical="center" wrapText="1"/>
      <protection locked="0"/>
    </xf>
    <xf numFmtId="0" fontId="24" fillId="0" borderId="21" xfId="0" applyFont="1" applyFill="1" applyBorder="1" applyAlignment="1" applyProtection="1">
      <alignment vertical="center" wrapText="1"/>
      <protection locked="0"/>
    </xf>
    <xf numFmtId="0" fontId="0" fillId="0" borderId="6"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9" xfId="0" applyNumberFormat="1" applyFont="1" applyFill="1" applyBorder="1" applyAlignment="1" applyProtection="1">
      <alignment vertical="center" wrapText="1"/>
      <protection locked="0"/>
    </xf>
    <xf numFmtId="0" fontId="63" fillId="0" borderId="6" xfId="0" applyFont="1" applyFill="1" applyBorder="1" applyAlignment="1" applyProtection="1">
      <alignment vertical="center" wrapText="1"/>
      <protection locked="0"/>
    </xf>
    <xf numFmtId="0" fontId="23" fillId="0" borderId="9" xfId="0" applyFont="1" applyFill="1" applyBorder="1" applyAlignment="1" applyProtection="1">
      <alignment vertical="center" wrapText="1"/>
      <protection locked="0"/>
    </xf>
    <xf numFmtId="0" fontId="17" fillId="0" borderId="9" xfId="0" applyFont="1" applyFill="1" applyBorder="1" applyAlignment="1" applyProtection="1">
      <alignment horizontal="center" vertical="center" wrapText="1"/>
      <protection locked="0"/>
    </xf>
    <xf numFmtId="176" fontId="0" fillId="0" borderId="3" xfId="0" applyNumberFormat="1" applyFill="1" applyBorder="1" applyAlignment="1" applyProtection="1">
      <alignment vertical="center" wrapText="1"/>
      <protection locked="0"/>
    </xf>
    <xf numFmtId="0" fontId="42" fillId="0" borderId="29" xfId="0" applyNumberFormat="1" applyFont="1" applyFill="1" applyBorder="1" applyAlignment="1">
      <alignment horizontal="center" vertical="center"/>
    </xf>
    <xf numFmtId="0" fontId="17" fillId="0" borderId="13" xfId="0" applyNumberFormat="1" applyFont="1" applyFill="1" applyBorder="1" applyAlignment="1" applyProtection="1">
      <alignment vertical="center" wrapText="1"/>
      <protection locked="0"/>
    </xf>
    <xf numFmtId="177" fontId="23" fillId="0" borderId="13" xfId="0" applyNumberFormat="1" applyFont="1" applyFill="1" applyBorder="1" applyAlignment="1" applyProtection="1">
      <alignment horizontal="right" vertical="center" shrinkToFit="1"/>
      <protection locked="0"/>
    </xf>
    <xf numFmtId="49" fontId="66" fillId="0" borderId="13" xfId="0" applyNumberFormat="1" applyFont="1" applyFill="1" applyBorder="1" applyAlignment="1">
      <alignment horizontal="left" vertical="center" wrapText="1" shrinkToFit="1"/>
    </xf>
    <xf numFmtId="0" fontId="63" fillId="0" borderId="13" xfId="0" applyNumberFormat="1" applyFont="1" applyFill="1" applyBorder="1" applyAlignment="1" applyProtection="1">
      <alignment vertical="center" wrapText="1"/>
      <protection locked="0"/>
    </xf>
    <xf numFmtId="177" fontId="23" fillId="0" borderId="13" xfId="0" applyNumberFormat="1" applyFont="1" applyFill="1" applyBorder="1" applyAlignment="1" applyProtection="1">
      <alignment vertical="center" shrinkToFit="1"/>
      <protection locked="0"/>
    </xf>
    <xf numFmtId="0" fontId="73" fillId="0" borderId="16" xfId="42" applyNumberFormat="1" applyFont="1" applyFill="1" applyBorder="1" applyAlignment="1" applyProtection="1">
      <alignment vertical="center" wrapText="1"/>
      <protection locked="0"/>
    </xf>
    <xf numFmtId="0" fontId="17" fillId="0" borderId="16" xfId="0" applyNumberFormat="1" applyFont="1" applyFill="1" applyBorder="1" applyAlignment="1" applyProtection="1">
      <alignment horizontal="center" vertical="center" wrapText="1"/>
      <protection locked="0"/>
    </xf>
    <xf numFmtId="0" fontId="17" fillId="0" borderId="16" xfId="0" applyFont="1" applyFill="1" applyBorder="1" applyAlignment="1" applyProtection="1">
      <alignment vertical="center" wrapText="1"/>
      <protection locked="0"/>
    </xf>
    <xf numFmtId="0" fontId="17" fillId="0" borderId="84" xfId="0" applyFont="1" applyFill="1" applyBorder="1" applyAlignment="1" applyProtection="1">
      <alignment vertical="center" wrapText="1"/>
      <protection locked="0"/>
    </xf>
    <xf numFmtId="0" fontId="17" fillId="0" borderId="84" xfId="0" applyFont="1" applyFill="1" applyBorder="1" applyAlignment="1" applyProtection="1">
      <alignment horizontal="center" vertical="center" wrapText="1"/>
      <protection locked="0"/>
    </xf>
    <xf numFmtId="183" fontId="23" fillId="2" borderId="3" xfId="0" applyNumberFormat="1" applyFont="1" applyFill="1" applyBorder="1" applyAlignment="1" applyProtection="1">
      <alignment vertical="center" shrinkToFit="1"/>
    </xf>
    <xf numFmtId="0" fontId="17" fillId="0" borderId="21" xfId="0" applyNumberFormat="1" applyFont="1" applyFill="1" applyBorder="1" applyAlignment="1" applyProtection="1">
      <alignment horizontal="center" vertical="center" wrapText="1"/>
      <protection locked="0"/>
    </xf>
    <xf numFmtId="0" fontId="42" fillId="0" borderId="21" xfId="0" applyNumberFormat="1" applyFont="1" applyFill="1" applyBorder="1" applyAlignment="1">
      <alignment horizontal="center" vertical="center"/>
    </xf>
    <xf numFmtId="176" fontId="17" fillId="0" borderId="21" xfId="0" applyNumberFormat="1" applyFont="1" applyFill="1" applyBorder="1" applyAlignment="1" applyProtection="1">
      <alignment horizontal="center" vertical="center"/>
      <protection locked="0"/>
    </xf>
    <xf numFmtId="177" fontId="23" fillId="0" borderId="6" xfId="0" applyNumberFormat="1" applyFont="1" applyFill="1" applyBorder="1" applyAlignment="1" applyProtection="1">
      <alignment horizontal="right" vertical="center" shrinkToFit="1"/>
      <protection locked="0"/>
    </xf>
    <xf numFmtId="177" fontId="33" fillId="0" borderId="6" xfId="0" applyNumberFormat="1" applyFont="1" applyFill="1" applyBorder="1" applyAlignment="1" applyProtection="1">
      <alignment vertical="center" shrinkToFit="1"/>
      <protection locked="0"/>
    </xf>
    <xf numFmtId="177" fontId="33" fillId="0" borderId="6" xfId="0" applyNumberFormat="1" applyFont="1" applyFill="1" applyBorder="1" applyAlignment="1" applyProtection="1">
      <alignment horizontal="right" vertical="center" shrinkToFit="1"/>
      <protection locked="0"/>
    </xf>
    <xf numFmtId="177" fontId="74" fillId="0" borderId="6" xfId="0" applyNumberFormat="1" applyFont="1" applyFill="1" applyBorder="1" applyAlignment="1" applyProtection="1">
      <alignment vertical="center" shrinkToFit="1"/>
      <protection locked="0"/>
    </xf>
    <xf numFmtId="177" fontId="23" fillId="0" borderId="6" xfId="0" applyNumberFormat="1" applyFont="1" applyFill="1" applyBorder="1" applyAlignment="1" applyProtection="1">
      <alignment horizontal="center" vertical="center" shrinkToFit="1"/>
      <protection locked="0"/>
    </xf>
    <xf numFmtId="177" fontId="23" fillId="0" borderId="84" xfId="0" applyNumberFormat="1" applyFont="1" applyFill="1" applyBorder="1" applyAlignment="1" applyProtection="1">
      <alignment horizontal="right" vertical="center" shrinkToFit="1"/>
    </xf>
    <xf numFmtId="0" fontId="33" fillId="0" borderId="37" xfId="0" applyFont="1" applyFill="1" applyBorder="1" applyAlignment="1">
      <alignment horizontal="left" vertical="center"/>
    </xf>
    <xf numFmtId="0" fontId="33" fillId="0" borderId="9" xfId="0" applyFont="1" applyFill="1" applyBorder="1" applyAlignment="1">
      <alignment vertical="center"/>
    </xf>
    <xf numFmtId="0" fontId="33" fillId="0" borderId="14" xfId="0" applyFont="1" applyFill="1" applyBorder="1" applyAlignment="1">
      <alignment horizontal="left" vertical="center"/>
    </xf>
    <xf numFmtId="180" fontId="17" fillId="2" borderId="30" xfId="0" applyNumberFormat="1" applyFont="1" applyFill="1" applyBorder="1" applyAlignment="1">
      <alignment vertical="center" shrinkToFit="1"/>
    </xf>
    <xf numFmtId="177" fontId="17" fillId="2" borderId="30" xfId="0" applyNumberFormat="1" applyFont="1" applyFill="1" applyBorder="1" applyAlignment="1">
      <alignment vertical="center" shrinkToFit="1"/>
    </xf>
    <xf numFmtId="49" fontId="23" fillId="2" borderId="54" xfId="0" applyNumberFormat="1" applyFont="1" applyFill="1" applyBorder="1" applyAlignment="1">
      <alignment vertical="center" shrinkToFit="1"/>
    </xf>
    <xf numFmtId="49" fontId="23" fillId="2" borderId="47" xfId="0" applyNumberFormat="1" applyFont="1" applyFill="1" applyBorder="1" applyAlignment="1">
      <alignment vertical="center" shrinkToFit="1"/>
    </xf>
    <xf numFmtId="49" fontId="23" fillId="2" borderId="55" xfId="0" applyNumberFormat="1" applyFont="1" applyFill="1" applyBorder="1" applyAlignment="1">
      <alignment vertical="center" shrinkToFit="1"/>
    </xf>
    <xf numFmtId="49" fontId="23" fillId="2" borderId="46" xfId="0" applyNumberFormat="1" applyFont="1" applyFill="1" applyBorder="1" applyAlignment="1">
      <alignment vertical="center" shrinkToFit="1"/>
    </xf>
    <xf numFmtId="49" fontId="23" fillId="2" borderId="48" xfId="0" applyNumberFormat="1" applyFont="1" applyFill="1" applyBorder="1" applyAlignment="1">
      <alignment vertical="center" shrinkToFit="1"/>
    </xf>
    <xf numFmtId="186" fontId="23" fillId="0" borderId="19" xfId="0" applyNumberFormat="1" applyFont="1" applyBorder="1" applyAlignment="1" applyProtection="1">
      <alignment vertical="center" shrinkToFit="1"/>
      <protection locked="0"/>
    </xf>
    <xf numFmtId="186" fontId="23" fillId="0" borderId="5" xfId="0" applyNumberFormat="1" applyFont="1" applyBorder="1" applyAlignment="1" applyProtection="1">
      <alignment vertical="center" shrinkToFit="1"/>
      <protection locked="0"/>
    </xf>
    <xf numFmtId="186" fontId="23" fillId="2" borderId="19" xfId="0" applyNumberFormat="1" applyFont="1" applyFill="1" applyBorder="1" applyAlignment="1" applyProtection="1">
      <alignment vertical="center" shrinkToFit="1"/>
      <protection locked="0"/>
    </xf>
    <xf numFmtId="186" fontId="23" fillId="0" borderId="6" xfId="0" applyNumberFormat="1" applyFont="1" applyBorder="1" applyAlignment="1" applyProtection="1">
      <alignment vertical="center" shrinkToFit="1"/>
      <protection locked="0"/>
    </xf>
    <xf numFmtId="186" fontId="23" fillId="0" borderId="21" xfId="0" applyNumberFormat="1" applyFont="1" applyBorder="1" applyAlignment="1" applyProtection="1">
      <alignment vertical="center" shrinkToFit="1"/>
      <protection locked="0"/>
    </xf>
    <xf numFmtId="186" fontId="23" fillId="0" borderId="17" xfId="0" applyNumberFormat="1" applyFont="1" applyBorder="1" applyAlignment="1" applyProtection="1">
      <alignment vertical="center" shrinkToFit="1"/>
      <protection locked="0"/>
    </xf>
    <xf numFmtId="186" fontId="23" fillId="0" borderId="93" xfId="0" applyNumberFormat="1" applyFont="1" applyBorder="1" applyAlignment="1" applyProtection="1">
      <alignment vertical="center" shrinkToFit="1"/>
      <protection locked="0"/>
    </xf>
    <xf numFmtId="186" fontId="23" fillId="2" borderId="6" xfId="0" applyNumberFormat="1" applyFont="1" applyFill="1" applyBorder="1" applyAlignment="1" applyProtection="1">
      <alignment vertical="center" shrinkToFit="1"/>
      <protection locked="0"/>
    </xf>
    <xf numFmtId="186" fontId="23" fillId="2" borderId="21" xfId="0" applyNumberFormat="1" applyFont="1" applyFill="1" applyBorder="1" applyAlignment="1" applyProtection="1">
      <alignment vertical="center" shrinkToFit="1"/>
      <protection locked="0"/>
    </xf>
    <xf numFmtId="186" fontId="23" fillId="0" borderId="13" xfId="0" applyNumberFormat="1" applyFont="1" applyBorder="1" applyAlignment="1" applyProtection="1">
      <alignment vertical="center" shrinkToFit="1"/>
      <protection locked="0"/>
    </xf>
    <xf numFmtId="186" fontId="23" fillId="2" borderId="13" xfId="0" applyNumberFormat="1" applyFont="1" applyFill="1" applyBorder="1" applyAlignment="1" applyProtection="1">
      <alignment vertical="center" shrinkToFit="1"/>
      <protection locked="0"/>
    </xf>
    <xf numFmtId="0" fontId="58" fillId="0" borderId="0" xfId="0" applyFont="1" applyAlignment="1"/>
    <xf numFmtId="176" fontId="58" fillId="0" borderId="0" xfId="0" applyNumberFormat="1" applyFont="1" applyFill="1" applyAlignment="1"/>
    <xf numFmtId="0" fontId="58" fillId="0" borderId="0" xfId="0" applyFont="1"/>
    <xf numFmtId="0" fontId="58" fillId="0" borderId="0" xfId="0" applyFont="1" applyAlignment="1">
      <alignment horizontal="center" vertical="center"/>
    </xf>
    <xf numFmtId="180" fontId="58" fillId="0" borderId="0" xfId="0" applyNumberFormat="1" applyFont="1"/>
    <xf numFmtId="49" fontId="76" fillId="0" borderId="0" xfId="0" applyNumberFormat="1" applyFont="1" applyAlignment="1">
      <alignment horizontal="center" wrapText="1"/>
    </xf>
    <xf numFmtId="49" fontId="58" fillId="0" borderId="0" xfId="0" applyNumberFormat="1" applyFont="1" applyAlignment="1">
      <alignment horizontal="center" vertical="center"/>
    </xf>
    <xf numFmtId="49" fontId="77" fillId="0" borderId="0" xfId="0" applyNumberFormat="1" applyFont="1" applyAlignment="1">
      <alignment vertical="center" wrapText="1"/>
    </xf>
    <xf numFmtId="177" fontId="58" fillId="0" borderId="0" xfId="0" applyNumberFormat="1" applyFont="1"/>
    <xf numFmtId="49" fontId="58" fillId="0" borderId="0" xfId="0" applyNumberFormat="1" applyFont="1" applyAlignment="1">
      <alignment horizontal="right"/>
    </xf>
    <xf numFmtId="0" fontId="58" fillId="0" borderId="0" xfId="0" applyFont="1" applyAlignment="1">
      <alignment horizontal="left" vertical="center"/>
    </xf>
    <xf numFmtId="0" fontId="58" fillId="0" borderId="0" xfId="0" applyNumberFormat="1" applyFont="1" applyAlignment="1">
      <alignment horizontal="center" wrapText="1"/>
    </xf>
    <xf numFmtId="0" fontId="58" fillId="0" borderId="0" xfId="0" applyNumberFormat="1" applyFont="1"/>
    <xf numFmtId="0" fontId="58" fillId="0" borderId="0" xfId="0" applyFont="1" applyAlignment="1">
      <alignment horizontal="center"/>
    </xf>
    <xf numFmtId="187" fontId="23" fillId="2" borderId="19" xfId="0" applyNumberFormat="1" applyFont="1" applyFill="1" applyBorder="1" applyAlignment="1" applyProtection="1">
      <alignment vertical="center" shrinkToFit="1"/>
      <protection locked="0"/>
    </xf>
    <xf numFmtId="187" fontId="23" fillId="2" borderId="26" xfId="0" applyNumberFormat="1" applyFont="1" applyFill="1" applyBorder="1" applyAlignment="1" applyProtection="1">
      <alignment vertical="center" shrinkToFit="1"/>
      <protection locked="0"/>
    </xf>
    <xf numFmtId="187" fontId="23" fillId="2" borderId="6" xfId="0" applyNumberFormat="1" applyFont="1" applyFill="1" applyBorder="1" applyAlignment="1" applyProtection="1">
      <alignment vertical="center" shrinkToFit="1"/>
      <protection locked="0"/>
    </xf>
    <xf numFmtId="187" fontId="23" fillId="2" borderId="8" xfId="0" applyNumberFormat="1" applyFont="1" applyFill="1" applyBorder="1" applyAlignment="1" applyProtection="1">
      <alignment vertical="center" shrinkToFit="1"/>
      <protection locked="0"/>
    </xf>
    <xf numFmtId="187" fontId="23" fillId="0" borderId="19" xfId="0" applyNumberFormat="1" applyFont="1" applyBorder="1" applyAlignment="1" applyProtection="1">
      <alignment vertical="center" shrinkToFit="1"/>
      <protection locked="0"/>
    </xf>
    <xf numFmtId="187" fontId="23" fillId="0" borderId="5" xfId="0" applyNumberFormat="1" applyFont="1" applyBorder="1" applyAlignment="1" applyProtection="1">
      <alignment vertical="center" shrinkToFit="1"/>
      <protection locked="0"/>
    </xf>
    <xf numFmtId="0" fontId="33" fillId="0" borderId="16" xfId="0" applyFont="1" applyFill="1" applyBorder="1" applyAlignment="1">
      <alignment horizontal="left" vertical="center"/>
    </xf>
    <xf numFmtId="0" fontId="78" fillId="0" borderId="9" xfId="0" applyNumberFormat="1" applyFont="1" applyFill="1" applyBorder="1" applyAlignment="1">
      <alignment horizontal="left" vertical="center" wrapText="1" shrinkToFit="1"/>
    </xf>
    <xf numFmtId="0" fontId="17" fillId="0" borderId="21" xfId="0" applyNumberFormat="1" applyFont="1" applyFill="1" applyBorder="1" applyAlignment="1" applyProtection="1">
      <alignment horizontal="center" vertical="center" wrapText="1"/>
      <protection locked="0"/>
    </xf>
    <xf numFmtId="0" fontId="17" fillId="6" borderId="19" xfId="0" applyNumberFormat="1" applyFon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49" fontId="17" fillId="0" borderId="21" xfId="0" applyNumberFormat="1" applyFont="1" applyFill="1" applyBorder="1" applyAlignment="1" applyProtection="1">
      <alignment horizontal="center" vertical="center" wrapText="1"/>
      <protection locked="0"/>
    </xf>
    <xf numFmtId="49" fontId="17" fillId="0" borderId="19" xfId="0" applyNumberFormat="1" applyFont="1" applyFill="1" applyBorder="1" applyAlignment="1" applyProtection="1">
      <alignment horizontal="center" vertical="center" wrapText="1"/>
      <protection locked="0"/>
    </xf>
    <xf numFmtId="49" fontId="16" fillId="0" borderId="21" xfId="0" applyNumberFormat="1" applyFont="1" applyFill="1" applyBorder="1" applyAlignment="1" applyProtection="1">
      <alignment horizontal="center" vertical="center" shrinkToFit="1"/>
      <protection locked="0"/>
    </xf>
    <xf numFmtId="49" fontId="16" fillId="0" borderId="19" xfId="0" applyNumberFormat="1" applyFont="1" applyFill="1" applyBorder="1" applyAlignment="1" applyProtection="1">
      <alignment horizontal="left" vertical="center" shrinkToFit="1"/>
      <protection locked="0"/>
    </xf>
    <xf numFmtId="49" fontId="16" fillId="0" borderId="21" xfId="0" applyNumberFormat="1" applyFont="1" applyFill="1" applyBorder="1" applyAlignment="1" applyProtection="1">
      <alignment vertical="center" wrapText="1"/>
      <protection locked="0"/>
    </xf>
    <xf numFmtId="49" fontId="16" fillId="0" borderId="19" xfId="0" applyNumberFormat="1" applyFont="1" applyFill="1" applyBorder="1" applyAlignment="1" applyProtection="1">
      <alignment vertical="center" wrapText="1"/>
      <protection locked="0"/>
    </xf>
    <xf numFmtId="49" fontId="17" fillId="6" borderId="19" xfId="0" applyNumberFormat="1" applyFont="1" applyFill="1" applyBorder="1" applyAlignment="1" applyProtection="1">
      <alignment horizontal="center" vertical="center" wrapText="1"/>
      <protection locked="0"/>
    </xf>
    <xf numFmtId="49" fontId="16" fillId="7" borderId="19" xfId="0" applyNumberFormat="1" applyFont="1" applyFill="1" applyBorder="1" applyAlignment="1" applyProtection="1">
      <alignment vertical="center" wrapText="1"/>
      <protection locked="0"/>
    </xf>
    <xf numFmtId="0" fontId="0" fillId="0" borderId="54" xfId="0" applyFont="1" applyBorder="1" applyAlignment="1">
      <alignment horizontal="center" vertical="center"/>
    </xf>
    <xf numFmtId="0" fontId="0" fillId="0" borderId="47" xfId="0" applyFont="1" applyBorder="1" applyAlignment="1">
      <alignment horizontal="center" vertical="center"/>
    </xf>
    <xf numFmtId="0" fontId="0" fillId="0" borderId="55" xfId="0" applyFont="1" applyBorder="1" applyAlignment="1">
      <alignment horizontal="center" vertical="center"/>
    </xf>
    <xf numFmtId="0" fontId="23" fillId="0" borderId="43" xfId="0" applyFont="1" applyBorder="1" applyAlignment="1">
      <alignment horizontal="center" vertical="center"/>
    </xf>
    <xf numFmtId="0" fontId="0" fillId="0" borderId="66" xfId="0" applyFont="1" applyBorder="1" applyAlignment="1">
      <alignment horizontal="center" vertical="center"/>
    </xf>
    <xf numFmtId="0" fontId="0" fillId="0" borderId="68" xfId="0" applyFont="1" applyBorder="1" applyAlignment="1">
      <alignment horizontal="center" vertical="center"/>
    </xf>
    <xf numFmtId="0" fontId="23" fillId="0" borderId="44" xfId="0" applyFont="1" applyBorder="1" applyAlignment="1">
      <alignment horizontal="center" vertical="center"/>
    </xf>
    <xf numFmtId="0" fontId="0" fillId="0" borderId="64" xfId="0" applyFont="1" applyBorder="1" applyAlignment="1">
      <alignment horizontal="center" vertical="center"/>
    </xf>
    <xf numFmtId="0" fontId="0" fillId="0" borderId="60" xfId="0" applyFont="1" applyBorder="1" applyAlignment="1">
      <alignment horizontal="center" vertical="center"/>
    </xf>
    <xf numFmtId="0" fontId="23" fillId="0" borderId="45" xfId="0" applyFont="1" applyBorder="1" applyAlignment="1">
      <alignment horizontal="center" vertical="center"/>
    </xf>
    <xf numFmtId="0" fontId="0" fillId="0" borderId="67" xfId="0" applyFont="1" applyBorder="1" applyAlignment="1">
      <alignment horizontal="center" vertical="center"/>
    </xf>
    <xf numFmtId="0" fontId="0" fillId="0" borderId="69" xfId="0" applyFont="1" applyBorder="1" applyAlignment="1">
      <alignment horizontal="center" vertical="center"/>
    </xf>
    <xf numFmtId="3" fontId="23" fillId="2" borderId="54" xfId="0" applyNumberFormat="1" applyFont="1" applyFill="1" applyBorder="1" applyAlignment="1">
      <alignment horizontal="left" vertical="center" wrapText="1"/>
    </xf>
    <xf numFmtId="3" fontId="23" fillId="2" borderId="47" xfId="0" applyNumberFormat="1" applyFont="1" applyFill="1" applyBorder="1" applyAlignment="1">
      <alignment horizontal="left" vertical="center" wrapText="1"/>
    </xf>
    <xf numFmtId="3" fontId="23" fillId="2" borderId="55" xfId="0" applyNumberFormat="1" applyFont="1" applyFill="1" applyBorder="1" applyAlignment="1">
      <alignment horizontal="left" vertical="center" wrapText="1"/>
    </xf>
    <xf numFmtId="49" fontId="62" fillId="4" borderId="21" xfId="0" applyNumberFormat="1" applyFont="1" applyFill="1" applyBorder="1" applyAlignment="1">
      <alignment horizontal="center" vertical="center" wrapText="1"/>
    </xf>
    <xf numFmtId="49" fontId="62" fillId="4" borderId="7" xfId="0" applyNumberFormat="1" applyFont="1" applyFill="1" applyBorder="1" applyAlignment="1">
      <alignment horizontal="center" vertical="center" wrapText="1"/>
    </xf>
    <xf numFmtId="0" fontId="61" fillId="4" borderId="26" xfId="0" applyFont="1" applyFill="1" applyBorder="1" applyAlignment="1">
      <alignment horizontal="center" vertical="center" wrapText="1"/>
    </xf>
    <xf numFmtId="0" fontId="61" fillId="0" borderId="5" xfId="0" applyFont="1" applyBorder="1" applyAlignment="1">
      <alignment horizontal="center" vertical="center" wrapText="1"/>
    </xf>
    <xf numFmtId="0" fontId="61" fillId="0" borderId="7" xfId="0" applyFont="1" applyBorder="1" applyAlignment="1">
      <alignment horizontal="center" vertical="center" wrapText="1"/>
    </xf>
    <xf numFmtId="0" fontId="62" fillId="4" borderId="53" xfId="0" applyFont="1" applyFill="1" applyBorder="1" applyAlignment="1">
      <alignment horizontal="center" vertical="center" wrapText="1"/>
    </xf>
    <xf numFmtId="0" fontId="62" fillId="4" borderId="30" xfId="0" applyFont="1" applyFill="1" applyBorder="1" applyAlignment="1">
      <alignment horizontal="center" vertical="center" wrapText="1"/>
    </xf>
    <xf numFmtId="0" fontId="62" fillId="4" borderId="58" xfId="0" applyFont="1" applyFill="1" applyBorder="1" applyAlignment="1">
      <alignment horizontal="center" vertical="center" wrapText="1"/>
    </xf>
    <xf numFmtId="0" fontId="62" fillId="4" borderId="15" xfId="0" applyFont="1" applyFill="1" applyBorder="1" applyAlignment="1">
      <alignment horizontal="center" vertical="center" wrapText="1"/>
    </xf>
    <xf numFmtId="0" fontId="62" fillId="4" borderId="0" xfId="0" applyFont="1" applyFill="1" applyBorder="1" applyAlignment="1">
      <alignment horizontal="center" vertical="center" wrapText="1"/>
    </xf>
    <xf numFmtId="0" fontId="62" fillId="4" borderId="20" xfId="0" applyFont="1" applyFill="1" applyBorder="1" applyAlignment="1">
      <alignment horizontal="center" vertical="center" wrapText="1"/>
    </xf>
    <xf numFmtId="0" fontId="63" fillId="0" borderId="21" xfId="0" applyNumberFormat="1" applyFont="1" applyFill="1" applyBorder="1" applyAlignment="1" applyProtection="1">
      <alignment horizontal="left" vertical="center" wrapText="1"/>
      <protection locked="0"/>
    </xf>
    <xf numFmtId="0" fontId="63" fillId="7" borderId="19" xfId="0" applyNumberFormat="1" applyFont="1" applyFill="1" applyBorder="1" applyAlignment="1" applyProtection="1">
      <alignment horizontal="left" vertical="center" wrapText="1"/>
      <protection locked="0"/>
    </xf>
    <xf numFmtId="180" fontId="61" fillId="4" borderId="26" xfId="0" applyNumberFormat="1" applyFont="1" applyFill="1" applyBorder="1" applyAlignment="1">
      <alignment horizontal="center" vertical="center" wrapText="1"/>
    </xf>
    <xf numFmtId="180" fontId="61" fillId="4" borderId="5" xfId="0" applyNumberFormat="1" applyFont="1" applyFill="1" applyBorder="1" applyAlignment="1">
      <alignment horizontal="center" vertical="center" wrapText="1"/>
    </xf>
    <xf numFmtId="0" fontId="62" fillId="4" borderId="26" xfId="0" applyNumberFormat="1" applyFont="1" applyFill="1" applyBorder="1" applyAlignment="1">
      <alignment horizontal="center" vertical="center"/>
    </xf>
    <xf numFmtId="0" fontId="62" fillId="0" borderId="5" xfId="0" applyNumberFormat="1" applyFont="1" applyBorder="1" applyAlignment="1">
      <alignment horizontal="center" vertical="center"/>
    </xf>
    <xf numFmtId="0" fontId="62" fillId="0" borderId="7" xfId="0" applyNumberFormat="1" applyFont="1" applyBorder="1" applyAlignment="1">
      <alignment horizontal="center" vertical="center"/>
    </xf>
    <xf numFmtId="0" fontId="63" fillId="0" borderId="19" xfId="0" applyNumberFormat="1" applyFont="1" applyFill="1" applyBorder="1" applyAlignment="1" applyProtection="1">
      <alignment horizontal="left" vertical="center" wrapText="1"/>
      <protection locked="0"/>
    </xf>
    <xf numFmtId="0" fontId="17" fillId="0" borderId="19" xfId="0" applyNumberFormat="1" applyFont="1" applyFill="1" applyBorder="1" applyAlignment="1" applyProtection="1">
      <alignment horizontal="center" vertical="center" wrapText="1"/>
      <protection locked="0"/>
    </xf>
    <xf numFmtId="49" fontId="63" fillId="0" borderId="21" xfId="0" applyNumberFormat="1" applyFont="1" applyFill="1" applyBorder="1" applyAlignment="1" applyProtection="1">
      <alignment vertical="center" wrapText="1"/>
      <protection locked="0"/>
    </xf>
    <xf numFmtId="49" fontId="63" fillId="0" borderId="19" xfId="0" applyNumberFormat="1" applyFont="1" applyFill="1" applyBorder="1" applyAlignment="1" applyProtection="1">
      <alignment vertical="center" wrapText="1"/>
      <protection locked="0"/>
    </xf>
    <xf numFmtId="0" fontId="62" fillId="4" borderId="29" xfId="0" applyFont="1" applyFill="1" applyBorder="1" applyAlignment="1">
      <alignment horizontal="center" vertical="center"/>
    </xf>
    <xf numFmtId="0" fontId="62" fillId="4" borderId="42" xfId="0" applyFont="1" applyFill="1" applyBorder="1" applyAlignment="1">
      <alignment horizontal="center" vertical="center"/>
    </xf>
    <xf numFmtId="0" fontId="24" fillId="0" borderId="86" xfId="0" applyFont="1" applyBorder="1" applyAlignment="1"/>
    <xf numFmtId="0" fontId="24" fillId="0" borderId="94" xfId="0" applyFont="1" applyBorder="1" applyAlignment="1"/>
    <xf numFmtId="0" fontId="24" fillId="0" borderId="87" xfId="0" applyFont="1" applyBorder="1" applyAlignment="1"/>
    <xf numFmtId="0" fontId="24" fillId="0" borderId="88" xfId="0" applyFont="1" applyBorder="1" applyAlignment="1"/>
    <xf numFmtId="0" fontId="23" fillId="0" borderId="49" xfId="0" applyNumberFormat="1" applyFont="1" applyBorder="1" applyAlignment="1">
      <alignment horizontal="center" vertical="center"/>
    </xf>
    <xf numFmtId="0" fontId="23" fillId="0" borderId="44" xfId="0" applyNumberFormat="1" applyFont="1" applyBorder="1" applyAlignment="1">
      <alignment horizontal="center" vertical="center"/>
    </xf>
    <xf numFmtId="0" fontId="23" fillId="0" borderId="50" xfId="0" applyNumberFormat="1" applyFont="1" applyBorder="1" applyAlignment="1">
      <alignment horizontal="center" vertical="center"/>
    </xf>
    <xf numFmtId="0" fontId="21" fillId="0" borderId="0" xfId="0" applyFont="1" applyBorder="1" applyAlignment="1">
      <alignment horizontal="center"/>
    </xf>
    <xf numFmtId="0" fontId="59" fillId="0" borderId="0" xfId="0" applyFont="1" applyFill="1" applyBorder="1" applyAlignment="1">
      <alignment horizontal="center"/>
    </xf>
    <xf numFmtId="180" fontId="21" fillId="0" borderId="0" xfId="0" applyNumberFormat="1" applyFont="1" applyBorder="1" applyAlignment="1">
      <alignment horizontal="center"/>
    </xf>
    <xf numFmtId="0" fontId="21" fillId="0" borderId="0" xfId="0" applyFont="1" applyBorder="1" applyAlignment="1">
      <alignment horizontal="left"/>
    </xf>
    <xf numFmtId="180" fontId="21" fillId="0" borderId="0" xfId="0" applyNumberFormat="1" applyFont="1" applyBorder="1" applyAlignment="1">
      <alignment horizontal="right"/>
    </xf>
    <xf numFmtId="183" fontId="21" fillId="0" borderId="0" xfId="0" applyNumberFormat="1" applyFont="1" applyBorder="1" applyAlignment="1">
      <alignment horizontal="right"/>
    </xf>
    <xf numFmtId="0" fontId="19" fillId="0" borderId="0" xfId="0" applyFont="1" applyBorder="1" applyAlignment="1">
      <alignment horizontal="left"/>
    </xf>
    <xf numFmtId="0" fontId="61" fillId="4" borderId="26" xfId="0" applyFont="1" applyFill="1" applyBorder="1" applyAlignment="1">
      <alignment horizontal="center" vertical="center"/>
    </xf>
    <xf numFmtId="0" fontId="61" fillId="4" borderId="5" xfId="0" applyFont="1" applyFill="1" applyBorder="1" applyAlignment="1">
      <alignment horizontal="center" vertical="center"/>
    </xf>
    <xf numFmtId="0" fontId="61" fillId="4" borderId="7" xfId="0" applyFont="1" applyFill="1" applyBorder="1" applyAlignment="1">
      <alignment horizontal="center" vertical="center"/>
    </xf>
    <xf numFmtId="180" fontId="61" fillId="4" borderId="5" xfId="0" applyNumberFormat="1" applyFont="1" applyFill="1" applyBorder="1" applyAlignment="1">
      <alignment horizontal="center" vertical="center"/>
    </xf>
    <xf numFmtId="180" fontId="61" fillId="4" borderId="7" xfId="0" applyNumberFormat="1" applyFont="1" applyFill="1" applyBorder="1" applyAlignment="1">
      <alignment horizontal="center" vertical="center"/>
    </xf>
    <xf numFmtId="180" fontId="62" fillId="4" borderId="28" xfId="0" applyNumberFormat="1" applyFont="1" applyFill="1" applyBorder="1" applyAlignment="1">
      <alignment horizontal="center" vertical="center" wrapText="1"/>
    </xf>
    <xf numFmtId="180" fontId="62" fillId="4" borderId="39" xfId="0" applyNumberFormat="1" applyFont="1" applyFill="1" applyBorder="1" applyAlignment="1">
      <alignment horizontal="center" vertical="center" wrapText="1"/>
    </xf>
    <xf numFmtId="49" fontId="61" fillId="4" borderId="21" xfId="0" applyNumberFormat="1" applyFont="1" applyFill="1" applyBorder="1" applyAlignment="1">
      <alignment horizontal="center" vertical="center" wrapText="1"/>
    </xf>
    <xf numFmtId="49" fontId="61" fillId="4" borderId="7" xfId="0" applyNumberFormat="1" applyFont="1" applyFill="1" applyBorder="1" applyAlignment="1">
      <alignment horizontal="center" vertical="center" wrapText="1"/>
    </xf>
    <xf numFmtId="0" fontId="61" fillId="4" borderId="53" xfId="0" applyFont="1" applyFill="1" applyBorder="1" applyAlignment="1">
      <alignment horizontal="center" vertical="center" wrapText="1"/>
    </xf>
    <xf numFmtId="0" fontId="61" fillId="4" borderId="15" xfId="0" applyFont="1" applyFill="1" applyBorder="1" applyAlignment="1">
      <alignment horizontal="center" vertical="center" wrapText="1"/>
    </xf>
    <xf numFmtId="0" fontId="61" fillId="4" borderId="38" xfId="0" applyFont="1" applyFill="1" applyBorder="1" applyAlignment="1">
      <alignment horizontal="center" vertical="center" wrapText="1"/>
    </xf>
    <xf numFmtId="0" fontId="61" fillId="4" borderId="5" xfId="0" applyFont="1" applyFill="1" applyBorder="1" applyAlignment="1">
      <alignment horizontal="center" vertical="center" wrapText="1"/>
    </xf>
    <xf numFmtId="0" fontId="61" fillId="4" borderId="7" xfId="0" applyFont="1" applyFill="1" applyBorder="1" applyAlignment="1">
      <alignment horizontal="center" vertical="center" wrapText="1"/>
    </xf>
    <xf numFmtId="0" fontId="61" fillId="4" borderId="26" xfId="0" applyNumberFormat="1" applyFont="1" applyFill="1" applyBorder="1" applyAlignment="1">
      <alignment horizontal="center" vertical="center" wrapText="1"/>
    </xf>
    <xf numFmtId="0" fontId="61" fillId="0" borderId="5" xfId="0" applyNumberFormat="1" applyFont="1" applyBorder="1" applyAlignment="1">
      <alignment horizontal="center" vertical="center" wrapText="1"/>
    </xf>
    <xf numFmtId="0" fontId="61" fillId="0" borderId="7" xfId="0" applyNumberFormat="1" applyFont="1" applyBorder="1" applyAlignment="1">
      <alignment horizontal="center" vertical="center" wrapText="1"/>
    </xf>
    <xf numFmtId="49" fontId="62" fillId="4" borderId="29" xfId="0" applyNumberFormat="1" applyFont="1" applyFill="1" applyBorder="1" applyAlignment="1">
      <alignment horizontal="center" vertical="center" wrapText="1"/>
    </xf>
    <xf numFmtId="49" fontId="62" fillId="4" borderId="38" xfId="0" applyNumberFormat="1" applyFont="1" applyFill="1" applyBorder="1" applyAlignment="1">
      <alignment horizontal="center" vertical="center" wrapText="1"/>
    </xf>
    <xf numFmtId="180" fontId="62" fillId="4" borderId="0" xfId="0" applyNumberFormat="1" applyFont="1" applyFill="1" applyBorder="1" applyAlignment="1">
      <alignment horizontal="center" vertical="center" wrapText="1"/>
    </xf>
    <xf numFmtId="180" fontId="62" fillId="4" borderId="1" xfId="0" applyNumberFormat="1" applyFont="1" applyFill="1" applyBorder="1" applyAlignment="1">
      <alignment horizontal="center" vertical="center" wrapText="1"/>
    </xf>
    <xf numFmtId="183" fontId="61" fillId="4" borderId="26" xfId="0" applyNumberFormat="1" applyFont="1" applyFill="1" applyBorder="1" applyAlignment="1">
      <alignment horizontal="center" vertical="center" wrapText="1"/>
    </xf>
    <xf numFmtId="183" fontId="61" fillId="4" borderId="5" xfId="0" applyNumberFormat="1" applyFont="1" applyFill="1" applyBorder="1" applyAlignment="1">
      <alignment horizontal="center" vertical="center" wrapText="1"/>
    </xf>
    <xf numFmtId="0" fontId="61" fillId="4" borderId="71" xfId="0" applyFont="1" applyFill="1" applyBorder="1" applyAlignment="1">
      <alignment horizontal="center" vertical="center" wrapText="1"/>
    </xf>
    <xf numFmtId="0" fontId="61" fillId="4" borderId="72" xfId="0" applyFont="1" applyFill="1" applyBorder="1" applyAlignment="1">
      <alignment horizontal="center" vertical="center" wrapText="1"/>
    </xf>
    <xf numFmtId="0" fontId="61" fillId="4" borderId="73" xfId="0" applyFont="1" applyFill="1" applyBorder="1" applyAlignment="1">
      <alignment horizontal="center" vertical="center" wrapText="1"/>
    </xf>
    <xf numFmtId="0" fontId="61" fillId="4" borderId="32" xfId="0" applyFont="1" applyFill="1" applyBorder="1" applyAlignment="1">
      <alignment horizontal="center" vertical="center" wrapText="1"/>
    </xf>
    <xf numFmtId="0" fontId="62" fillId="0" borderId="28" xfId="0" applyFont="1" applyBorder="1" applyAlignment="1">
      <alignment horizontal="center" vertical="center" wrapText="1"/>
    </xf>
    <xf numFmtId="0" fontId="62" fillId="0" borderId="39" xfId="0" applyFont="1" applyBorder="1" applyAlignment="1">
      <alignment horizontal="center" vertical="center" wrapText="1"/>
    </xf>
    <xf numFmtId="180" fontId="62" fillId="4" borderId="21" xfId="0" applyNumberFormat="1" applyFont="1" applyFill="1" applyBorder="1" applyAlignment="1">
      <alignment horizontal="center" vertical="center" wrapText="1"/>
    </xf>
    <xf numFmtId="180" fontId="62" fillId="4" borderId="7" xfId="0" applyNumberFormat="1" applyFont="1" applyFill="1" applyBorder="1" applyAlignment="1">
      <alignment horizontal="center" vertical="center" wrapText="1"/>
    </xf>
    <xf numFmtId="0" fontId="62" fillId="0" borderId="5" xfId="0" applyNumberFormat="1" applyFont="1" applyBorder="1" applyAlignment="1">
      <alignment vertical="center"/>
    </xf>
    <xf numFmtId="0" fontId="62" fillId="0" borderId="7" xfId="0" applyNumberFormat="1" applyFont="1" applyBorder="1" applyAlignment="1">
      <alignment vertical="center"/>
    </xf>
    <xf numFmtId="0" fontId="0" fillId="0" borderId="48" xfId="0" applyFont="1" applyBorder="1" applyAlignment="1">
      <alignment horizontal="center" vertical="center"/>
    </xf>
    <xf numFmtId="0" fontId="42" fillId="0" borderId="21" xfId="0" applyNumberFormat="1" applyFont="1" applyFill="1" applyBorder="1" applyAlignment="1">
      <alignment horizontal="center" vertical="center" wrapText="1"/>
    </xf>
    <xf numFmtId="0" fontId="42" fillId="0" borderId="19" xfId="0" applyNumberFormat="1" applyFont="1" applyFill="1" applyBorder="1" applyAlignment="1">
      <alignment horizontal="center" vertical="center" wrapText="1"/>
    </xf>
    <xf numFmtId="0" fontId="17" fillId="0" borderId="1" xfId="0" applyFont="1" applyBorder="1" applyAlignment="1">
      <alignment horizontal="right"/>
    </xf>
    <xf numFmtId="0" fontId="0" fillId="0" borderId="1" xfId="0" applyFont="1" applyBorder="1" applyAlignment="1">
      <alignment horizontal="right"/>
    </xf>
    <xf numFmtId="176" fontId="23" fillId="0" borderId="18" xfId="0" applyNumberFormat="1" applyFont="1" applyBorder="1" applyAlignment="1">
      <alignment horizontal="center" vertical="center"/>
    </xf>
    <xf numFmtId="176" fontId="23" fillId="0" borderId="0" xfId="0" applyNumberFormat="1" applyFont="1" applyBorder="1" applyAlignment="1">
      <alignment horizontal="center" vertical="center"/>
    </xf>
    <xf numFmtId="176" fontId="24" fillId="0" borderId="0" xfId="0" applyNumberFormat="1" applyFont="1" applyBorder="1" applyAlignment="1">
      <alignment horizontal="center" vertical="center"/>
    </xf>
    <xf numFmtId="176" fontId="23" fillId="0" borderId="20" xfId="0" applyNumberFormat="1" applyFont="1" applyBorder="1" applyAlignment="1">
      <alignment horizontal="center" vertical="center"/>
    </xf>
    <xf numFmtId="176" fontId="23" fillId="0" borderId="4" xfId="0" applyNumberFormat="1" applyFont="1" applyBorder="1" applyAlignment="1">
      <alignment horizontal="center" vertical="center"/>
    </xf>
    <xf numFmtId="176" fontId="23" fillId="0" borderId="12" xfId="0" applyNumberFormat="1" applyFont="1" applyBorder="1" applyAlignment="1">
      <alignment horizontal="center" vertical="center"/>
    </xf>
    <xf numFmtId="176" fontId="24" fillId="0" borderId="12" xfId="0" applyNumberFormat="1" applyFont="1" applyBorder="1" applyAlignment="1">
      <alignment horizontal="center" vertical="center"/>
    </xf>
    <xf numFmtId="176" fontId="23" fillId="0" borderId="11" xfId="0" applyNumberFormat="1" applyFont="1" applyBorder="1" applyAlignment="1">
      <alignment horizontal="center" vertical="center"/>
    </xf>
    <xf numFmtId="49" fontId="23" fillId="2" borderId="37" xfId="0" applyNumberFormat="1" applyFont="1" applyFill="1" applyBorder="1" applyAlignment="1" applyProtection="1">
      <alignment horizontal="left" vertical="center"/>
      <protection locked="0"/>
    </xf>
    <xf numFmtId="49" fontId="23" fillId="2" borderId="92" xfId="0" applyNumberFormat="1" applyFont="1" applyFill="1" applyBorder="1" applyAlignment="1" applyProtection="1">
      <alignment horizontal="left" vertical="center"/>
      <protection locked="0"/>
    </xf>
    <xf numFmtId="0" fontId="24" fillId="0" borderId="89" xfId="0" applyFont="1" applyBorder="1" applyAlignment="1"/>
    <xf numFmtId="0" fontId="24" fillId="0" borderId="95" xfId="0" applyFont="1" applyBorder="1" applyAlignment="1"/>
    <xf numFmtId="0" fontId="24" fillId="0" borderId="90" xfId="0" applyFont="1" applyBorder="1" applyAlignment="1"/>
    <xf numFmtId="49" fontId="62" fillId="4" borderId="26" xfId="0" applyNumberFormat="1" applyFont="1" applyFill="1" applyBorder="1" applyAlignment="1">
      <alignment horizontal="center" vertical="center" wrapText="1"/>
    </xf>
    <xf numFmtId="49" fontId="62" fillId="4" borderId="5" xfId="0" applyNumberFormat="1" applyFont="1" applyFill="1" applyBorder="1" applyAlignment="1">
      <alignment horizontal="center" vertical="center" wrapText="1"/>
    </xf>
    <xf numFmtId="49" fontId="62" fillId="4" borderId="32" xfId="0" applyNumberFormat="1" applyFont="1" applyFill="1" applyBorder="1" applyAlignment="1">
      <alignment horizontal="center" vertical="center" wrapText="1"/>
    </xf>
    <xf numFmtId="49" fontId="62" fillId="4" borderId="39"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42" fillId="0" borderId="42" xfId="0" applyNumberFormat="1" applyFont="1" applyFill="1" applyBorder="1" applyAlignment="1">
      <alignment horizontal="left" vertical="center" wrapText="1"/>
    </xf>
    <xf numFmtId="0" fontId="42" fillId="0" borderId="92" xfId="0" applyNumberFormat="1" applyFont="1" applyFill="1" applyBorder="1" applyAlignment="1">
      <alignment horizontal="left" vertical="center" wrapText="1"/>
    </xf>
    <xf numFmtId="49" fontId="16" fillId="0" borderId="21" xfId="0" applyNumberFormat="1" applyFont="1" applyFill="1" applyBorder="1" applyAlignment="1" applyProtection="1">
      <alignment horizontal="center" vertical="center" wrapText="1" shrinkToFit="1"/>
      <protection locked="0"/>
    </xf>
    <xf numFmtId="49" fontId="16" fillId="0" borderId="19" xfId="0" applyNumberFormat="1" applyFont="1" applyFill="1" applyBorder="1" applyAlignment="1" applyProtection="1">
      <alignment horizontal="left" vertical="center" wrapText="1" shrinkToFit="1"/>
      <protection locked="0"/>
    </xf>
    <xf numFmtId="49" fontId="63" fillId="0" borderId="21" xfId="0" applyNumberFormat="1" applyFont="1" applyFill="1" applyBorder="1" applyAlignment="1" applyProtection="1">
      <alignment horizontal="center" vertical="center" wrapText="1" shrinkToFit="1"/>
      <protection locked="0"/>
    </xf>
    <xf numFmtId="49" fontId="63" fillId="0" borderId="19" xfId="0" applyNumberFormat="1" applyFont="1" applyFill="1" applyBorder="1" applyAlignment="1" applyProtection="1">
      <alignment horizontal="left" vertical="center" wrapText="1" shrinkToFit="1"/>
      <protection locked="0"/>
    </xf>
    <xf numFmtId="49" fontId="63" fillId="0" borderId="21" xfId="0" applyNumberFormat="1" applyFont="1" applyFill="1" applyBorder="1" applyAlignment="1" applyProtection="1">
      <alignment horizontal="left" vertical="center" wrapText="1" shrinkToFit="1"/>
      <protection locked="0"/>
    </xf>
    <xf numFmtId="49" fontId="63" fillId="7" borderId="19" xfId="0" applyNumberFormat="1" applyFont="1" applyFill="1" applyBorder="1" applyAlignment="1" applyProtection="1">
      <alignment vertical="center" wrapText="1"/>
      <protection locked="0"/>
    </xf>
    <xf numFmtId="0" fontId="17" fillId="0" borderId="21"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61" fillId="4" borderId="40" xfId="0" applyFont="1" applyFill="1" applyBorder="1" applyAlignment="1">
      <alignment horizontal="center" vertical="center" wrapText="1"/>
    </xf>
    <xf numFmtId="0" fontId="61" fillId="0" borderId="23" xfId="0" applyFont="1" applyBorder="1" applyAlignment="1">
      <alignment horizontal="center" vertical="center" wrapText="1"/>
    </xf>
    <xf numFmtId="0" fontId="61" fillId="0" borderId="41" xfId="0" applyFont="1" applyBorder="1" applyAlignment="1">
      <alignment horizontal="center" vertical="center" wrapText="1"/>
    </xf>
    <xf numFmtId="0" fontId="23" fillId="0" borderId="47" xfId="0" applyNumberFormat="1" applyFont="1" applyBorder="1" applyAlignment="1">
      <alignment horizontal="center" vertical="center"/>
    </xf>
    <xf numFmtId="0" fontId="23" fillId="0" borderId="48" xfId="0" applyNumberFormat="1" applyFont="1" applyBorder="1" applyAlignment="1">
      <alignment horizontal="center" vertical="center"/>
    </xf>
    <xf numFmtId="3" fontId="23" fillId="2" borderId="47" xfId="0" applyNumberFormat="1" applyFont="1" applyFill="1" applyBorder="1" applyAlignment="1">
      <alignment horizontal="center" vertical="center" wrapText="1"/>
    </xf>
    <xf numFmtId="3" fontId="23" fillId="2" borderId="48" xfId="0" applyNumberFormat="1" applyFont="1" applyFill="1" applyBorder="1" applyAlignment="1">
      <alignment horizontal="center" vertical="center" wrapText="1"/>
    </xf>
    <xf numFmtId="3" fontId="23" fillId="2" borderId="48" xfId="0" applyNumberFormat="1" applyFont="1" applyFill="1" applyBorder="1" applyAlignment="1">
      <alignment horizontal="left" vertical="center" wrapText="1"/>
    </xf>
    <xf numFmtId="0" fontId="61" fillId="5" borderId="26" xfId="0" applyFont="1" applyFill="1" applyBorder="1" applyAlignment="1">
      <alignment horizontal="center" vertical="center" wrapText="1"/>
    </xf>
    <xf numFmtId="0" fontId="61" fillId="5" borderId="5" xfId="0" applyFont="1" applyFill="1" applyBorder="1" applyAlignment="1">
      <alignment horizontal="center" vertical="center" wrapText="1"/>
    </xf>
    <xf numFmtId="0" fontId="61" fillId="5" borderId="7" xfId="0" applyFont="1" applyFill="1" applyBorder="1" applyAlignment="1">
      <alignment horizontal="center" vertical="center" wrapText="1"/>
    </xf>
    <xf numFmtId="3" fontId="23" fillId="0" borderId="47" xfId="0" applyNumberFormat="1" applyFont="1" applyBorder="1" applyAlignment="1">
      <alignment horizontal="center" vertical="center" shrinkToFit="1"/>
    </xf>
    <xf numFmtId="3" fontId="23" fillId="0" borderId="48" xfId="0" applyNumberFormat="1" applyFont="1" applyBorder="1" applyAlignment="1">
      <alignment horizontal="center" vertical="center" shrinkToFit="1"/>
    </xf>
    <xf numFmtId="0" fontId="23" fillId="0" borderId="50" xfId="0" applyFont="1" applyBorder="1" applyAlignment="1">
      <alignment horizontal="center" vertical="center"/>
    </xf>
    <xf numFmtId="0" fontId="0" fillId="0" borderId="65" xfId="0" applyFont="1" applyBorder="1" applyAlignment="1">
      <alignment horizontal="center" vertical="center"/>
    </xf>
    <xf numFmtId="0" fontId="0" fillId="0" borderId="61" xfId="0" applyFont="1" applyBorder="1" applyAlignment="1">
      <alignment horizontal="center" vertical="center"/>
    </xf>
    <xf numFmtId="0" fontId="23" fillId="0" borderId="47" xfId="0" applyNumberFormat="1" applyFont="1" applyBorder="1" applyAlignment="1">
      <alignment horizontal="center" vertical="center" wrapText="1" shrinkToFit="1"/>
    </xf>
    <xf numFmtId="0" fontId="23" fillId="0" borderId="48" xfId="0" applyNumberFormat="1" applyFont="1" applyBorder="1" applyAlignment="1">
      <alignment horizontal="center" vertical="center" wrapText="1" shrinkToFit="1"/>
    </xf>
    <xf numFmtId="0" fontId="0" fillId="0" borderId="21"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42" fillId="0" borderId="21" xfId="0" applyNumberFormat="1" applyFont="1" applyFill="1" applyBorder="1" applyAlignment="1">
      <alignment horizontal="center" vertical="center"/>
    </xf>
    <xf numFmtId="0" fontId="42" fillId="0" borderId="19" xfId="0" applyNumberFormat="1" applyFont="1" applyFill="1" applyBorder="1" applyAlignment="1">
      <alignment horizontal="center" vertical="center"/>
    </xf>
    <xf numFmtId="3" fontId="23" fillId="2" borderId="46" xfId="0" applyNumberFormat="1" applyFont="1" applyFill="1" applyBorder="1" applyAlignment="1">
      <alignment horizontal="left" vertical="center" wrapText="1"/>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4" fillId="0" borderId="47" xfId="0" applyFont="1" applyBorder="1" applyAlignment="1">
      <alignment horizontal="center" vertical="center"/>
    </xf>
    <xf numFmtId="0" fontId="24" fillId="0" borderId="48" xfId="0" applyFont="1" applyBorder="1" applyAlignment="1">
      <alignment horizontal="center" vertical="center"/>
    </xf>
    <xf numFmtId="0" fontId="23" fillId="0" borderId="46" xfId="0" applyNumberFormat="1" applyFont="1" applyBorder="1" applyAlignment="1">
      <alignment horizontal="center" vertical="center" wrapText="1" shrinkToFit="1"/>
    </xf>
    <xf numFmtId="0" fontId="23" fillId="0" borderId="46" xfId="0" applyNumberFormat="1" applyFont="1" applyBorder="1" applyAlignment="1">
      <alignment horizontal="center" vertical="center"/>
    </xf>
    <xf numFmtId="0" fontId="0" fillId="0" borderId="46" xfId="0" applyFont="1" applyBorder="1" applyAlignment="1">
      <alignment horizontal="center" vertical="center"/>
    </xf>
    <xf numFmtId="3" fontId="23" fillId="0" borderId="46" xfId="0" applyNumberFormat="1" applyFont="1" applyBorder="1" applyAlignment="1">
      <alignment horizontal="center" vertical="center" shrinkToFit="1"/>
    </xf>
    <xf numFmtId="0" fontId="23" fillId="0" borderId="49" xfId="0" applyFont="1" applyBorder="1" applyAlignment="1">
      <alignment horizontal="center" vertical="center"/>
    </xf>
    <xf numFmtId="0" fontId="0" fillId="0" borderId="63" xfId="0" applyFont="1" applyBorder="1" applyAlignment="1">
      <alignment horizontal="center" vertical="center"/>
    </xf>
    <xf numFmtId="0" fontId="0" fillId="0" borderId="59" xfId="0" applyFont="1" applyBorder="1" applyAlignment="1">
      <alignment horizontal="center" vertical="center"/>
    </xf>
    <xf numFmtId="0" fontId="23" fillId="0" borderId="43" xfId="0" applyNumberFormat="1" applyFont="1" applyBorder="1" applyAlignment="1">
      <alignment horizontal="center" vertical="center"/>
    </xf>
    <xf numFmtId="0" fontId="23" fillId="0" borderId="45" xfId="0" applyNumberFormat="1" applyFont="1" applyBorder="1" applyAlignment="1">
      <alignment horizontal="center" vertical="center"/>
    </xf>
    <xf numFmtId="0" fontId="0" fillId="0" borderId="21" xfId="0" applyNumberFormat="1" applyFont="1" applyFill="1" applyBorder="1" applyAlignment="1" applyProtection="1">
      <alignment horizontal="left" vertical="center" wrapText="1"/>
      <protection locked="0"/>
    </xf>
    <xf numFmtId="0" fontId="0" fillId="0" borderId="19" xfId="0" applyNumberFormat="1" applyFont="1" applyFill="1" applyBorder="1" applyAlignment="1" applyProtection="1">
      <alignment horizontal="left" vertical="center" wrapText="1"/>
      <protection locked="0"/>
    </xf>
    <xf numFmtId="0" fontId="16" fillId="0" borderId="21" xfId="0" applyNumberFormat="1" applyFont="1" applyFill="1" applyBorder="1" applyAlignment="1" applyProtection="1">
      <alignment horizontal="left" vertical="center" wrapText="1"/>
      <protection locked="0"/>
    </xf>
    <xf numFmtId="0" fontId="16" fillId="0" borderId="19" xfId="0" applyNumberFormat="1" applyFont="1" applyFill="1" applyBorder="1" applyAlignment="1" applyProtection="1">
      <alignment horizontal="left" vertical="center" wrapText="1"/>
      <protection locked="0"/>
    </xf>
    <xf numFmtId="3" fontId="23" fillId="0" borderId="54" xfId="0" applyNumberFormat="1" applyFont="1" applyBorder="1" applyAlignment="1">
      <alignment horizontal="center" vertical="center" shrinkToFit="1"/>
    </xf>
    <xf numFmtId="3" fontId="23" fillId="0" borderId="55" xfId="0" applyNumberFormat="1" applyFont="1" applyBorder="1" applyAlignment="1">
      <alignment horizontal="center" vertical="center" shrinkToFit="1"/>
    </xf>
    <xf numFmtId="0" fontId="23" fillId="0" borderId="54" xfId="0" applyNumberFormat="1" applyFont="1" applyBorder="1" applyAlignment="1">
      <alignment horizontal="center" vertical="center"/>
    </xf>
    <xf numFmtId="0" fontId="23" fillId="0" borderId="55" xfId="0" applyNumberFormat="1" applyFont="1" applyBorder="1" applyAlignment="1">
      <alignment horizontal="center" vertical="center"/>
    </xf>
    <xf numFmtId="0" fontId="23" fillId="0" borderId="54" xfId="0" applyFont="1" applyBorder="1" applyAlignment="1">
      <alignment horizontal="center" vertical="center"/>
    </xf>
    <xf numFmtId="0" fontId="24" fillId="0" borderId="55" xfId="0" applyFont="1" applyBorder="1" applyAlignment="1">
      <alignment horizontal="center" vertical="center"/>
    </xf>
    <xf numFmtId="0" fontId="23" fillId="0" borderId="54" xfId="0" applyNumberFormat="1" applyFont="1" applyBorder="1" applyAlignment="1">
      <alignment horizontal="center" vertical="center" wrapText="1" shrinkToFit="1"/>
    </xf>
    <xf numFmtId="0" fontId="23" fillId="0" borderId="55" xfId="0" applyNumberFormat="1" applyFont="1" applyBorder="1" applyAlignment="1">
      <alignment horizontal="center" vertical="center" wrapText="1" shrinkToFit="1"/>
    </xf>
    <xf numFmtId="0" fontId="17" fillId="0" borderId="82" xfId="0" applyFont="1" applyFill="1" applyBorder="1" applyAlignment="1" applyProtection="1">
      <alignment horizontal="center"/>
      <protection locked="0"/>
    </xf>
    <xf numFmtId="0" fontId="17" fillId="0" borderId="91" xfId="0" applyFont="1" applyFill="1" applyBorder="1" applyAlignment="1" applyProtection="1">
      <alignment horizontal="center"/>
      <protection locked="0"/>
    </xf>
    <xf numFmtId="176" fontId="17" fillId="0" borderId="21" xfId="0" applyNumberFormat="1" applyFont="1" applyFill="1" applyBorder="1" applyAlignment="1" applyProtection="1">
      <alignment horizontal="center" vertical="center"/>
      <protection locked="0"/>
    </xf>
    <xf numFmtId="176" fontId="17" fillId="0" borderId="19" xfId="0" applyNumberFormat="1" applyFont="1" applyFill="1" applyBorder="1" applyAlignment="1" applyProtection="1">
      <alignment horizontal="center" vertical="center"/>
      <protection locked="0"/>
    </xf>
    <xf numFmtId="176" fontId="23" fillId="0" borderId="47" xfId="0" applyNumberFormat="1" applyFont="1" applyBorder="1" applyAlignment="1">
      <alignment horizontal="center" vertical="center"/>
    </xf>
    <xf numFmtId="176" fontId="23" fillId="0" borderId="48" xfId="0" applyNumberFormat="1" applyFont="1" applyBorder="1" applyAlignment="1">
      <alignment horizontal="center" vertical="center"/>
    </xf>
    <xf numFmtId="49" fontId="0" fillId="0" borderId="21" xfId="0" applyNumberFormat="1" applyFont="1" applyFill="1" applyBorder="1" applyAlignment="1" applyProtection="1">
      <alignment horizontal="center" vertical="center" wrapText="1"/>
      <protection locked="0"/>
    </xf>
    <xf numFmtId="49" fontId="0" fillId="0" borderId="19" xfId="0" applyNumberFormat="1" applyFont="1" applyFill="1" applyBorder="1" applyAlignment="1" applyProtection="1">
      <alignment horizontal="center" vertical="center" wrapText="1"/>
      <protection locked="0"/>
    </xf>
    <xf numFmtId="176" fontId="23" fillId="0" borderId="52" xfId="0" applyNumberFormat="1" applyFont="1" applyBorder="1" applyAlignment="1">
      <alignment horizontal="center" vertical="center"/>
    </xf>
    <xf numFmtId="176" fontId="23" fillId="0" borderId="1" xfId="0" applyNumberFormat="1" applyFont="1" applyBorder="1" applyAlignment="1">
      <alignment horizontal="center" vertical="center"/>
    </xf>
    <xf numFmtId="176" fontId="24" fillId="0" borderId="1" xfId="0" applyNumberFormat="1" applyFont="1" applyBorder="1" applyAlignment="1">
      <alignment horizontal="center" vertical="center"/>
    </xf>
    <xf numFmtId="176" fontId="23" fillId="0" borderId="34" xfId="0" applyNumberFormat="1" applyFont="1" applyBorder="1" applyAlignment="1">
      <alignment horizontal="center" vertical="center"/>
    </xf>
    <xf numFmtId="0" fontId="0" fillId="0" borderId="42" xfId="0" applyNumberFormat="1" applyFont="1" applyFill="1" applyBorder="1" applyAlignment="1">
      <alignment horizontal="left" vertical="center" wrapText="1"/>
    </xf>
    <xf numFmtId="0" fontId="0" fillId="0" borderId="92" xfId="0" applyNumberFormat="1" applyFont="1" applyFill="1" applyBorder="1" applyAlignment="1">
      <alignment horizontal="left" vertical="center" wrapText="1"/>
    </xf>
    <xf numFmtId="3" fontId="23" fillId="2" borderId="46" xfId="0" applyNumberFormat="1" applyFont="1" applyFill="1" applyBorder="1" applyAlignment="1">
      <alignment horizontal="center" vertical="center" wrapText="1"/>
    </xf>
    <xf numFmtId="176" fontId="23" fillId="0" borderId="46" xfId="0" applyNumberFormat="1" applyFont="1" applyBorder="1" applyAlignment="1">
      <alignment horizontal="center" vertical="center"/>
    </xf>
    <xf numFmtId="176" fontId="23" fillId="0" borderId="56" xfId="0" applyNumberFormat="1" applyFont="1" applyBorder="1" applyAlignment="1">
      <alignment horizontal="center" vertical="center"/>
    </xf>
    <xf numFmtId="176" fontId="23" fillId="0" borderId="62" xfId="0" applyNumberFormat="1" applyFont="1" applyBorder="1" applyAlignment="1">
      <alignment horizontal="center" vertical="center"/>
    </xf>
    <xf numFmtId="176" fontId="24" fillId="0" borderId="62" xfId="0" applyNumberFormat="1" applyFont="1" applyBorder="1" applyAlignment="1">
      <alignment horizontal="center" vertical="center"/>
    </xf>
    <xf numFmtId="176" fontId="23" fillId="0" borderId="33" xfId="0" applyNumberFormat="1" applyFont="1" applyBorder="1" applyAlignment="1">
      <alignment horizontal="center" vertical="center"/>
    </xf>
    <xf numFmtId="49" fontId="23" fillId="2" borderId="32" xfId="0" applyNumberFormat="1" applyFont="1" applyFill="1" applyBorder="1" applyAlignment="1" applyProtection="1">
      <alignment horizontal="left" vertical="center"/>
      <protection locked="0"/>
    </xf>
    <xf numFmtId="49" fontId="23" fillId="2" borderId="39" xfId="0" applyNumberFormat="1" applyFont="1" applyFill="1" applyBorder="1" applyAlignment="1" applyProtection="1">
      <alignment horizontal="left" vertical="center"/>
      <protection locked="0"/>
    </xf>
    <xf numFmtId="3" fontId="23" fillId="2" borderId="54" xfId="0" applyNumberFormat="1" applyFont="1" applyFill="1" applyBorder="1" applyAlignment="1">
      <alignment horizontal="center" vertical="center" wrapText="1"/>
    </xf>
    <xf numFmtId="3" fontId="23" fillId="2" borderId="55" xfId="0" applyNumberFormat="1" applyFont="1" applyFill="1" applyBorder="1" applyAlignment="1">
      <alignment horizontal="center" vertical="center" wrapText="1"/>
    </xf>
    <xf numFmtId="0" fontId="61" fillId="4" borderId="9" xfId="0" applyFont="1" applyFill="1" applyBorder="1" applyAlignment="1">
      <alignment horizontal="center" vertical="center" wrapText="1"/>
    </xf>
    <xf numFmtId="0" fontId="61" fillId="4" borderId="14" xfId="0" applyFont="1" applyFill="1" applyBorder="1" applyAlignment="1">
      <alignment horizontal="center" vertical="center" wrapText="1"/>
    </xf>
    <xf numFmtId="176" fontId="61" fillId="5" borderId="26" xfId="0" applyNumberFormat="1" applyFont="1" applyFill="1" applyBorder="1" applyAlignment="1">
      <alignment horizontal="center" vertical="center" wrapText="1"/>
    </xf>
    <xf numFmtId="176" fontId="61" fillId="5" borderId="5" xfId="0" applyNumberFormat="1" applyFont="1" applyFill="1" applyBorder="1" applyAlignment="1">
      <alignment horizontal="center" vertical="center" wrapText="1"/>
    </xf>
    <xf numFmtId="176" fontId="61" fillId="5" borderId="7" xfId="0" applyNumberFormat="1" applyFont="1" applyFill="1" applyBorder="1" applyAlignment="1">
      <alignment horizontal="center" vertical="center" wrapText="1"/>
    </xf>
    <xf numFmtId="178" fontId="17" fillId="0" borderId="29" xfId="0" applyNumberFormat="1" applyFont="1" applyFill="1" applyBorder="1" applyAlignment="1" applyProtection="1">
      <alignment horizontal="center" vertical="center"/>
      <protection locked="0"/>
    </xf>
    <xf numFmtId="178" fontId="17" fillId="0" borderId="37" xfId="0" applyNumberFormat="1" applyFont="1" applyFill="1" applyBorder="1" applyAlignment="1" applyProtection="1">
      <alignment horizontal="center" vertical="center"/>
      <protection locked="0"/>
    </xf>
    <xf numFmtId="178" fontId="17" fillId="0" borderId="21" xfId="0" applyNumberFormat="1" applyFont="1" applyFill="1" applyBorder="1" applyAlignment="1" applyProtection="1">
      <alignment horizontal="center" vertical="center"/>
      <protection locked="0"/>
    </xf>
    <xf numFmtId="178" fontId="17" fillId="0" borderId="19" xfId="0" applyNumberFormat="1" applyFont="1" applyFill="1" applyBorder="1" applyAlignment="1" applyProtection="1">
      <alignment horizontal="center" vertical="center"/>
      <protection locked="0"/>
    </xf>
  </cellXfs>
  <cellStyles count="43">
    <cellStyle name="ハイパーリンク" xfId="42" builtinId="8"/>
    <cellStyle name="桁区切り" xfId="2" builtinId="6"/>
    <cellStyle name="桁区切り 2" xfId="7"/>
    <cellStyle name="桁区切り 2 2" xfId="24"/>
    <cellStyle name="桁区切り 3" xfId="8"/>
    <cellStyle name="標準" xfId="0" builtinId="0"/>
    <cellStyle name="標準 2" xfId="1"/>
    <cellStyle name="標準 2 2" xfId="9"/>
    <cellStyle name="標準 2 2 2" xfId="11"/>
    <cellStyle name="標準 2 2 2 2" xfId="15"/>
    <cellStyle name="標準 2 2 2 2 2" xfId="23"/>
    <cellStyle name="標準 2 2 2 2 2 2" xfId="41"/>
    <cellStyle name="標準 2 2 2 2 3" xfId="33"/>
    <cellStyle name="標準 2 2 2 3" xfId="19"/>
    <cellStyle name="標準 2 2 2 3 2" xfId="37"/>
    <cellStyle name="標準 2 2 2 4" xfId="29"/>
    <cellStyle name="標準 2 2 3" xfId="13"/>
    <cellStyle name="標準 2 2 3 2" xfId="21"/>
    <cellStyle name="標準 2 2 3 2 2" xfId="39"/>
    <cellStyle name="標準 2 2 3 3" xfId="31"/>
    <cellStyle name="標準 2 2 4" xfId="17"/>
    <cellStyle name="標準 2 2 4 2" xfId="35"/>
    <cellStyle name="標準 2 2 5" xfId="27"/>
    <cellStyle name="標準 2 3" xfId="10"/>
    <cellStyle name="標準 2 3 2" xfId="14"/>
    <cellStyle name="標準 2 3 2 2" xfId="22"/>
    <cellStyle name="標準 2 3 2 2 2" xfId="40"/>
    <cellStyle name="標準 2 3 2 3" xfId="32"/>
    <cellStyle name="標準 2 3 3" xfId="18"/>
    <cellStyle name="標準 2 3 3 2" xfId="36"/>
    <cellStyle name="標準 2 3 4" xfId="28"/>
    <cellStyle name="標準 2 4" xfId="12"/>
    <cellStyle name="標準 2 4 2" xfId="20"/>
    <cellStyle name="標準 2 4 2 2" xfId="38"/>
    <cellStyle name="標準 2 4 3" xfId="30"/>
    <cellStyle name="標準 2 5" xfId="16"/>
    <cellStyle name="標準 2 5 2" xfId="34"/>
    <cellStyle name="標準 2 6" xfId="26"/>
    <cellStyle name="標準 2 7" xfId="6"/>
    <cellStyle name="標準 3" xfId="4"/>
    <cellStyle name="標準 4" xfId="5"/>
    <cellStyle name="標準 5" xfId="25"/>
    <cellStyle name="標準_01【みんまち】（地区まちづくり推進事業）" xfId="3"/>
  </cellStyles>
  <dxfs count="0"/>
  <tableStyles count="0" defaultTableStyle="TableStyleMedium2" defaultPivotStyle="PivotStyleLight16"/>
  <colors>
    <mruColors>
      <color rgb="FFF2DCDB"/>
      <color rgb="FFC5D9F1"/>
      <color rgb="FFFFFF99"/>
      <color rgb="FFA6A6A6"/>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227;&#34892;&#12375;&#12383;&#12418;&#12398;/&#20104;&#31639;&#35336;&#29702;&#20225;&#30011;&#20849;&#26377;/&#20225;&#30011;&#29677;/&#65299;&#65294;&#25919;&#31574;/5.&#34892;&#25919;&#20107;&#26989;&#12524;&#12499;&#12517;&#12540;&#12539;&#22522;&#37329;&#12471;&#12540;&#12488;/R5%20&#34892;&#25919;&#20107;&#26989;&#12524;&#12499;&#12517;&#12540;/01.&#12288;&#12524;&#12499;&#12517;&#12540;&#12471;&#12540;&#12488;&#19968;&#33324;/230823_&#26368;&#32066;&#12493;&#12460;&#12481;&#12455;&#12483;&#12463;&#20381;&#38972;/02_&#21508;&#23616;&#12424;&#12426;/&#26087;&#24314;/03_&#22823;&#33251;&#23448;&#25151;(&#25216;&#35519;)/&#65288;&#27096;&#24335;&#65297;&#65289;&#21029;&#28155;1_&#20107;&#26989;&#21336;&#20301;&#25972;&#29702;&#34920;&#20860;&#21453;&#26144;&#29366;&#27841;&#35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令和4年度実施事業及び令和5年度新規事業"/>
      <sheetName val="入力規則"/>
    </sheetNames>
    <sheetDataSet>
      <sheetData sheetId="0"/>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mhlw-grants.niph.go.jp/"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fitToPage="1"/>
  </sheetPr>
  <dimension ref="A1:AU763"/>
  <sheetViews>
    <sheetView showGridLines="0" tabSelected="1" view="pageBreakPreview" zoomScale="55" zoomScaleNormal="70" zoomScaleSheetLayoutView="55" zoomScalePageLayoutView="55" workbookViewId="0">
      <pane xSplit="4" ySplit="7" topLeftCell="E8" activePane="bottomRight" state="frozen"/>
      <selection pane="topRight" activeCell="E1" sqref="E1"/>
      <selection pane="bottomLeft" activeCell="A8" sqref="A8"/>
      <selection pane="bottomRight"/>
    </sheetView>
  </sheetViews>
  <sheetFormatPr defaultColWidth="9" defaultRowHeight="13.5" x14ac:dyDescent="0.15"/>
  <cols>
    <col min="1" max="1" width="6.625" style="2" customWidth="1"/>
    <col min="2" max="2" width="7.5" style="2" customWidth="1"/>
    <col min="3" max="3" width="6.625" style="248" customWidth="1"/>
    <col min="4" max="4" width="20.625" style="2" customWidth="1"/>
    <col min="5" max="5" width="15.5" style="39" customWidth="1"/>
    <col min="6" max="6" width="13.875" style="39" customWidth="1"/>
    <col min="7" max="7" width="14.875" style="391" bestFit="1" customWidth="1"/>
    <col min="8" max="8" width="11.375" style="391" customWidth="1"/>
    <col min="9" max="9" width="11.5" style="391" customWidth="1"/>
    <col min="10" max="10" width="62.5" style="496" customWidth="1"/>
    <col min="11" max="11" width="19.625" style="267" bestFit="1" customWidth="1"/>
    <col min="12" max="12" width="43.5" style="511" customWidth="1"/>
    <col min="13" max="14" width="14" style="395" customWidth="1"/>
    <col min="15" max="15" width="12.875" style="487" customWidth="1"/>
    <col min="16" max="16" width="10" style="537" customWidth="1"/>
    <col min="17" max="17" width="19.625" style="2" bestFit="1" customWidth="1"/>
    <col min="18" max="18" width="43.5" style="276" customWidth="1"/>
    <col min="19" max="19" width="39" style="2" customWidth="1"/>
    <col min="20" max="20" width="34.5" style="112" customWidth="1"/>
    <col min="21" max="21" width="14.375" style="113" customWidth="1"/>
    <col min="22" max="22" width="31.125" style="113" customWidth="1"/>
    <col min="23" max="23" width="6.625" style="2" customWidth="1"/>
    <col min="24" max="24" width="4.625" style="2" customWidth="1"/>
    <col min="25" max="25" width="2.625" style="2" customWidth="1"/>
    <col min="26" max="26" width="6.125" style="2" customWidth="1"/>
    <col min="27" max="28" width="2.625" style="2" customWidth="1"/>
    <col min="29" max="29" width="6.625" style="2" customWidth="1"/>
    <col min="30" max="30" width="4.625" style="2" customWidth="1"/>
    <col min="31" max="31" width="2.625" style="2" customWidth="1"/>
    <col min="32" max="32" width="4.625" style="2" customWidth="1"/>
    <col min="33" max="34" width="2.625" style="2" customWidth="1"/>
    <col min="35" max="35" width="6.625" style="2" customWidth="1"/>
    <col min="36" max="36" width="4.625" style="2" customWidth="1"/>
    <col min="37" max="37" width="2.625" style="2" customWidth="1"/>
    <col min="38" max="38" width="4.625" style="2" customWidth="1"/>
    <col min="39" max="39" width="2.625" style="2" customWidth="1"/>
    <col min="40" max="40" width="0.5" style="2" customWidth="1"/>
    <col min="41" max="41" width="25.125" style="2" customWidth="1"/>
    <col min="42" max="42" width="29.375" style="60" customWidth="1"/>
    <col min="43" max="43" width="21" style="60" customWidth="1"/>
    <col min="44" max="44" width="30.125" style="60" customWidth="1"/>
    <col min="45" max="46" width="9.25" style="2" customWidth="1"/>
    <col min="47" max="47" width="5.625" style="2" customWidth="1"/>
    <col min="48" max="16384" width="9" style="2"/>
  </cols>
  <sheetData>
    <row r="1" spans="1:47" s="8" customFormat="1" ht="33" customHeight="1" x14ac:dyDescent="0.2">
      <c r="A1" s="8" t="s">
        <v>481</v>
      </c>
      <c r="C1" s="243"/>
      <c r="E1" s="38"/>
      <c r="F1" s="38"/>
      <c r="G1" s="390"/>
      <c r="H1" s="390"/>
      <c r="I1" s="390"/>
      <c r="J1" s="495"/>
      <c r="K1" s="266"/>
      <c r="L1" s="510"/>
      <c r="M1" s="394"/>
      <c r="N1" s="394"/>
      <c r="O1" s="486"/>
      <c r="P1" s="536"/>
      <c r="R1" s="275"/>
      <c r="T1" s="110"/>
      <c r="U1" s="111"/>
      <c r="V1" s="111"/>
      <c r="AP1" s="59"/>
      <c r="AQ1" s="59"/>
      <c r="AR1" s="59"/>
    </row>
    <row r="2" spans="1:47" ht="18.75" x14ac:dyDescent="0.2">
      <c r="A2" s="35" t="s">
        <v>482</v>
      </c>
      <c r="B2" s="6"/>
      <c r="C2" s="244"/>
      <c r="AC2" s="1"/>
      <c r="AD2" s="1"/>
    </row>
    <row r="3" spans="1:47" ht="21" x14ac:dyDescent="0.2">
      <c r="A3" s="741" t="s">
        <v>316</v>
      </c>
      <c r="B3" s="741"/>
      <c r="C3" s="742"/>
      <c r="D3" s="741"/>
      <c r="E3" s="741"/>
      <c r="F3" s="741"/>
      <c r="G3" s="743"/>
      <c r="H3" s="743"/>
      <c r="I3" s="743"/>
      <c r="J3" s="744"/>
      <c r="K3" s="741"/>
      <c r="L3" s="741"/>
      <c r="M3" s="745"/>
      <c r="N3" s="745"/>
      <c r="O3" s="746"/>
      <c r="P3" s="747"/>
      <c r="Q3" s="741"/>
      <c r="R3" s="741"/>
      <c r="S3" s="741"/>
      <c r="T3" s="741"/>
      <c r="U3" s="741"/>
      <c r="V3" s="741"/>
      <c r="W3" s="30"/>
      <c r="X3" s="30"/>
      <c r="Y3" s="30"/>
      <c r="Z3" s="30"/>
      <c r="AA3" s="30"/>
      <c r="AB3" s="30"/>
      <c r="AC3" s="31"/>
      <c r="AD3" s="31"/>
      <c r="AE3" s="30"/>
      <c r="AF3" s="30"/>
      <c r="AG3" s="30"/>
      <c r="AH3" s="30"/>
      <c r="AI3" s="30"/>
      <c r="AJ3" s="30"/>
      <c r="AK3" s="30"/>
      <c r="AL3" s="30"/>
      <c r="AM3" s="30"/>
      <c r="AN3" s="30"/>
      <c r="AO3" s="30"/>
      <c r="AP3" s="122"/>
      <c r="AQ3" s="122"/>
      <c r="AR3" s="122"/>
      <c r="AS3" s="32"/>
      <c r="AT3" s="32"/>
      <c r="AU3" s="32"/>
    </row>
    <row r="4" spans="1:47" ht="22.5" customHeight="1" thickBot="1" x14ac:dyDescent="0.2">
      <c r="A4" s="24"/>
      <c r="B4" s="24"/>
      <c r="C4" s="245"/>
      <c r="D4" s="3"/>
      <c r="E4" s="40"/>
      <c r="F4" s="40"/>
      <c r="G4" s="399"/>
      <c r="H4" s="399"/>
      <c r="I4" s="392"/>
      <c r="J4" s="497"/>
      <c r="K4" s="268"/>
      <c r="L4" s="512"/>
      <c r="M4" s="396"/>
      <c r="N4" s="396"/>
      <c r="O4" s="488"/>
      <c r="P4" s="538"/>
      <c r="Q4" s="1"/>
      <c r="R4" s="277"/>
      <c r="S4" s="1"/>
      <c r="T4" s="114"/>
      <c r="U4" s="115"/>
      <c r="V4" s="116"/>
      <c r="W4" s="9"/>
      <c r="X4" s="9"/>
      <c r="Y4" s="9"/>
      <c r="Z4" s="9"/>
      <c r="AA4" s="9"/>
      <c r="AB4" s="9"/>
      <c r="AC4" s="9"/>
      <c r="AD4" s="9"/>
      <c r="AE4" s="9"/>
      <c r="AF4" s="9"/>
      <c r="AG4" s="9"/>
      <c r="AH4" s="9"/>
      <c r="AI4" s="9"/>
      <c r="AJ4" s="9"/>
      <c r="AK4" s="9"/>
      <c r="AL4" s="9"/>
      <c r="AM4" s="9"/>
      <c r="AN4" s="9"/>
      <c r="AO4" s="9"/>
      <c r="AP4" s="61"/>
      <c r="AQ4" s="61"/>
      <c r="AR4" s="61"/>
      <c r="AS4" s="784"/>
      <c r="AT4" s="784"/>
      <c r="AU4" s="785"/>
    </row>
    <row r="5" spans="1:47" s="249" customFormat="1" ht="20.100000000000001" customHeight="1" x14ac:dyDescent="0.15">
      <c r="A5" s="771" t="s">
        <v>326</v>
      </c>
      <c r="B5" s="774" t="s">
        <v>327</v>
      </c>
      <c r="C5" s="889" t="s">
        <v>10</v>
      </c>
      <c r="D5" s="748" t="s">
        <v>11</v>
      </c>
      <c r="E5" s="757" t="s">
        <v>25</v>
      </c>
      <c r="F5" s="712" t="s">
        <v>26</v>
      </c>
      <c r="G5" s="723" t="s">
        <v>317</v>
      </c>
      <c r="H5" s="753" t="s">
        <v>314</v>
      </c>
      <c r="I5" s="754"/>
      <c r="J5" s="799" t="s">
        <v>27</v>
      </c>
      <c r="K5" s="801" t="s">
        <v>15</v>
      </c>
      <c r="L5" s="802"/>
      <c r="M5" s="723" t="s">
        <v>1711</v>
      </c>
      <c r="N5" s="723" t="s">
        <v>2915</v>
      </c>
      <c r="O5" s="769" t="s">
        <v>3</v>
      </c>
      <c r="P5" s="774" t="s">
        <v>18</v>
      </c>
      <c r="Q5" s="775"/>
      <c r="R5" s="776"/>
      <c r="S5" s="748" t="s">
        <v>12</v>
      </c>
      <c r="T5" s="762" t="s">
        <v>7</v>
      </c>
      <c r="U5" s="725" t="s">
        <v>16</v>
      </c>
      <c r="V5" s="725" t="s">
        <v>2</v>
      </c>
      <c r="W5" s="715" t="s">
        <v>318</v>
      </c>
      <c r="X5" s="716"/>
      <c r="Y5" s="716"/>
      <c r="Z5" s="716"/>
      <c r="AA5" s="716"/>
      <c r="AB5" s="716"/>
      <c r="AC5" s="716"/>
      <c r="AD5" s="716"/>
      <c r="AE5" s="716"/>
      <c r="AF5" s="716"/>
      <c r="AG5" s="716"/>
      <c r="AH5" s="716"/>
      <c r="AI5" s="716"/>
      <c r="AJ5" s="716"/>
      <c r="AK5" s="716"/>
      <c r="AL5" s="716"/>
      <c r="AM5" s="716"/>
      <c r="AN5" s="716"/>
      <c r="AO5" s="717"/>
      <c r="AP5" s="823" t="s">
        <v>319</v>
      </c>
      <c r="AQ5" s="823" t="s">
        <v>1712</v>
      </c>
      <c r="AR5" s="823" t="s">
        <v>315</v>
      </c>
      <c r="AS5" s="712" t="s">
        <v>22</v>
      </c>
      <c r="AT5" s="712" t="s">
        <v>23</v>
      </c>
      <c r="AU5" s="815" t="s">
        <v>19</v>
      </c>
    </row>
    <row r="6" spans="1:47" s="249" customFormat="1" ht="19.5" customHeight="1" x14ac:dyDescent="0.15">
      <c r="A6" s="772"/>
      <c r="B6" s="887"/>
      <c r="C6" s="890"/>
      <c r="D6" s="749"/>
      <c r="E6" s="758"/>
      <c r="F6" s="760"/>
      <c r="G6" s="751"/>
      <c r="H6" s="767" t="s">
        <v>24</v>
      </c>
      <c r="I6" s="777" t="s">
        <v>5</v>
      </c>
      <c r="J6" s="800"/>
      <c r="K6" s="765" t="s">
        <v>6</v>
      </c>
      <c r="L6" s="710" t="s">
        <v>4</v>
      </c>
      <c r="M6" s="724"/>
      <c r="N6" s="724"/>
      <c r="O6" s="770"/>
      <c r="P6" s="755" t="s">
        <v>14</v>
      </c>
      <c r="Q6" s="732" t="s">
        <v>13</v>
      </c>
      <c r="R6" s="733"/>
      <c r="S6" s="749"/>
      <c r="T6" s="763"/>
      <c r="U6" s="726"/>
      <c r="V6" s="779"/>
      <c r="W6" s="718"/>
      <c r="X6" s="719"/>
      <c r="Y6" s="719"/>
      <c r="Z6" s="719"/>
      <c r="AA6" s="719"/>
      <c r="AB6" s="719"/>
      <c r="AC6" s="719"/>
      <c r="AD6" s="719"/>
      <c r="AE6" s="719"/>
      <c r="AF6" s="719"/>
      <c r="AG6" s="719"/>
      <c r="AH6" s="719"/>
      <c r="AI6" s="719"/>
      <c r="AJ6" s="719"/>
      <c r="AK6" s="719"/>
      <c r="AL6" s="719"/>
      <c r="AM6" s="719"/>
      <c r="AN6" s="719"/>
      <c r="AO6" s="720"/>
      <c r="AP6" s="824"/>
      <c r="AQ6" s="824"/>
      <c r="AR6" s="824"/>
      <c r="AS6" s="713"/>
      <c r="AT6" s="713"/>
      <c r="AU6" s="816"/>
    </row>
    <row r="7" spans="1:47" s="249" customFormat="1" ht="14.25" thickBot="1" x14ac:dyDescent="0.2">
      <c r="A7" s="773"/>
      <c r="B7" s="888"/>
      <c r="C7" s="891"/>
      <c r="D7" s="750"/>
      <c r="E7" s="759"/>
      <c r="F7" s="761"/>
      <c r="G7" s="752"/>
      <c r="H7" s="768"/>
      <c r="I7" s="778"/>
      <c r="J7" s="711"/>
      <c r="K7" s="766"/>
      <c r="L7" s="711"/>
      <c r="M7" s="393" t="s">
        <v>3266</v>
      </c>
      <c r="N7" s="393" t="s">
        <v>2916</v>
      </c>
      <c r="O7" s="489" t="s">
        <v>2917</v>
      </c>
      <c r="P7" s="756"/>
      <c r="Q7" s="254"/>
      <c r="R7" s="270"/>
      <c r="S7" s="750"/>
      <c r="T7" s="764"/>
      <c r="U7" s="727"/>
      <c r="V7" s="780"/>
      <c r="W7" s="250" t="s">
        <v>30</v>
      </c>
      <c r="X7" s="251"/>
      <c r="Y7" s="251"/>
      <c r="Z7" s="251"/>
      <c r="AA7" s="251"/>
      <c r="AB7" s="252"/>
      <c r="AC7" s="250" t="s">
        <v>31</v>
      </c>
      <c r="AD7" s="251"/>
      <c r="AE7" s="251"/>
      <c r="AF7" s="251"/>
      <c r="AG7" s="251"/>
      <c r="AH7" s="252"/>
      <c r="AI7" s="250" t="s">
        <v>32</v>
      </c>
      <c r="AJ7" s="251"/>
      <c r="AK7" s="251"/>
      <c r="AL7" s="251"/>
      <c r="AM7" s="251"/>
      <c r="AN7" s="252"/>
      <c r="AO7" s="253" t="s">
        <v>29</v>
      </c>
      <c r="AP7" s="825"/>
      <c r="AQ7" s="825"/>
      <c r="AR7" s="825"/>
      <c r="AS7" s="714"/>
      <c r="AT7" s="714"/>
      <c r="AU7" s="817"/>
    </row>
    <row r="8" spans="1:47" s="25" customFormat="1" x14ac:dyDescent="0.15">
      <c r="A8" s="41" t="s">
        <v>1719</v>
      </c>
      <c r="B8" s="42"/>
      <c r="C8" s="240"/>
      <c r="D8" s="42"/>
      <c r="E8" s="62"/>
      <c r="F8" s="62"/>
      <c r="G8" s="400"/>
      <c r="H8" s="416"/>
      <c r="I8" s="416"/>
      <c r="J8" s="255"/>
      <c r="K8" s="81"/>
      <c r="L8" s="513"/>
      <c r="M8" s="400"/>
      <c r="N8" s="416"/>
      <c r="O8" s="434"/>
      <c r="P8" s="539"/>
      <c r="Q8" s="42"/>
      <c r="R8" s="271"/>
      <c r="S8" s="42"/>
      <c r="T8" s="104"/>
      <c r="U8" s="100"/>
      <c r="V8" s="100"/>
      <c r="W8" s="42"/>
      <c r="X8" s="42"/>
      <c r="Y8" s="42"/>
      <c r="Z8" s="42"/>
      <c r="AA8" s="42"/>
      <c r="AB8" s="42"/>
      <c r="AC8" s="42"/>
      <c r="AD8" s="42"/>
      <c r="AE8" s="42"/>
      <c r="AF8" s="42"/>
      <c r="AG8" s="42"/>
      <c r="AH8" s="42"/>
      <c r="AI8" s="42"/>
      <c r="AJ8" s="42"/>
      <c r="AK8" s="42"/>
      <c r="AL8" s="42"/>
      <c r="AM8" s="42"/>
      <c r="AN8" s="42"/>
      <c r="AO8" s="42"/>
      <c r="AP8" s="62"/>
      <c r="AQ8" s="62"/>
      <c r="AR8" s="62"/>
      <c r="AS8" s="42"/>
      <c r="AT8" s="42"/>
      <c r="AU8" s="217"/>
    </row>
    <row r="9" spans="1:47" s="25" customFormat="1" x14ac:dyDescent="0.15">
      <c r="A9" s="33"/>
      <c r="B9" s="43" t="s">
        <v>1720</v>
      </c>
      <c r="C9" s="241"/>
      <c r="D9" s="44"/>
      <c r="E9" s="63"/>
      <c r="F9" s="63"/>
      <c r="G9" s="401"/>
      <c r="H9" s="417"/>
      <c r="I9" s="417"/>
      <c r="J9" s="256"/>
      <c r="K9" s="82"/>
      <c r="L9" s="514"/>
      <c r="M9" s="401"/>
      <c r="N9" s="417"/>
      <c r="O9" s="435"/>
      <c r="P9" s="540"/>
      <c r="Q9" s="44"/>
      <c r="R9" s="272"/>
      <c r="S9" s="44"/>
      <c r="T9" s="101"/>
      <c r="U9" s="99"/>
      <c r="V9" s="99"/>
      <c r="W9" s="44"/>
      <c r="X9" s="44"/>
      <c r="Y9" s="44"/>
      <c r="Z9" s="44"/>
      <c r="AA9" s="44"/>
      <c r="AB9" s="44"/>
      <c r="AC9" s="44"/>
      <c r="AD9" s="44"/>
      <c r="AE9" s="44"/>
      <c r="AF9" s="44"/>
      <c r="AG9" s="44"/>
      <c r="AH9" s="44"/>
      <c r="AI9" s="44"/>
      <c r="AJ9" s="44"/>
      <c r="AK9" s="44"/>
      <c r="AL9" s="44"/>
      <c r="AM9" s="44"/>
      <c r="AN9" s="44"/>
      <c r="AO9" s="44"/>
      <c r="AP9" s="63"/>
      <c r="AQ9" s="63"/>
      <c r="AR9" s="63"/>
      <c r="AS9" s="44"/>
      <c r="AT9" s="44"/>
      <c r="AU9" s="218"/>
    </row>
    <row r="10" spans="1:47" s="17" customFormat="1" ht="40.5" x14ac:dyDescent="0.15">
      <c r="A10" s="45"/>
      <c r="B10" s="307"/>
      <c r="C10" s="239">
        <v>1</v>
      </c>
      <c r="D10" s="304" t="s">
        <v>1605</v>
      </c>
      <c r="E10" s="46" t="s">
        <v>483</v>
      </c>
      <c r="F10" s="46" t="s">
        <v>484</v>
      </c>
      <c r="G10" s="402">
        <v>379.44499999999999</v>
      </c>
      <c r="H10" s="402">
        <v>379.44499999999999</v>
      </c>
      <c r="I10" s="402">
        <v>379.255</v>
      </c>
      <c r="J10" s="502" t="s">
        <v>28</v>
      </c>
      <c r="K10" s="283" t="s">
        <v>1771</v>
      </c>
      <c r="L10" s="515" t="s">
        <v>1929</v>
      </c>
      <c r="M10" s="402">
        <v>378.71300000000002</v>
      </c>
      <c r="N10" s="402">
        <v>454.65600000000001</v>
      </c>
      <c r="O10" s="442">
        <f>N10-M10</f>
        <v>75.942999999999984</v>
      </c>
      <c r="P10" s="443">
        <v>0</v>
      </c>
      <c r="Q10" s="284" t="s">
        <v>1771</v>
      </c>
      <c r="R10" s="531" t="s">
        <v>2847</v>
      </c>
      <c r="S10" s="57"/>
      <c r="T10" s="106" t="s">
        <v>486</v>
      </c>
      <c r="U10" s="46" t="s">
        <v>487</v>
      </c>
      <c r="V10" s="57" t="s">
        <v>492</v>
      </c>
      <c r="W10" s="125" t="s">
        <v>1381</v>
      </c>
      <c r="X10" s="126">
        <v>21</v>
      </c>
      <c r="Y10" s="127" t="s">
        <v>28</v>
      </c>
      <c r="Z10" s="128">
        <v>1</v>
      </c>
      <c r="AA10" s="129"/>
      <c r="AB10" s="130"/>
      <c r="AC10" s="131"/>
      <c r="AD10" s="132"/>
      <c r="AE10" s="127" t="s">
        <v>28</v>
      </c>
      <c r="AF10" s="51"/>
      <c r="AG10" s="56"/>
      <c r="AH10" s="52"/>
      <c r="AI10" s="131"/>
      <c r="AJ10" s="132"/>
      <c r="AK10" s="127" t="s">
        <v>28</v>
      </c>
      <c r="AL10" s="51"/>
      <c r="AM10" s="56"/>
      <c r="AN10" s="52"/>
      <c r="AO10" s="133"/>
      <c r="AP10" s="367" t="s">
        <v>485</v>
      </c>
      <c r="AQ10" s="367"/>
      <c r="AR10" s="68" t="s">
        <v>455</v>
      </c>
      <c r="AS10" s="71" t="s">
        <v>488</v>
      </c>
      <c r="AT10" s="134"/>
      <c r="AU10" s="219"/>
    </row>
    <row r="11" spans="1:47" s="17" customFormat="1" ht="40.5" x14ac:dyDescent="0.15">
      <c r="A11" s="45"/>
      <c r="B11" s="307"/>
      <c r="C11" s="239">
        <v>2</v>
      </c>
      <c r="D11" s="304" t="s">
        <v>3286</v>
      </c>
      <c r="E11" s="46" t="s">
        <v>483</v>
      </c>
      <c r="F11" s="46" t="s">
        <v>484</v>
      </c>
      <c r="G11" s="402">
        <v>12529</v>
      </c>
      <c r="H11" s="402">
        <v>12529</v>
      </c>
      <c r="I11" s="402">
        <v>11497.662</v>
      </c>
      <c r="J11" s="502" t="s">
        <v>28</v>
      </c>
      <c r="K11" s="283" t="s">
        <v>1770</v>
      </c>
      <c r="L11" s="515" t="s">
        <v>1930</v>
      </c>
      <c r="M11" s="402">
        <v>12529</v>
      </c>
      <c r="N11" s="402">
        <v>13282</v>
      </c>
      <c r="O11" s="442">
        <f t="shared" ref="O11:O15" si="0">N11-M11</f>
        <v>753</v>
      </c>
      <c r="P11" s="443">
        <v>0</v>
      </c>
      <c r="Q11" s="284" t="s">
        <v>1771</v>
      </c>
      <c r="R11" s="531" t="s">
        <v>2848</v>
      </c>
      <c r="S11" s="57"/>
      <c r="T11" s="106" t="s">
        <v>486</v>
      </c>
      <c r="U11" s="46" t="s">
        <v>487</v>
      </c>
      <c r="V11" s="58" t="s">
        <v>492</v>
      </c>
      <c r="W11" s="125" t="s">
        <v>1381</v>
      </c>
      <c r="X11" s="126">
        <v>21</v>
      </c>
      <c r="Y11" s="127" t="s">
        <v>28</v>
      </c>
      <c r="Z11" s="128">
        <v>1</v>
      </c>
      <c r="AA11" s="129"/>
      <c r="AB11" s="130"/>
      <c r="AC11" s="131"/>
      <c r="AD11" s="132"/>
      <c r="AE11" s="127" t="s">
        <v>28</v>
      </c>
      <c r="AF11" s="51"/>
      <c r="AG11" s="56"/>
      <c r="AH11" s="52"/>
      <c r="AI11" s="131"/>
      <c r="AJ11" s="132"/>
      <c r="AK11" s="127" t="s">
        <v>28</v>
      </c>
      <c r="AL11" s="51"/>
      <c r="AM11" s="56"/>
      <c r="AN11" s="52"/>
      <c r="AO11" s="133"/>
      <c r="AP11" s="367" t="s">
        <v>485</v>
      </c>
      <c r="AQ11" s="367"/>
      <c r="AR11" s="68" t="s">
        <v>455</v>
      </c>
      <c r="AS11" s="136"/>
      <c r="AT11" s="71" t="s">
        <v>488</v>
      </c>
      <c r="AU11" s="219"/>
    </row>
    <row r="12" spans="1:47" s="17" customFormat="1" ht="40.5" x14ac:dyDescent="0.15">
      <c r="A12" s="45"/>
      <c r="B12" s="307"/>
      <c r="C12" s="239">
        <v>3</v>
      </c>
      <c r="D12" s="300" t="s">
        <v>489</v>
      </c>
      <c r="E12" s="46" t="s">
        <v>490</v>
      </c>
      <c r="F12" s="46" t="s">
        <v>1676</v>
      </c>
      <c r="G12" s="402">
        <v>6029</v>
      </c>
      <c r="H12" s="402">
        <v>1012.69</v>
      </c>
      <c r="I12" s="402">
        <v>899.58299999999997</v>
      </c>
      <c r="J12" s="502" t="s">
        <v>28</v>
      </c>
      <c r="K12" s="283" t="s">
        <v>1770</v>
      </c>
      <c r="L12" s="515" t="s">
        <v>1931</v>
      </c>
      <c r="M12" s="402">
        <v>1700</v>
      </c>
      <c r="N12" s="402">
        <v>1700</v>
      </c>
      <c r="O12" s="442">
        <f t="shared" si="0"/>
        <v>0</v>
      </c>
      <c r="P12" s="443">
        <v>0</v>
      </c>
      <c r="Q12" s="284" t="s">
        <v>1771</v>
      </c>
      <c r="R12" s="531" t="s">
        <v>2849</v>
      </c>
      <c r="S12" s="57"/>
      <c r="T12" s="106" t="s">
        <v>486</v>
      </c>
      <c r="U12" s="46" t="s">
        <v>487</v>
      </c>
      <c r="V12" s="58" t="s">
        <v>2853</v>
      </c>
      <c r="W12" s="131" t="s">
        <v>1381</v>
      </c>
      <c r="X12" s="126">
        <v>21</v>
      </c>
      <c r="Y12" s="127" t="s">
        <v>28</v>
      </c>
      <c r="Z12" s="128">
        <v>2</v>
      </c>
      <c r="AA12" s="129"/>
      <c r="AB12" s="130"/>
      <c r="AC12" s="131"/>
      <c r="AD12" s="132"/>
      <c r="AE12" s="127" t="s">
        <v>28</v>
      </c>
      <c r="AF12" s="51"/>
      <c r="AG12" s="56"/>
      <c r="AH12" s="52"/>
      <c r="AI12" s="131"/>
      <c r="AJ12" s="132"/>
      <c r="AK12" s="127" t="s">
        <v>28</v>
      </c>
      <c r="AL12" s="51"/>
      <c r="AM12" s="56"/>
      <c r="AN12" s="52"/>
      <c r="AO12" s="133"/>
      <c r="AP12" s="367" t="s">
        <v>485</v>
      </c>
      <c r="AQ12" s="367"/>
      <c r="AR12" s="68" t="s">
        <v>454</v>
      </c>
      <c r="AS12" s="71"/>
      <c r="AT12" s="71" t="s">
        <v>488</v>
      </c>
      <c r="AU12" s="219"/>
    </row>
    <row r="13" spans="1:47" s="17" customFormat="1" ht="40.5" x14ac:dyDescent="0.15">
      <c r="A13" s="45"/>
      <c r="B13" s="307"/>
      <c r="C13" s="239">
        <v>4</v>
      </c>
      <c r="D13" s="304" t="s">
        <v>1606</v>
      </c>
      <c r="E13" s="46" t="s">
        <v>491</v>
      </c>
      <c r="F13" s="46" t="s">
        <v>484</v>
      </c>
      <c r="G13" s="402">
        <v>26977</v>
      </c>
      <c r="H13" s="402">
        <v>26977</v>
      </c>
      <c r="I13" s="402">
        <v>26977</v>
      </c>
      <c r="J13" s="502" t="s">
        <v>28</v>
      </c>
      <c r="K13" s="283" t="s">
        <v>1770</v>
      </c>
      <c r="L13" s="515" t="s">
        <v>1932</v>
      </c>
      <c r="M13" s="402">
        <v>23623</v>
      </c>
      <c r="N13" s="402">
        <v>26505</v>
      </c>
      <c r="O13" s="442">
        <f t="shared" si="0"/>
        <v>2882</v>
      </c>
      <c r="P13" s="443">
        <v>0</v>
      </c>
      <c r="Q13" s="285" t="s">
        <v>1773</v>
      </c>
      <c r="R13" s="531" t="s">
        <v>2850</v>
      </c>
      <c r="S13" s="57"/>
      <c r="T13" s="106" t="s">
        <v>486</v>
      </c>
      <c r="U13" s="46" t="s">
        <v>487</v>
      </c>
      <c r="V13" s="58" t="s">
        <v>492</v>
      </c>
      <c r="W13" s="131" t="s">
        <v>1381</v>
      </c>
      <c r="X13" s="126">
        <v>21</v>
      </c>
      <c r="Y13" s="127" t="s">
        <v>28</v>
      </c>
      <c r="Z13" s="128">
        <v>3</v>
      </c>
      <c r="AA13" s="129"/>
      <c r="AB13" s="130"/>
      <c r="AC13" s="131"/>
      <c r="AD13" s="132"/>
      <c r="AE13" s="127" t="s">
        <v>28</v>
      </c>
      <c r="AF13" s="51"/>
      <c r="AG13" s="56"/>
      <c r="AH13" s="52"/>
      <c r="AI13" s="131"/>
      <c r="AJ13" s="132"/>
      <c r="AK13" s="127" t="s">
        <v>28</v>
      </c>
      <c r="AL13" s="51"/>
      <c r="AM13" s="56"/>
      <c r="AN13" s="52"/>
      <c r="AO13" s="133"/>
      <c r="AP13" s="367" t="s">
        <v>485</v>
      </c>
      <c r="AQ13" s="367"/>
      <c r="AR13" s="68" t="s">
        <v>455</v>
      </c>
      <c r="AS13" s="71"/>
      <c r="AT13" s="71" t="s">
        <v>488</v>
      </c>
      <c r="AU13" s="219"/>
    </row>
    <row r="14" spans="1:47" s="17" customFormat="1" ht="40.5" x14ac:dyDescent="0.15">
      <c r="A14" s="45"/>
      <c r="B14" s="307"/>
      <c r="C14" s="239">
        <v>5</v>
      </c>
      <c r="D14" s="304" t="s">
        <v>1607</v>
      </c>
      <c r="E14" s="46" t="s">
        <v>491</v>
      </c>
      <c r="F14" s="46" t="s">
        <v>484</v>
      </c>
      <c r="G14" s="402">
        <v>1000</v>
      </c>
      <c r="H14" s="402">
        <v>1000</v>
      </c>
      <c r="I14" s="402">
        <v>1000</v>
      </c>
      <c r="J14" s="502" t="s">
        <v>28</v>
      </c>
      <c r="K14" s="283" t="s">
        <v>1770</v>
      </c>
      <c r="L14" s="515" t="s">
        <v>1933</v>
      </c>
      <c r="M14" s="402">
        <v>1520</v>
      </c>
      <c r="N14" s="468">
        <v>0</v>
      </c>
      <c r="O14" s="442">
        <f t="shared" si="0"/>
        <v>-1520</v>
      </c>
      <c r="P14" s="443">
        <v>0</v>
      </c>
      <c r="Q14" s="285" t="s">
        <v>1773</v>
      </c>
      <c r="R14" s="531" t="s">
        <v>2851</v>
      </c>
      <c r="S14" s="57"/>
      <c r="T14" s="106" t="s">
        <v>486</v>
      </c>
      <c r="U14" s="46" t="s">
        <v>487</v>
      </c>
      <c r="V14" s="58" t="s">
        <v>492</v>
      </c>
      <c r="W14" s="131" t="s">
        <v>1381</v>
      </c>
      <c r="X14" s="126">
        <v>21</v>
      </c>
      <c r="Y14" s="127" t="s">
        <v>28</v>
      </c>
      <c r="Z14" s="128">
        <v>3</v>
      </c>
      <c r="AA14" s="129"/>
      <c r="AB14" s="130"/>
      <c r="AC14" s="131"/>
      <c r="AD14" s="132"/>
      <c r="AE14" s="127" t="s">
        <v>28</v>
      </c>
      <c r="AF14" s="51"/>
      <c r="AG14" s="56"/>
      <c r="AH14" s="52"/>
      <c r="AI14" s="131"/>
      <c r="AJ14" s="132"/>
      <c r="AK14" s="127" t="s">
        <v>28</v>
      </c>
      <c r="AL14" s="51"/>
      <c r="AM14" s="56"/>
      <c r="AN14" s="52"/>
      <c r="AO14" s="133"/>
      <c r="AP14" s="367" t="s">
        <v>485</v>
      </c>
      <c r="AQ14" s="367"/>
      <c r="AR14" s="68" t="s">
        <v>455</v>
      </c>
      <c r="AS14" s="71"/>
      <c r="AT14" s="71" t="s">
        <v>488</v>
      </c>
      <c r="AU14" s="219"/>
    </row>
    <row r="15" spans="1:47" s="17" customFormat="1" ht="40.5" x14ac:dyDescent="0.15">
      <c r="A15" s="45"/>
      <c r="B15" s="307"/>
      <c r="C15" s="239">
        <v>6</v>
      </c>
      <c r="D15" s="300" t="s">
        <v>493</v>
      </c>
      <c r="E15" s="46" t="s">
        <v>494</v>
      </c>
      <c r="F15" s="46" t="s">
        <v>484</v>
      </c>
      <c r="G15" s="402">
        <v>7307</v>
      </c>
      <c r="H15" s="402">
        <v>4314.7820000000002</v>
      </c>
      <c r="I15" s="402">
        <v>4314.7820000000002</v>
      </c>
      <c r="J15" s="502" t="s">
        <v>28</v>
      </c>
      <c r="K15" s="283" t="s">
        <v>1770</v>
      </c>
      <c r="L15" s="515" t="s">
        <v>1934</v>
      </c>
      <c r="M15" s="402">
        <v>8170</v>
      </c>
      <c r="N15" s="402">
        <v>9057</v>
      </c>
      <c r="O15" s="442">
        <f t="shared" si="0"/>
        <v>887</v>
      </c>
      <c r="P15" s="443">
        <v>0</v>
      </c>
      <c r="Q15" s="284" t="s">
        <v>1771</v>
      </c>
      <c r="R15" s="531" t="s">
        <v>2852</v>
      </c>
      <c r="S15" s="137"/>
      <c r="T15" s="46" t="s">
        <v>486</v>
      </c>
      <c r="U15" s="46" t="s">
        <v>487</v>
      </c>
      <c r="V15" s="145" t="s">
        <v>2854</v>
      </c>
      <c r="W15" s="131" t="s">
        <v>1381</v>
      </c>
      <c r="X15" s="126">
        <v>21</v>
      </c>
      <c r="Y15" s="127" t="s">
        <v>28</v>
      </c>
      <c r="Z15" s="128">
        <v>4</v>
      </c>
      <c r="AA15" s="129"/>
      <c r="AB15" s="130"/>
      <c r="AC15" s="131"/>
      <c r="AD15" s="132"/>
      <c r="AE15" s="127" t="s">
        <v>28</v>
      </c>
      <c r="AF15" s="51"/>
      <c r="AG15" s="56"/>
      <c r="AH15" s="52"/>
      <c r="AI15" s="131"/>
      <c r="AJ15" s="132"/>
      <c r="AK15" s="127" t="s">
        <v>28</v>
      </c>
      <c r="AL15" s="51"/>
      <c r="AM15" s="56"/>
      <c r="AN15" s="52"/>
      <c r="AO15" s="133"/>
      <c r="AP15" s="367" t="s">
        <v>485</v>
      </c>
      <c r="AQ15" s="367"/>
      <c r="AR15" s="68" t="s">
        <v>453</v>
      </c>
      <c r="AS15" s="71"/>
      <c r="AT15" s="71" t="s">
        <v>488</v>
      </c>
      <c r="AU15" s="219"/>
    </row>
    <row r="16" spans="1:47" s="25" customFormat="1" x14ac:dyDescent="0.15">
      <c r="A16" s="34"/>
      <c r="B16" s="238" t="s">
        <v>1721</v>
      </c>
      <c r="C16" s="306"/>
      <c r="D16" s="99"/>
      <c r="E16" s="102"/>
      <c r="F16" s="102"/>
      <c r="G16" s="401"/>
      <c r="H16" s="417"/>
      <c r="I16" s="417"/>
      <c r="J16" s="533"/>
      <c r="K16" s="82"/>
      <c r="L16" s="514"/>
      <c r="M16" s="401"/>
      <c r="N16" s="417"/>
      <c r="O16" s="435"/>
      <c r="P16" s="339"/>
      <c r="Q16" s="44"/>
      <c r="R16" s="524"/>
      <c r="S16" s="44"/>
      <c r="T16" s="101"/>
      <c r="U16" s="99"/>
      <c r="V16" s="99"/>
      <c r="W16" s="44"/>
      <c r="X16" s="44"/>
      <c r="Y16" s="44"/>
      <c r="Z16" s="44"/>
      <c r="AA16" s="44"/>
      <c r="AB16" s="44"/>
      <c r="AC16" s="44"/>
      <c r="AD16" s="44"/>
      <c r="AE16" s="44"/>
      <c r="AF16" s="44"/>
      <c r="AG16" s="44"/>
      <c r="AH16" s="44"/>
      <c r="AI16" s="44"/>
      <c r="AJ16" s="44"/>
      <c r="AK16" s="44"/>
      <c r="AL16" s="44"/>
      <c r="AM16" s="44"/>
      <c r="AN16" s="44"/>
      <c r="AO16" s="44"/>
      <c r="AP16" s="102"/>
      <c r="AQ16" s="102"/>
      <c r="AR16" s="63"/>
      <c r="AS16" s="99"/>
      <c r="AT16" s="99"/>
      <c r="AU16" s="220"/>
    </row>
    <row r="17" spans="1:47" s="17" customFormat="1" ht="27" x14ac:dyDescent="0.15">
      <c r="A17" s="45"/>
      <c r="B17" s="307"/>
      <c r="C17" s="358"/>
      <c r="D17" s="300" t="s">
        <v>3338</v>
      </c>
      <c r="E17" s="46"/>
      <c r="F17" s="46"/>
      <c r="G17" s="288"/>
      <c r="H17" s="287"/>
      <c r="I17" s="288"/>
      <c r="J17" s="279"/>
      <c r="K17" s="79"/>
      <c r="L17" s="291"/>
      <c r="M17" s="288"/>
      <c r="N17" s="288"/>
      <c r="O17" s="436"/>
      <c r="P17" s="340"/>
      <c r="Q17" s="64"/>
      <c r="R17" s="295"/>
      <c r="S17" s="66"/>
      <c r="T17" s="106" t="s">
        <v>486</v>
      </c>
      <c r="U17" s="46"/>
      <c r="V17" s="57"/>
      <c r="W17" s="48"/>
      <c r="X17" s="49"/>
      <c r="Y17" s="127"/>
      <c r="Z17" s="51"/>
      <c r="AA17" s="50"/>
      <c r="AB17" s="52"/>
      <c r="AC17" s="48"/>
      <c r="AD17" s="49"/>
      <c r="AE17" s="127"/>
      <c r="AF17" s="51"/>
      <c r="AG17" s="56"/>
      <c r="AH17" s="52"/>
      <c r="AI17" s="48"/>
      <c r="AJ17" s="49"/>
      <c r="AK17" s="127"/>
      <c r="AL17" s="51"/>
      <c r="AM17" s="56"/>
      <c r="AN17" s="52"/>
      <c r="AO17" s="67"/>
      <c r="AP17" s="103"/>
      <c r="AQ17" s="103"/>
      <c r="AR17" s="68"/>
      <c r="AS17" s="71"/>
      <c r="AT17" s="71"/>
      <c r="AU17" s="219"/>
    </row>
    <row r="18" spans="1:47" s="17" customFormat="1" ht="40.5" x14ac:dyDescent="0.15">
      <c r="A18" s="45"/>
      <c r="B18" s="307"/>
      <c r="C18" s="358"/>
      <c r="D18" s="300" t="s">
        <v>3287</v>
      </c>
      <c r="E18" s="46"/>
      <c r="F18" s="46"/>
      <c r="G18" s="288"/>
      <c r="H18" s="287"/>
      <c r="I18" s="288"/>
      <c r="J18" s="279"/>
      <c r="K18" s="79"/>
      <c r="L18" s="291"/>
      <c r="M18" s="288"/>
      <c r="N18" s="288"/>
      <c r="O18" s="436"/>
      <c r="P18" s="340"/>
      <c r="Q18" s="64"/>
      <c r="R18" s="295"/>
      <c r="S18" s="66"/>
      <c r="T18" s="106" t="s">
        <v>486</v>
      </c>
      <c r="U18" s="46"/>
      <c r="V18" s="57"/>
      <c r="W18" s="48"/>
      <c r="X18" s="49"/>
      <c r="Y18" s="127"/>
      <c r="Z18" s="51"/>
      <c r="AA18" s="50"/>
      <c r="AB18" s="52"/>
      <c r="AC18" s="48"/>
      <c r="AD18" s="49"/>
      <c r="AE18" s="127"/>
      <c r="AF18" s="51"/>
      <c r="AG18" s="56"/>
      <c r="AH18" s="52"/>
      <c r="AI18" s="48"/>
      <c r="AJ18" s="49"/>
      <c r="AK18" s="127"/>
      <c r="AL18" s="51"/>
      <c r="AM18" s="56"/>
      <c r="AN18" s="52"/>
      <c r="AO18" s="67"/>
      <c r="AP18" s="367"/>
      <c r="AQ18" s="367"/>
      <c r="AR18" s="68"/>
      <c r="AS18" s="71"/>
      <c r="AT18" s="71"/>
      <c r="AU18" s="219"/>
    </row>
    <row r="19" spans="1:47" s="17" customFormat="1" ht="40.5" x14ac:dyDescent="0.15">
      <c r="A19" s="45"/>
      <c r="B19" s="307"/>
      <c r="C19" s="239">
        <v>7</v>
      </c>
      <c r="D19" s="300" t="s">
        <v>495</v>
      </c>
      <c r="E19" s="46" t="s">
        <v>483</v>
      </c>
      <c r="F19" s="37" t="s">
        <v>1651</v>
      </c>
      <c r="G19" s="288">
        <v>91.207999999999998</v>
      </c>
      <c r="H19" s="287">
        <v>91.207999999999998</v>
      </c>
      <c r="I19" s="288">
        <v>89.944999999999993</v>
      </c>
      <c r="J19" s="503" t="s">
        <v>28</v>
      </c>
      <c r="K19" s="79" t="s">
        <v>1770</v>
      </c>
      <c r="L19" s="291" t="s">
        <v>1935</v>
      </c>
      <c r="M19" s="288">
        <v>84.54</v>
      </c>
      <c r="N19" s="288">
        <v>132.154</v>
      </c>
      <c r="O19" s="436">
        <f t="shared" ref="O19:O40" si="1">N19-M19</f>
        <v>47.61399999999999</v>
      </c>
      <c r="P19" s="340">
        <v>0</v>
      </c>
      <c r="Q19" s="64" t="s">
        <v>1773</v>
      </c>
      <c r="R19" s="295" t="s">
        <v>2855</v>
      </c>
      <c r="S19" s="66"/>
      <c r="T19" s="106" t="s">
        <v>486</v>
      </c>
      <c r="U19" s="46" t="s">
        <v>487</v>
      </c>
      <c r="V19" s="58" t="s">
        <v>516</v>
      </c>
      <c r="W19" s="48" t="s">
        <v>1381</v>
      </c>
      <c r="X19" s="49">
        <v>21</v>
      </c>
      <c r="Y19" s="127" t="s">
        <v>28</v>
      </c>
      <c r="Z19" s="51">
        <v>5</v>
      </c>
      <c r="AA19" s="50"/>
      <c r="AB19" s="52"/>
      <c r="AC19" s="48"/>
      <c r="AD19" s="49"/>
      <c r="AE19" s="127" t="s">
        <v>28</v>
      </c>
      <c r="AF19" s="51"/>
      <c r="AG19" s="56"/>
      <c r="AH19" s="52"/>
      <c r="AI19" s="48"/>
      <c r="AJ19" s="49"/>
      <c r="AK19" s="127" t="s">
        <v>28</v>
      </c>
      <c r="AL19" s="51"/>
      <c r="AM19" s="56"/>
      <c r="AN19" s="52"/>
      <c r="AO19" s="67"/>
      <c r="AP19" s="367" t="s">
        <v>485</v>
      </c>
      <c r="AQ19" s="367"/>
      <c r="AR19" s="68" t="s">
        <v>455</v>
      </c>
      <c r="AS19" s="71" t="s">
        <v>488</v>
      </c>
      <c r="AT19" s="71"/>
      <c r="AU19" s="219"/>
    </row>
    <row r="20" spans="1:47" s="17" customFormat="1" ht="40.5" x14ac:dyDescent="0.15">
      <c r="A20" s="45"/>
      <c r="B20" s="307"/>
      <c r="C20" s="239">
        <v>8</v>
      </c>
      <c r="D20" s="300" t="s">
        <v>496</v>
      </c>
      <c r="E20" s="46" t="s">
        <v>483</v>
      </c>
      <c r="F20" s="37" t="s">
        <v>1652</v>
      </c>
      <c r="G20" s="288">
        <v>30.486000000000001</v>
      </c>
      <c r="H20" s="287">
        <v>30.486000000000001</v>
      </c>
      <c r="I20" s="288">
        <v>30.393000000000001</v>
      </c>
      <c r="J20" s="503" t="s">
        <v>28</v>
      </c>
      <c r="K20" s="79" t="s">
        <v>1770</v>
      </c>
      <c r="L20" s="291" t="s">
        <v>1936</v>
      </c>
      <c r="M20" s="288">
        <v>28.02</v>
      </c>
      <c r="N20" s="288">
        <v>28.02</v>
      </c>
      <c r="O20" s="436">
        <f t="shared" si="1"/>
        <v>0</v>
      </c>
      <c r="P20" s="340">
        <v>0</v>
      </c>
      <c r="Q20" s="64" t="s">
        <v>1773</v>
      </c>
      <c r="R20" s="295" t="s">
        <v>2856</v>
      </c>
      <c r="S20" s="66"/>
      <c r="T20" s="106" t="s">
        <v>486</v>
      </c>
      <c r="U20" s="46" t="s">
        <v>487</v>
      </c>
      <c r="V20" s="57" t="s">
        <v>516</v>
      </c>
      <c r="W20" s="48" t="s">
        <v>1381</v>
      </c>
      <c r="X20" s="49">
        <v>21</v>
      </c>
      <c r="Y20" s="127" t="s">
        <v>28</v>
      </c>
      <c r="Z20" s="51">
        <v>6</v>
      </c>
      <c r="AA20" s="50"/>
      <c r="AB20" s="52"/>
      <c r="AC20" s="48"/>
      <c r="AD20" s="49"/>
      <c r="AE20" s="127" t="s">
        <v>28</v>
      </c>
      <c r="AF20" s="51"/>
      <c r="AG20" s="56"/>
      <c r="AH20" s="52"/>
      <c r="AI20" s="48"/>
      <c r="AJ20" s="49"/>
      <c r="AK20" s="127" t="s">
        <v>28</v>
      </c>
      <c r="AL20" s="51"/>
      <c r="AM20" s="56"/>
      <c r="AN20" s="52"/>
      <c r="AO20" s="67"/>
      <c r="AP20" s="367" t="s">
        <v>485</v>
      </c>
      <c r="AQ20" s="367"/>
      <c r="AR20" s="68" t="s">
        <v>454</v>
      </c>
      <c r="AS20" s="71" t="s">
        <v>488</v>
      </c>
      <c r="AT20" s="71"/>
      <c r="AU20" s="219"/>
    </row>
    <row r="21" spans="1:47" s="17" customFormat="1" ht="40.5" x14ac:dyDescent="0.15">
      <c r="A21" s="45"/>
      <c r="B21" s="307"/>
      <c r="C21" s="239">
        <v>9</v>
      </c>
      <c r="D21" s="300" t="s">
        <v>497</v>
      </c>
      <c r="E21" s="46" t="s">
        <v>498</v>
      </c>
      <c r="F21" s="37" t="s">
        <v>1653</v>
      </c>
      <c r="G21" s="288">
        <v>111.318</v>
      </c>
      <c r="H21" s="287">
        <v>111.318</v>
      </c>
      <c r="I21" s="288">
        <v>108.733</v>
      </c>
      <c r="J21" s="503" t="s">
        <v>28</v>
      </c>
      <c r="K21" s="79" t="s">
        <v>1770</v>
      </c>
      <c r="L21" s="291" t="s">
        <v>1937</v>
      </c>
      <c r="M21" s="288">
        <v>114.042</v>
      </c>
      <c r="N21" s="288">
        <v>113.718</v>
      </c>
      <c r="O21" s="462">
        <f t="shared" si="1"/>
        <v>-0.32399999999999807</v>
      </c>
      <c r="P21" s="340">
        <v>0</v>
      </c>
      <c r="Q21" s="64" t="s">
        <v>1771</v>
      </c>
      <c r="R21" s="295" t="s">
        <v>2857</v>
      </c>
      <c r="S21" s="66"/>
      <c r="T21" s="106" t="s">
        <v>486</v>
      </c>
      <c r="U21" s="46" t="s">
        <v>487</v>
      </c>
      <c r="V21" s="57" t="s">
        <v>516</v>
      </c>
      <c r="W21" s="48" t="s">
        <v>1381</v>
      </c>
      <c r="X21" s="49">
        <v>21</v>
      </c>
      <c r="Y21" s="127" t="s">
        <v>28</v>
      </c>
      <c r="Z21" s="51">
        <v>7</v>
      </c>
      <c r="AA21" s="50"/>
      <c r="AB21" s="52"/>
      <c r="AC21" s="48"/>
      <c r="AD21" s="49"/>
      <c r="AE21" s="127" t="s">
        <v>28</v>
      </c>
      <c r="AF21" s="51"/>
      <c r="AG21" s="56"/>
      <c r="AH21" s="52"/>
      <c r="AI21" s="48"/>
      <c r="AJ21" s="49"/>
      <c r="AK21" s="127" t="s">
        <v>28</v>
      </c>
      <c r="AL21" s="51"/>
      <c r="AM21" s="56"/>
      <c r="AN21" s="52"/>
      <c r="AO21" s="67"/>
      <c r="AP21" s="367" t="s">
        <v>485</v>
      </c>
      <c r="AQ21" s="367"/>
      <c r="AR21" s="68" t="s">
        <v>454</v>
      </c>
      <c r="AS21" s="71" t="s">
        <v>488</v>
      </c>
      <c r="AT21" s="71"/>
      <c r="AU21" s="219"/>
    </row>
    <row r="22" spans="1:47" s="17" customFormat="1" ht="40.5" x14ac:dyDescent="0.15">
      <c r="A22" s="45"/>
      <c r="B22" s="307"/>
      <c r="C22" s="239">
        <v>10</v>
      </c>
      <c r="D22" s="300" t="s">
        <v>499</v>
      </c>
      <c r="E22" s="46" t="s">
        <v>500</v>
      </c>
      <c r="F22" s="46" t="s">
        <v>484</v>
      </c>
      <c r="G22" s="288">
        <v>375.048</v>
      </c>
      <c r="H22" s="287">
        <v>370.5</v>
      </c>
      <c r="I22" s="288">
        <v>368.96699999999998</v>
      </c>
      <c r="J22" s="503" t="s">
        <v>28</v>
      </c>
      <c r="K22" s="79" t="s">
        <v>1770</v>
      </c>
      <c r="L22" s="291" t="s">
        <v>1938</v>
      </c>
      <c r="M22" s="288">
        <v>375.048</v>
      </c>
      <c r="N22" s="288">
        <v>600</v>
      </c>
      <c r="O22" s="436">
        <f t="shared" si="1"/>
        <v>224.952</v>
      </c>
      <c r="P22" s="340">
        <v>0</v>
      </c>
      <c r="Q22" s="64" t="s">
        <v>1771</v>
      </c>
      <c r="R22" s="295" t="s">
        <v>2858</v>
      </c>
      <c r="S22" s="66"/>
      <c r="T22" s="106" t="s">
        <v>486</v>
      </c>
      <c r="U22" s="46" t="s">
        <v>487</v>
      </c>
      <c r="V22" s="57" t="s">
        <v>516</v>
      </c>
      <c r="W22" s="48" t="s">
        <v>1381</v>
      </c>
      <c r="X22" s="49">
        <v>21</v>
      </c>
      <c r="Y22" s="127" t="s">
        <v>28</v>
      </c>
      <c r="Z22" s="51">
        <v>8</v>
      </c>
      <c r="AA22" s="50"/>
      <c r="AB22" s="52"/>
      <c r="AC22" s="48"/>
      <c r="AD22" s="49"/>
      <c r="AE22" s="127" t="s">
        <v>28</v>
      </c>
      <c r="AF22" s="51"/>
      <c r="AG22" s="56"/>
      <c r="AH22" s="52"/>
      <c r="AI22" s="48"/>
      <c r="AJ22" s="49"/>
      <c r="AK22" s="127" t="s">
        <v>28</v>
      </c>
      <c r="AL22" s="51"/>
      <c r="AM22" s="56"/>
      <c r="AN22" s="52"/>
      <c r="AO22" s="67"/>
      <c r="AP22" s="367" t="s">
        <v>485</v>
      </c>
      <c r="AQ22" s="367"/>
      <c r="AR22" s="68" t="s">
        <v>455</v>
      </c>
      <c r="AS22" s="71"/>
      <c r="AT22" s="71" t="s">
        <v>488</v>
      </c>
      <c r="AU22" s="219"/>
    </row>
    <row r="23" spans="1:47" s="17" customFormat="1" ht="40.5" x14ac:dyDescent="0.15">
      <c r="A23" s="45"/>
      <c r="B23" s="307"/>
      <c r="C23" s="239">
        <v>11</v>
      </c>
      <c r="D23" s="300" t="s">
        <v>501</v>
      </c>
      <c r="E23" s="46" t="s">
        <v>494</v>
      </c>
      <c r="F23" s="46" t="s">
        <v>484</v>
      </c>
      <c r="G23" s="288">
        <v>467.59300000000002</v>
      </c>
      <c r="H23" s="287">
        <v>471.59300000000002</v>
      </c>
      <c r="I23" s="288">
        <v>471.59300000000002</v>
      </c>
      <c r="J23" s="503" t="s">
        <v>28</v>
      </c>
      <c r="K23" s="79" t="s">
        <v>1770</v>
      </c>
      <c r="L23" s="291" t="s">
        <v>1939</v>
      </c>
      <c r="M23" s="288">
        <v>467.59300000000002</v>
      </c>
      <c r="N23" s="288">
        <v>467.59300000000002</v>
      </c>
      <c r="O23" s="436">
        <f t="shared" si="1"/>
        <v>0</v>
      </c>
      <c r="P23" s="340">
        <v>0</v>
      </c>
      <c r="Q23" s="64" t="s">
        <v>1771</v>
      </c>
      <c r="R23" s="295" t="s">
        <v>2859</v>
      </c>
      <c r="S23" s="66"/>
      <c r="T23" s="106" t="s">
        <v>486</v>
      </c>
      <c r="U23" s="46" t="s">
        <v>487</v>
      </c>
      <c r="V23" s="57" t="s">
        <v>516</v>
      </c>
      <c r="W23" s="48" t="s">
        <v>1381</v>
      </c>
      <c r="X23" s="49">
        <v>21</v>
      </c>
      <c r="Y23" s="127" t="s">
        <v>28</v>
      </c>
      <c r="Z23" s="51">
        <v>9</v>
      </c>
      <c r="AA23" s="50"/>
      <c r="AB23" s="52"/>
      <c r="AC23" s="48"/>
      <c r="AD23" s="49"/>
      <c r="AE23" s="127" t="s">
        <v>28</v>
      </c>
      <c r="AF23" s="51"/>
      <c r="AG23" s="56"/>
      <c r="AH23" s="52"/>
      <c r="AI23" s="48"/>
      <c r="AJ23" s="49"/>
      <c r="AK23" s="127" t="s">
        <v>28</v>
      </c>
      <c r="AL23" s="51"/>
      <c r="AM23" s="56"/>
      <c r="AN23" s="52"/>
      <c r="AO23" s="67"/>
      <c r="AP23" s="367" t="s">
        <v>485</v>
      </c>
      <c r="AQ23" s="367"/>
      <c r="AR23" s="68" t="s">
        <v>455</v>
      </c>
      <c r="AS23" s="71"/>
      <c r="AT23" s="71" t="s">
        <v>488</v>
      </c>
      <c r="AU23" s="219"/>
    </row>
    <row r="24" spans="1:47" s="17" customFormat="1" ht="40.5" x14ac:dyDescent="0.15">
      <c r="A24" s="45"/>
      <c r="B24" s="307"/>
      <c r="C24" s="239">
        <v>12</v>
      </c>
      <c r="D24" s="300" t="s">
        <v>502</v>
      </c>
      <c r="E24" s="46" t="s">
        <v>503</v>
      </c>
      <c r="F24" s="37" t="s">
        <v>1654</v>
      </c>
      <c r="G24" s="288">
        <v>201</v>
      </c>
      <c r="H24" s="287">
        <v>201</v>
      </c>
      <c r="I24" s="288">
        <v>176.72200000000001</v>
      </c>
      <c r="J24" s="503" t="s">
        <v>28</v>
      </c>
      <c r="K24" s="79" t="s">
        <v>1770</v>
      </c>
      <c r="L24" s="291" t="s">
        <v>1940</v>
      </c>
      <c r="M24" s="288">
        <v>201</v>
      </c>
      <c r="N24" s="288">
        <v>365</v>
      </c>
      <c r="O24" s="436">
        <f t="shared" si="1"/>
        <v>164</v>
      </c>
      <c r="P24" s="340">
        <v>0</v>
      </c>
      <c r="Q24" s="64" t="s">
        <v>1772</v>
      </c>
      <c r="R24" s="295" t="s">
        <v>2860</v>
      </c>
      <c r="S24" s="66"/>
      <c r="T24" s="46" t="s">
        <v>486</v>
      </c>
      <c r="U24" s="46" t="s">
        <v>487</v>
      </c>
      <c r="V24" s="57" t="s">
        <v>516</v>
      </c>
      <c r="W24" s="48" t="s">
        <v>1381</v>
      </c>
      <c r="X24" s="49">
        <v>21</v>
      </c>
      <c r="Y24" s="127" t="s">
        <v>28</v>
      </c>
      <c r="Z24" s="51">
        <v>10</v>
      </c>
      <c r="AA24" s="50"/>
      <c r="AB24" s="52"/>
      <c r="AC24" s="48"/>
      <c r="AD24" s="49"/>
      <c r="AE24" s="127" t="s">
        <v>28</v>
      </c>
      <c r="AF24" s="51"/>
      <c r="AG24" s="56"/>
      <c r="AH24" s="52"/>
      <c r="AI24" s="48"/>
      <c r="AJ24" s="49"/>
      <c r="AK24" s="127" t="s">
        <v>28</v>
      </c>
      <c r="AL24" s="51"/>
      <c r="AM24" s="56"/>
      <c r="AN24" s="52"/>
      <c r="AO24" s="67"/>
      <c r="AP24" s="367" t="s">
        <v>485</v>
      </c>
      <c r="AQ24" s="367"/>
      <c r="AR24" s="68" t="s">
        <v>454</v>
      </c>
      <c r="AS24" s="71"/>
      <c r="AT24" s="71" t="s">
        <v>488</v>
      </c>
      <c r="AU24" s="219"/>
    </row>
    <row r="25" spans="1:47" s="17" customFormat="1" ht="40.5" x14ac:dyDescent="0.15">
      <c r="A25" s="45"/>
      <c r="B25" s="307"/>
      <c r="C25" s="239">
        <v>13</v>
      </c>
      <c r="D25" s="300" t="s">
        <v>504</v>
      </c>
      <c r="E25" s="46" t="s">
        <v>505</v>
      </c>
      <c r="F25" s="37" t="s">
        <v>1653</v>
      </c>
      <c r="G25" s="288">
        <v>553</v>
      </c>
      <c r="H25" s="287">
        <v>517.673</v>
      </c>
      <c r="I25" s="288">
        <v>497.22199999999998</v>
      </c>
      <c r="J25" s="503" t="s">
        <v>28</v>
      </c>
      <c r="K25" s="79" t="s">
        <v>1770</v>
      </c>
      <c r="L25" s="291" t="s">
        <v>1941</v>
      </c>
      <c r="M25" s="288">
        <v>604.39400000000001</v>
      </c>
      <c r="N25" s="288">
        <v>707.01099999999997</v>
      </c>
      <c r="O25" s="436">
        <f t="shared" si="1"/>
        <v>102.61699999999996</v>
      </c>
      <c r="P25" s="340">
        <v>0</v>
      </c>
      <c r="Q25" s="64" t="s">
        <v>1771</v>
      </c>
      <c r="R25" s="295" t="s">
        <v>2861</v>
      </c>
      <c r="S25" s="66"/>
      <c r="T25" s="46" t="s">
        <v>486</v>
      </c>
      <c r="U25" s="46" t="s">
        <v>487</v>
      </c>
      <c r="V25" s="137" t="s">
        <v>517</v>
      </c>
      <c r="W25" s="48" t="s">
        <v>1381</v>
      </c>
      <c r="X25" s="49">
        <v>21</v>
      </c>
      <c r="Y25" s="127" t="s">
        <v>28</v>
      </c>
      <c r="Z25" s="51">
        <v>11</v>
      </c>
      <c r="AA25" s="50"/>
      <c r="AB25" s="52"/>
      <c r="AC25" s="48"/>
      <c r="AD25" s="49"/>
      <c r="AE25" s="127" t="s">
        <v>28</v>
      </c>
      <c r="AF25" s="51"/>
      <c r="AG25" s="56"/>
      <c r="AH25" s="52"/>
      <c r="AI25" s="48"/>
      <c r="AJ25" s="49"/>
      <c r="AK25" s="127" t="s">
        <v>28</v>
      </c>
      <c r="AL25" s="51"/>
      <c r="AM25" s="56"/>
      <c r="AN25" s="52"/>
      <c r="AO25" s="67"/>
      <c r="AP25" s="367" t="s">
        <v>485</v>
      </c>
      <c r="AQ25" s="367"/>
      <c r="AR25" s="68" t="s">
        <v>453</v>
      </c>
      <c r="AS25" s="71"/>
      <c r="AT25" s="71" t="s">
        <v>488</v>
      </c>
      <c r="AU25" s="219"/>
    </row>
    <row r="26" spans="1:47" s="17" customFormat="1" ht="40.5" x14ac:dyDescent="0.15">
      <c r="A26" s="45"/>
      <c r="B26" s="307"/>
      <c r="C26" s="239">
        <v>14</v>
      </c>
      <c r="D26" s="300" t="s">
        <v>506</v>
      </c>
      <c r="E26" s="46" t="s">
        <v>507</v>
      </c>
      <c r="F26" s="37" t="s">
        <v>1655</v>
      </c>
      <c r="G26" s="288">
        <v>239.75</v>
      </c>
      <c r="H26" s="287">
        <v>239.71199999999999</v>
      </c>
      <c r="I26" s="288">
        <v>236.91399999999999</v>
      </c>
      <c r="J26" s="503" t="s">
        <v>28</v>
      </c>
      <c r="K26" s="79" t="s">
        <v>1770</v>
      </c>
      <c r="L26" s="291" t="s">
        <v>1942</v>
      </c>
      <c r="M26" s="288">
        <v>239.75</v>
      </c>
      <c r="N26" s="288">
        <v>300</v>
      </c>
      <c r="O26" s="436">
        <f t="shared" si="1"/>
        <v>60.25</v>
      </c>
      <c r="P26" s="340">
        <v>0</v>
      </c>
      <c r="Q26" s="64" t="s">
        <v>1771</v>
      </c>
      <c r="R26" s="295" t="s">
        <v>2862</v>
      </c>
      <c r="S26" s="66"/>
      <c r="T26" s="46" t="s">
        <v>486</v>
      </c>
      <c r="U26" s="46" t="s">
        <v>487</v>
      </c>
      <c r="V26" s="57" t="s">
        <v>516</v>
      </c>
      <c r="W26" s="48" t="s">
        <v>1381</v>
      </c>
      <c r="X26" s="49">
        <v>21</v>
      </c>
      <c r="Y26" s="127" t="s">
        <v>28</v>
      </c>
      <c r="Z26" s="51">
        <v>12</v>
      </c>
      <c r="AA26" s="50"/>
      <c r="AB26" s="52"/>
      <c r="AC26" s="48"/>
      <c r="AD26" s="49"/>
      <c r="AE26" s="127" t="s">
        <v>28</v>
      </c>
      <c r="AF26" s="51"/>
      <c r="AG26" s="56"/>
      <c r="AH26" s="52"/>
      <c r="AI26" s="48"/>
      <c r="AJ26" s="49"/>
      <c r="AK26" s="127" t="s">
        <v>28</v>
      </c>
      <c r="AL26" s="51"/>
      <c r="AM26" s="56"/>
      <c r="AN26" s="52"/>
      <c r="AO26" s="67"/>
      <c r="AP26" s="367" t="s">
        <v>485</v>
      </c>
      <c r="AQ26" s="367"/>
      <c r="AR26" s="68" t="s">
        <v>455</v>
      </c>
      <c r="AS26" s="71"/>
      <c r="AT26" s="71" t="s">
        <v>488</v>
      </c>
      <c r="AU26" s="219"/>
    </row>
    <row r="27" spans="1:47" s="17" customFormat="1" ht="40.5" x14ac:dyDescent="0.15">
      <c r="A27" s="45"/>
      <c r="B27" s="307"/>
      <c r="C27" s="239">
        <v>15</v>
      </c>
      <c r="D27" s="300" t="s">
        <v>508</v>
      </c>
      <c r="E27" s="46" t="s">
        <v>503</v>
      </c>
      <c r="F27" s="37" t="s">
        <v>1654</v>
      </c>
      <c r="G27" s="288">
        <v>35600</v>
      </c>
      <c r="H27" s="287">
        <v>35600</v>
      </c>
      <c r="I27" s="288">
        <v>35600</v>
      </c>
      <c r="J27" s="503" t="s">
        <v>28</v>
      </c>
      <c r="K27" s="79" t="s">
        <v>1770</v>
      </c>
      <c r="L27" s="291" t="s">
        <v>1943</v>
      </c>
      <c r="M27" s="469">
        <v>0</v>
      </c>
      <c r="N27" s="469">
        <v>0</v>
      </c>
      <c r="O27" s="436">
        <f t="shared" si="1"/>
        <v>0</v>
      </c>
      <c r="P27" s="340">
        <v>0</v>
      </c>
      <c r="Q27" s="64" t="s">
        <v>1771</v>
      </c>
      <c r="R27" s="295" t="s">
        <v>2863</v>
      </c>
      <c r="S27" s="66"/>
      <c r="T27" s="46" t="s">
        <v>486</v>
      </c>
      <c r="U27" s="46" t="s">
        <v>487</v>
      </c>
      <c r="V27" s="137" t="s">
        <v>517</v>
      </c>
      <c r="W27" s="48" t="s">
        <v>1381</v>
      </c>
      <c r="X27" s="49">
        <v>21</v>
      </c>
      <c r="Y27" s="127" t="s">
        <v>28</v>
      </c>
      <c r="Z27" s="51">
        <v>13</v>
      </c>
      <c r="AA27" s="50"/>
      <c r="AB27" s="52"/>
      <c r="AC27" s="48"/>
      <c r="AD27" s="49"/>
      <c r="AE27" s="127" t="s">
        <v>28</v>
      </c>
      <c r="AF27" s="51"/>
      <c r="AG27" s="56"/>
      <c r="AH27" s="52"/>
      <c r="AI27" s="48"/>
      <c r="AJ27" s="49"/>
      <c r="AK27" s="127" t="s">
        <v>28</v>
      </c>
      <c r="AL27" s="51"/>
      <c r="AM27" s="56"/>
      <c r="AN27" s="52"/>
      <c r="AO27" s="67"/>
      <c r="AP27" s="367" t="s">
        <v>485</v>
      </c>
      <c r="AQ27" s="367"/>
      <c r="AR27" s="68" t="s">
        <v>455</v>
      </c>
      <c r="AS27" s="71"/>
      <c r="AT27" s="71" t="s">
        <v>488</v>
      </c>
      <c r="AU27" s="219" t="s">
        <v>488</v>
      </c>
    </row>
    <row r="28" spans="1:47" s="17" customFormat="1" ht="40.5" x14ac:dyDescent="0.15">
      <c r="A28" s="45"/>
      <c r="B28" s="78"/>
      <c r="C28" s="239">
        <v>16</v>
      </c>
      <c r="D28" s="300" t="s">
        <v>510</v>
      </c>
      <c r="E28" s="46" t="s">
        <v>509</v>
      </c>
      <c r="F28" s="46" t="s">
        <v>811</v>
      </c>
      <c r="G28" s="288">
        <v>145</v>
      </c>
      <c r="H28" s="287">
        <v>145</v>
      </c>
      <c r="I28" s="288">
        <v>141.119</v>
      </c>
      <c r="J28" s="279" t="s">
        <v>3289</v>
      </c>
      <c r="K28" s="79" t="s">
        <v>1774</v>
      </c>
      <c r="L28" s="291" t="s">
        <v>1944</v>
      </c>
      <c r="M28" s="397">
        <v>123.565</v>
      </c>
      <c r="N28" s="397">
        <v>148</v>
      </c>
      <c r="O28" s="445">
        <f t="shared" si="1"/>
        <v>24.435000000000002</v>
      </c>
      <c r="P28" s="340">
        <v>0</v>
      </c>
      <c r="Q28" s="64" t="s">
        <v>1772</v>
      </c>
      <c r="R28" s="295" t="s">
        <v>3290</v>
      </c>
      <c r="S28" s="66"/>
      <c r="T28" s="46" t="s">
        <v>486</v>
      </c>
      <c r="U28" s="46" t="s">
        <v>487</v>
      </c>
      <c r="V28" s="57" t="s">
        <v>517</v>
      </c>
      <c r="W28" s="48" t="s">
        <v>1381</v>
      </c>
      <c r="X28" s="49">
        <v>21</v>
      </c>
      <c r="Y28" s="127" t="s">
        <v>28</v>
      </c>
      <c r="Z28" s="51">
        <v>14</v>
      </c>
      <c r="AA28" s="50"/>
      <c r="AB28" s="52"/>
      <c r="AC28" s="48"/>
      <c r="AD28" s="49"/>
      <c r="AE28" s="127" t="s">
        <v>28</v>
      </c>
      <c r="AF28" s="51"/>
      <c r="AG28" s="56"/>
      <c r="AH28" s="52"/>
      <c r="AI28" s="48"/>
      <c r="AJ28" s="49"/>
      <c r="AK28" s="127" t="s">
        <v>28</v>
      </c>
      <c r="AL28" s="51"/>
      <c r="AM28" s="56"/>
      <c r="AN28" s="52"/>
      <c r="AO28" s="67"/>
      <c r="AP28" s="367" t="s">
        <v>1382</v>
      </c>
      <c r="AQ28" s="367" t="s">
        <v>1408</v>
      </c>
      <c r="AR28" s="68" t="s">
        <v>453</v>
      </c>
      <c r="AS28" s="71"/>
      <c r="AT28" s="71" t="s">
        <v>488</v>
      </c>
      <c r="AU28" s="219"/>
    </row>
    <row r="29" spans="1:47" s="17" customFormat="1" ht="54" x14ac:dyDescent="0.15">
      <c r="A29" s="45"/>
      <c r="B29" s="78"/>
      <c r="C29" s="239">
        <v>17</v>
      </c>
      <c r="D29" s="300" t="s">
        <v>511</v>
      </c>
      <c r="E29" s="46" t="s">
        <v>512</v>
      </c>
      <c r="F29" s="46" t="s">
        <v>811</v>
      </c>
      <c r="G29" s="288">
        <v>647.77</v>
      </c>
      <c r="H29" s="287">
        <v>571.09400000000005</v>
      </c>
      <c r="I29" s="288">
        <v>545.70699999999999</v>
      </c>
      <c r="J29" s="279" t="s">
        <v>3291</v>
      </c>
      <c r="K29" s="79" t="s">
        <v>1770</v>
      </c>
      <c r="L29" s="291" t="s">
        <v>1945</v>
      </c>
      <c r="M29" s="397">
        <v>498.65199999999999</v>
      </c>
      <c r="N29" s="397">
        <v>600</v>
      </c>
      <c r="O29" s="445">
        <f t="shared" si="1"/>
        <v>101.34800000000001</v>
      </c>
      <c r="P29" s="340">
        <v>0</v>
      </c>
      <c r="Q29" s="64" t="s">
        <v>1773</v>
      </c>
      <c r="R29" s="295" t="s">
        <v>2864</v>
      </c>
      <c r="S29" s="66"/>
      <c r="T29" s="46" t="s">
        <v>518</v>
      </c>
      <c r="U29" s="138" t="s">
        <v>519</v>
      </c>
      <c r="V29" s="139" t="s">
        <v>517</v>
      </c>
      <c r="W29" s="48" t="s">
        <v>1381</v>
      </c>
      <c r="X29" s="49">
        <v>21</v>
      </c>
      <c r="Y29" s="127" t="s">
        <v>28</v>
      </c>
      <c r="Z29" s="51">
        <v>16</v>
      </c>
      <c r="AA29" s="50"/>
      <c r="AB29" s="52"/>
      <c r="AC29" s="48"/>
      <c r="AD29" s="49"/>
      <c r="AE29" s="127" t="s">
        <v>28</v>
      </c>
      <c r="AF29" s="51"/>
      <c r="AG29" s="56"/>
      <c r="AH29" s="52"/>
      <c r="AI29" s="48"/>
      <c r="AJ29" s="49"/>
      <c r="AK29" s="127" t="s">
        <v>28</v>
      </c>
      <c r="AL29" s="51"/>
      <c r="AM29" s="56"/>
      <c r="AN29" s="52"/>
      <c r="AO29" s="67"/>
      <c r="AP29" s="367" t="s">
        <v>1382</v>
      </c>
      <c r="AQ29" s="367" t="s">
        <v>1408</v>
      </c>
      <c r="AR29" s="68" t="s">
        <v>453</v>
      </c>
      <c r="AS29" s="71"/>
      <c r="AT29" s="71" t="s">
        <v>488</v>
      </c>
      <c r="AU29" s="219"/>
    </row>
    <row r="30" spans="1:47" s="17" customFormat="1" ht="40.5" x14ac:dyDescent="0.15">
      <c r="A30" s="53"/>
      <c r="B30" s="360"/>
      <c r="C30" s="239">
        <v>18</v>
      </c>
      <c r="D30" s="311" t="s">
        <v>513</v>
      </c>
      <c r="E30" s="363" t="s">
        <v>571</v>
      </c>
      <c r="F30" s="363" t="s">
        <v>1398</v>
      </c>
      <c r="G30" s="403">
        <v>159.80000000000001</v>
      </c>
      <c r="H30" s="418">
        <v>179.96199999999999</v>
      </c>
      <c r="I30" s="403">
        <v>176.036</v>
      </c>
      <c r="J30" s="504" t="s">
        <v>28</v>
      </c>
      <c r="K30" s="366" t="s">
        <v>1770</v>
      </c>
      <c r="L30" s="516" t="s">
        <v>1946</v>
      </c>
      <c r="M30" s="403">
        <v>127.84</v>
      </c>
      <c r="N30" s="403">
        <v>231.65199999999999</v>
      </c>
      <c r="O30" s="444">
        <f t="shared" si="1"/>
        <v>103.81199999999998</v>
      </c>
      <c r="P30" s="452">
        <v>0</v>
      </c>
      <c r="Q30" s="367" t="s">
        <v>1771</v>
      </c>
      <c r="R30" s="529" t="s">
        <v>2865</v>
      </c>
      <c r="S30" s="93"/>
      <c r="T30" s="141" t="s">
        <v>486</v>
      </c>
      <c r="U30" s="138" t="s">
        <v>519</v>
      </c>
      <c r="V30" s="142" t="s">
        <v>520</v>
      </c>
      <c r="W30" s="55" t="s">
        <v>1381</v>
      </c>
      <c r="X30" s="49">
        <v>21</v>
      </c>
      <c r="Y30" s="127" t="s">
        <v>28</v>
      </c>
      <c r="Z30" s="56">
        <v>19</v>
      </c>
      <c r="AA30" s="50"/>
      <c r="AB30" s="54"/>
      <c r="AC30" s="55"/>
      <c r="AD30" s="49"/>
      <c r="AE30" s="127" t="s">
        <v>28</v>
      </c>
      <c r="AF30" s="56"/>
      <c r="AG30" s="56"/>
      <c r="AH30" s="54"/>
      <c r="AI30" s="55"/>
      <c r="AJ30" s="49"/>
      <c r="AK30" s="127" t="s">
        <v>28</v>
      </c>
      <c r="AL30" s="56"/>
      <c r="AM30" s="56"/>
      <c r="AN30" s="54"/>
      <c r="AO30" s="67"/>
      <c r="AP30" s="367" t="s">
        <v>485</v>
      </c>
      <c r="AQ30" s="367"/>
      <c r="AR30" s="68" t="s">
        <v>455</v>
      </c>
      <c r="AS30" s="365"/>
      <c r="AT30" s="365" t="s">
        <v>488</v>
      </c>
      <c r="AU30" s="221"/>
    </row>
    <row r="31" spans="1:47" s="17" customFormat="1" ht="40.5" x14ac:dyDescent="0.15">
      <c r="A31" s="45"/>
      <c r="B31" s="78"/>
      <c r="C31" s="239">
        <v>19</v>
      </c>
      <c r="D31" s="300" t="s">
        <v>1451</v>
      </c>
      <c r="E31" s="46" t="s">
        <v>571</v>
      </c>
      <c r="F31" s="46" t="s">
        <v>993</v>
      </c>
      <c r="G31" s="288">
        <v>1168.08</v>
      </c>
      <c r="H31" s="287">
        <v>1533.636</v>
      </c>
      <c r="I31" s="288">
        <v>1522.9390000000001</v>
      </c>
      <c r="J31" s="503" t="s">
        <v>28</v>
      </c>
      <c r="K31" s="79" t="s">
        <v>1770</v>
      </c>
      <c r="L31" s="291" t="s">
        <v>1947</v>
      </c>
      <c r="M31" s="288">
        <v>1050.078</v>
      </c>
      <c r="N31" s="288">
        <v>1260.0940000000001</v>
      </c>
      <c r="O31" s="436">
        <f t="shared" si="1"/>
        <v>210.01600000000008</v>
      </c>
      <c r="P31" s="340">
        <v>0</v>
      </c>
      <c r="Q31" s="64" t="s">
        <v>1773</v>
      </c>
      <c r="R31" s="295" t="s">
        <v>2866</v>
      </c>
      <c r="S31" s="47" t="s">
        <v>1452</v>
      </c>
      <c r="T31" s="109" t="s">
        <v>486</v>
      </c>
      <c r="U31" s="109" t="s">
        <v>519</v>
      </c>
      <c r="V31" s="57" t="s">
        <v>520</v>
      </c>
      <c r="W31" s="48" t="s">
        <v>1381</v>
      </c>
      <c r="X31" s="92">
        <v>21</v>
      </c>
      <c r="Y31" s="127" t="s">
        <v>28</v>
      </c>
      <c r="Z31" s="51">
        <v>20</v>
      </c>
      <c r="AA31" s="143"/>
      <c r="AB31" s="52"/>
      <c r="AC31" s="48"/>
      <c r="AD31" s="92"/>
      <c r="AE31" s="127" t="s">
        <v>28</v>
      </c>
      <c r="AF31" s="51"/>
      <c r="AG31" s="51"/>
      <c r="AH31" s="52"/>
      <c r="AI31" s="48"/>
      <c r="AJ31" s="92"/>
      <c r="AK31" s="127" t="s">
        <v>28</v>
      </c>
      <c r="AL31" s="51"/>
      <c r="AM31" s="51"/>
      <c r="AN31" s="52"/>
      <c r="AO31" s="70"/>
      <c r="AP31" s="64" t="s">
        <v>485</v>
      </c>
      <c r="AQ31" s="64"/>
      <c r="AR31" s="69" t="s">
        <v>455</v>
      </c>
      <c r="AS31" s="71"/>
      <c r="AT31" s="71" t="s">
        <v>488</v>
      </c>
      <c r="AU31" s="219"/>
    </row>
    <row r="32" spans="1:47" s="17" customFormat="1" ht="40.5" x14ac:dyDescent="0.15">
      <c r="A32" s="45"/>
      <c r="B32" s="78"/>
      <c r="C32" s="239">
        <v>20</v>
      </c>
      <c r="D32" s="300" t="s">
        <v>514</v>
      </c>
      <c r="E32" s="46" t="s">
        <v>571</v>
      </c>
      <c r="F32" s="46" t="s">
        <v>737</v>
      </c>
      <c r="G32" s="288">
        <v>200</v>
      </c>
      <c r="H32" s="287">
        <v>194.80600000000001</v>
      </c>
      <c r="I32" s="288">
        <v>191.327</v>
      </c>
      <c r="J32" s="503" t="s">
        <v>28</v>
      </c>
      <c r="K32" s="79" t="s">
        <v>1775</v>
      </c>
      <c r="L32" s="291" t="s">
        <v>1948</v>
      </c>
      <c r="M32" s="469">
        <v>0</v>
      </c>
      <c r="N32" s="469">
        <v>0</v>
      </c>
      <c r="O32" s="436">
        <f t="shared" si="1"/>
        <v>0</v>
      </c>
      <c r="P32" s="340">
        <v>0</v>
      </c>
      <c r="Q32" s="64" t="s">
        <v>1776</v>
      </c>
      <c r="R32" s="295" t="s">
        <v>2867</v>
      </c>
      <c r="S32" s="66"/>
      <c r="T32" s="109" t="s">
        <v>518</v>
      </c>
      <c r="U32" s="109" t="s">
        <v>519</v>
      </c>
      <c r="V32" s="57" t="s">
        <v>516</v>
      </c>
      <c r="W32" s="48" t="s">
        <v>1381</v>
      </c>
      <c r="X32" s="49">
        <v>21</v>
      </c>
      <c r="Y32" s="127" t="s">
        <v>28</v>
      </c>
      <c r="Z32" s="51">
        <v>21</v>
      </c>
      <c r="AA32" s="50"/>
      <c r="AB32" s="52"/>
      <c r="AC32" s="48"/>
      <c r="AD32" s="49"/>
      <c r="AE32" s="127" t="s">
        <v>28</v>
      </c>
      <c r="AF32" s="51"/>
      <c r="AG32" s="56"/>
      <c r="AH32" s="52"/>
      <c r="AI32" s="48"/>
      <c r="AJ32" s="49"/>
      <c r="AK32" s="127" t="s">
        <v>28</v>
      </c>
      <c r="AL32" s="51"/>
      <c r="AM32" s="56"/>
      <c r="AN32" s="52"/>
      <c r="AO32" s="67"/>
      <c r="AP32" s="367" t="s">
        <v>485</v>
      </c>
      <c r="AQ32" s="367"/>
      <c r="AR32" s="68" t="s">
        <v>455</v>
      </c>
      <c r="AS32" s="71"/>
      <c r="AT32" s="71" t="s">
        <v>488</v>
      </c>
      <c r="AU32" s="219" t="s">
        <v>17</v>
      </c>
    </row>
    <row r="33" spans="1:47" s="17" customFormat="1" ht="40.5" x14ac:dyDescent="0.15">
      <c r="A33" s="45"/>
      <c r="B33" s="78"/>
      <c r="C33" s="239">
        <v>21</v>
      </c>
      <c r="D33" s="300" t="s">
        <v>515</v>
      </c>
      <c r="E33" s="46" t="s">
        <v>571</v>
      </c>
      <c r="F33" s="46" t="s">
        <v>737</v>
      </c>
      <c r="G33" s="288">
        <v>500</v>
      </c>
      <c r="H33" s="287">
        <v>504.38299999999998</v>
      </c>
      <c r="I33" s="288">
        <v>495.42200000000003</v>
      </c>
      <c r="J33" s="503" t="s">
        <v>28</v>
      </c>
      <c r="K33" s="79" t="s">
        <v>1775</v>
      </c>
      <c r="L33" s="291" t="s">
        <v>1949</v>
      </c>
      <c r="M33" s="469">
        <v>0</v>
      </c>
      <c r="N33" s="469">
        <v>0</v>
      </c>
      <c r="O33" s="436">
        <f t="shared" si="1"/>
        <v>0</v>
      </c>
      <c r="P33" s="340">
        <v>0</v>
      </c>
      <c r="Q33" s="64" t="s">
        <v>1776</v>
      </c>
      <c r="R33" s="295" t="s">
        <v>2868</v>
      </c>
      <c r="S33" s="66"/>
      <c r="T33" s="109" t="s">
        <v>518</v>
      </c>
      <c r="U33" s="109" t="s">
        <v>519</v>
      </c>
      <c r="V33" s="57" t="s">
        <v>516</v>
      </c>
      <c r="W33" s="48" t="s">
        <v>1381</v>
      </c>
      <c r="X33" s="49">
        <v>21</v>
      </c>
      <c r="Y33" s="127" t="s">
        <v>28</v>
      </c>
      <c r="Z33" s="51">
        <v>22</v>
      </c>
      <c r="AA33" s="50"/>
      <c r="AB33" s="52"/>
      <c r="AC33" s="48"/>
      <c r="AD33" s="49"/>
      <c r="AE33" s="127" t="s">
        <v>28</v>
      </c>
      <c r="AF33" s="51"/>
      <c r="AG33" s="56"/>
      <c r="AH33" s="52"/>
      <c r="AI33" s="48"/>
      <c r="AJ33" s="49"/>
      <c r="AK33" s="127" t="s">
        <v>28</v>
      </c>
      <c r="AL33" s="51"/>
      <c r="AM33" s="56"/>
      <c r="AN33" s="52"/>
      <c r="AO33" s="67"/>
      <c r="AP33" s="367" t="s">
        <v>485</v>
      </c>
      <c r="AQ33" s="367"/>
      <c r="AR33" s="68" t="s">
        <v>455</v>
      </c>
      <c r="AS33" s="71"/>
      <c r="AT33" s="71" t="s">
        <v>488</v>
      </c>
      <c r="AU33" s="219" t="s">
        <v>17</v>
      </c>
    </row>
    <row r="34" spans="1:47" s="17" customFormat="1" ht="40.5" x14ac:dyDescent="0.15">
      <c r="A34" s="45"/>
      <c r="B34" s="78"/>
      <c r="C34" s="239">
        <v>22</v>
      </c>
      <c r="D34" s="304" t="s">
        <v>1608</v>
      </c>
      <c r="E34" s="37" t="s">
        <v>1660</v>
      </c>
      <c r="F34" s="37" t="s">
        <v>1647</v>
      </c>
      <c r="G34" s="288">
        <v>350</v>
      </c>
      <c r="H34" s="287">
        <v>350</v>
      </c>
      <c r="I34" s="288">
        <v>331.23399999999998</v>
      </c>
      <c r="J34" s="503" t="s">
        <v>28</v>
      </c>
      <c r="K34" s="79" t="s">
        <v>1775</v>
      </c>
      <c r="L34" s="291" t="s">
        <v>1950</v>
      </c>
      <c r="M34" s="469">
        <v>0</v>
      </c>
      <c r="N34" s="469">
        <v>0</v>
      </c>
      <c r="O34" s="436">
        <f t="shared" si="1"/>
        <v>0</v>
      </c>
      <c r="P34" s="340">
        <v>0</v>
      </c>
      <c r="Q34" s="64" t="s">
        <v>1776</v>
      </c>
      <c r="R34" s="295" t="s">
        <v>2869</v>
      </c>
      <c r="S34" s="66"/>
      <c r="T34" s="46" t="s">
        <v>486</v>
      </c>
      <c r="U34" s="46" t="s">
        <v>487</v>
      </c>
      <c r="V34" s="137" t="s">
        <v>517</v>
      </c>
      <c r="W34" s="48" t="s">
        <v>1381</v>
      </c>
      <c r="X34" s="49">
        <v>21</v>
      </c>
      <c r="Y34" s="127" t="s">
        <v>28</v>
      </c>
      <c r="Z34" s="51">
        <v>23</v>
      </c>
      <c r="AA34" s="50"/>
      <c r="AB34" s="52"/>
      <c r="AC34" s="48"/>
      <c r="AD34" s="49"/>
      <c r="AE34" s="127" t="s">
        <v>28</v>
      </c>
      <c r="AF34" s="51"/>
      <c r="AG34" s="56"/>
      <c r="AH34" s="52"/>
      <c r="AI34" s="48"/>
      <c r="AJ34" s="49"/>
      <c r="AK34" s="127" t="s">
        <v>28</v>
      </c>
      <c r="AL34" s="51"/>
      <c r="AM34" s="56"/>
      <c r="AN34" s="52"/>
      <c r="AO34" s="67"/>
      <c r="AP34" s="367" t="s">
        <v>485</v>
      </c>
      <c r="AQ34" s="367"/>
      <c r="AR34" s="68" t="s">
        <v>455</v>
      </c>
      <c r="AS34" s="71"/>
      <c r="AT34" s="71" t="s">
        <v>488</v>
      </c>
      <c r="AU34" s="219"/>
    </row>
    <row r="35" spans="1:47" s="17" customFormat="1" ht="40.5" x14ac:dyDescent="0.15">
      <c r="A35" s="45"/>
      <c r="B35" s="78"/>
      <c r="C35" s="239">
        <v>23</v>
      </c>
      <c r="D35" s="304" t="s">
        <v>1453</v>
      </c>
      <c r="E35" s="37" t="s">
        <v>1660</v>
      </c>
      <c r="F35" s="37" t="s">
        <v>1648</v>
      </c>
      <c r="G35" s="288">
        <v>45</v>
      </c>
      <c r="H35" s="287">
        <v>12</v>
      </c>
      <c r="I35" s="288">
        <v>12</v>
      </c>
      <c r="J35" s="279" t="s">
        <v>3292</v>
      </c>
      <c r="K35" s="79" t="s">
        <v>1775</v>
      </c>
      <c r="L35" s="291" t="s">
        <v>1951</v>
      </c>
      <c r="M35" s="397">
        <v>22.5</v>
      </c>
      <c r="N35" s="471">
        <v>0</v>
      </c>
      <c r="O35" s="445">
        <f t="shared" si="1"/>
        <v>-22.5</v>
      </c>
      <c r="P35" s="340">
        <v>0</v>
      </c>
      <c r="Q35" s="64" t="s">
        <v>1776</v>
      </c>
      <c r="R35" s="295" t="s">
        <v>2870</v>
      </c>
      <c r="S35" s="66"/>
      <c r="T35" s="46" t="s">
        <v>486</v>
      </c>
      <c r="U35" s="46" t="s">
        <v>487</v>
      </c>
      <c r="V35" s="137" t="s">
        <v>517</v>
      </c>
      <c r="W35" s="48" t="s">
        <v>1381</v>
      </c>
      <c r="X35" s="49">
        <v>21</v>
      </c>
      <c r="Y35" s="127" t="s">
        <v>28</v>
      </c>
      <c r="Z35" s="51">
        <v>24</v>
      </c>
      <c r="AA35" s="50"/>
      <c r="AB35" s="52"/>
      <c r="AC35" s="48"/>
      <c r="AD35" s="49"/>
      <c r="AE35" s="127" t="s">
        <v>28</v>
      </c>
      <c r="AF35" s="51"/>
      <c r="AG35" s="56"/>
      <c r="AH35" s="52"/>
      <c r="AI35" s="48"/>
      <c r="AJ35" s="49"/>
      <c r="AK35" s="127" t="s">
        <v>28</v>
      </c>
      <c r="AL35" s="51"/>
      <c r="AM35" s="56"/>
      <c r="AN35" s="52"/>
      <c r="AO35" s="67"/>
      <c r="AP35" s="367" t="s">
        <v>1382</v>
      </c>
      <c r="AQ35" s="367" t="s">
        <v>1408</v>
      </c>
      <c r="AR35" s="68" t="s">
        <v>455</v>
      </c>
      <c r="AS35" s="71"/>
      <c r="AT35" s="71" t="s">
        <v>488</v>
      </c>
      <c r="AU35" s="219"/>
    </row>
    <row r="36" spans="1:47" s="17" customFormat="1" ht="40.5" x14ac:dyDescent="0.15">
      <c r="A36" s="45"/>
      <c r="B36" s="78"/>
      <c r="C36" s="239">
        <v>24</v>
      </c>
      <c r="D36" s="304" t="s">
        <v>1609</v>
      </c>
      <c r="E36" s="37" t="s">
        <v>1660</v>
      </c>
      <c r="F36" s="37" t="s">
        <v>1647</v>
      </c>
      <c r="G36" s="288">
        <v>87.5</v>
      </c>
      <c r="H36" s="287">
        <v>77.5</v>
      </c>
      <c r="I36" s="288">
        <v>77.498000000000005</v>
      </c>
      <c r="J36" s="503" t="s">
        <v>28</v>
      </c>
      <c r="K36" s="79" t="s">
        <v>1775</v>
      </c>
      <c r="L36" s="291" t="s">
        <v>1952</v>
      </c>
      <c r="M36" s="469">
        <v>0</v>
      </c>
      <c r="N36" s="469">
        <v>0</v>
      </c>
      <c r="O36" s="436">
        <f t="shared" si="1"/>
        <v>0</v>
      </c>
      <c r="P36" s="340">
        <v>0</v>
      </c>
      <c r="Q36" s="64" t="s">
        <v>1776</v>
      </c>
      <c r="R36" s="295" t="s">
        <v>2871</v>
      </c>
      <c r="S36" s="66"/>
      <c r="T36" s="46" t="s">
        <v>486</v>
      </c>
      <c r="U36" s="46" t="s">
        <v>487</v>
      </c>
      <c r="V36" s="137" t="s">
        <v>517</v>
      </c>
      <c r="W36" s="48" t="s">
        <v>1381</v>
      </c>
      <c r="X36" s="49">
        <v>21</v>
      </c>
      <c r="Y36" s="127" t="s">
        <v>28</v>
      </c>
      <c r="Z36" s="51">
        <v>25</v>
      </c>
      <c r="AA36" s="50"/>
      <c r="AB36" s="52"/>
      <c r="AC36" s="48"/>
      <c r="AD36" s="49"/>
      <c r="AE36" s="127" t="s">
        <v>28</v>
      </c>
      <c r="AF36" s="51"/>
      <c r="AG36" s="56"/>
      <c r="AH36" s="52"/>
      <c r="AI36" s="48"/>
      <c r="AJ36" s="49"/>
      <c r="AK36" s="127" t="s">
        <v>28</v>
      </c>
      <c r="AL36" s="51"/>
      <c r="AM36" s="56"/>
      <c r="AN36" s="52"/>
      <c r="AO36" s="67"/>
      <c r="AP36" s="367" t="s">
        <v>485</v>
      </c>
      <c r="AQ36" s="367"/>
      <c r="AR36" s="68" t="s">
        <v>455</v>
      </c>
      <c r="AS36" s="71"/>
      <c r="AT36" s="71" t="s">
        <v>488</v>
      </c>
      <c r="AU36" s="219"/>
    </row>
    <row r="37" spans="1:47" s="17" customFormat="1" ht="40.5" x14ac:dyDescent="0.15">
      <c r="A37" s="45"/>
      <c r="B37" s="78"/>
      <c r="C37" s="239">
        <v>25</v>
      </c>
      <c r="D37" s="304" t="s">
        <v>1454</v>
      </c>
      <c r="E37" s="46" t="s">
        <v>737</v>
      </c>
      <c r="F37" s="46" t="s">
        <v>993</v>
      </c>
      <c r="G37" s="288">
        <v>36</v>
      </c>
      <c r="H37" s="287">
        <v>36</v>
      </c>
      <c r="I37" s="288">
        <v>35.31</v>
      </c>
      <c r="J37" s="279" t="s">
        <v>3293</v>
      </c>
      <c r="K37" s="79" t="s">
        <v>1770</v>
      </c>
      <c r="L37" s="291" t="s">
        <v>1953</v>
      </c>
      <c r="M37" s="397">
        <v>36</v>
      </c>
      <c r="N37" s="397">
        <v>36</v>
      </c>
      <c r="O37" s="445">
        <f t="shared" si="1"/>
        <v>0</v>
      </c>
      <c r="P37" s="340">
        <v>0</v>
      </c>
      <c r="Q37" s="64" t="s">
        <v>1773</v>
      </c>
      <c r="R37" s="295" t="s">
        <v>2872</v>
      </c>
      <c r="S37" s="66"/>
      <c r="T37" s="109" t="s">
        <v>486</v>
      </c>
      <c r="U37" s="109" t="s">
        <v>519</v>
      </c>
      <c r="V37" s="57" t="s">
        <v>520</v>
      </c>
      <c r="W37" s="48" t="s">
        <v>1381</v>
      </c>
      <c r="X37" s="92" t="s">
        <v>1399</v>
      </c>
      <c r="Y37" s="127" t="s">
        <v>28</v>
      </c>
      <c r="Z37" s="51">
        <v>1</v>
      </c>
      <c r="AA37" s="143"/>
      <c r="AB37" s="52"/>
      <c r="AC37" s="48"/>
      <c r="AD37" s="92"/>
      <c r="AE37" s="127" t="s">
        <v>28</v>
      </c>
      <c r="AF37" s="51"/>
      <c r="AG37" s="51"/>
      <c r="AH37" s="52"/>
      <c r="AI37" s="48"/>
      <c r="AJ37" s="92"/>
      <c r="AK37" s="127" t="s">
        <v>28</v>
      </c>
      <c r="AL37" s="51"/>
      <c r="AM37" s="51"/>
      <c r="AN37" s="52"/>
      <c r="AO37" s="70"/>
      <c r="AP37" s="64" t="s">
        <v>1382</v>
      </c>
      <c r="AQ37" s="64" t="s">
        <v>1400</v>
      </c>
      <c r="AR37" s="69"/>
      <c r="AS37" s="71"/>
      <c r="AT37" s="71" t="s">
        <v>488</v>
      </c>
      <c r="AU37" s="219"/>
    </row>
    <row r="38" spans="1:47" s="17" customFormat="1" ht="40.5" x14ac:dyDescent="0.15">
      <c r="A38" s="45"/>
      <c r="B38" s="78"/>
      <c r="C38" s="239">
        <v>26</v>
      </c>
      <c r="D38" s="304" t="s">
        <v>1455</v>
      </c>
      <c r="E38" s="46" t="s">
        <v>737</v>
      </c>
      <c r="F38" s="46" t="s">
        <v>1398</v>
      </c>
      <c r="G38" s="288">
        <v>709</v>
      </c>
      <c r="H38" s="287">
        <v>719.04200000000003</v>
      </c>
      <c r="I38" s="288">
        <v>716.81399999999996</v>
      </c>
      <c r="J38" s="279" t="s">
        <v>3294</v>
      </c>
      <c r="K38" s="79" t="s">
        <v>1770</v>
      </c>
      <c r="L38" s="291" t="s">
        <v>1954</v>
      </c>
      <c r="M38" s="397">
        <v>709</v>
      </c>
      <c r="N38" s="397">
        <v>925</v>
      </c>
      <c r="O38" s="445">
        <f t="shared" si="1"/>
        <v>216</v>
      </c>
      <c r="P38" s="340">
        <v>0</v>
      </c>
      <c r="Q38" s="64" t="s">
        <v>1773</v>
      </c>
      <c r="R38" s="295" t="s">
        <v>2873</v>
      </c>
      <c r="S38" s="66"/>
      <c r="T38" s="109" t="s">
        <v>486</v>
      </c>
      <c r="U38" s="109" t="s">
        <v>519</v>
      </c>
      <c r="V38" s="57" t="s">
        <v>520</v>
      </c>
      <c r="W38" s="48" t="s">
        <v>1381</v>
      </c>
      <c r="X38" s="92" t="s">
        <v>1399</v>
      </c>
      <c r="Y38" s="127" t="s">
        <v>28</v>
      </c>
      <c r="Z38" s="51">
        <v>2</v>
      </c>
      <c r="AA38" s="143"/>
      <c r="AB38" s="52"/>
      <c r="AC38" s="48"/>
      <c r="AD38" s="92"/>
      <c r="AE38" s="127" t="s">
        <v>28</v>
      </c>
      <c r="AF38" s="51"/>
      <c r="AG38" s="51"/>
      <c r="AH38" s="52"/>
      <c r="AI38" s="48"/>
      <c r="AJ38" s="92"/>
      <c r="AK38" s="127" t="s">
        <v>28</v>
      </c>
      <c r="AL38" s="51"/>
      <c r="AM38" s="51"/>
      <c r="AN38" s="52"/>
      <c r="AO38" s="70"/>
      <c r="AP38" s="64" t="s">
        <v>1382</v>
      </c>
      <c r="AQ38" s="64" t="s">
        <v>1400</v>
      </c>
      <c r="AR38" s="69"/>
      <c r="AS38" s="71"/>
      <c r="AT38" s="71" t="s">
        <v>488</v>
      </c>
      <c r="AU38" s="219"/>
    </row>
    <row r="39" spans="1:47" s="17" customFormat="1" ht="40.5" x14ac:dyDescent="0.15">
      <c r="A39" s="45"/>
      <c r="B39" s="78"/>
      <c r="C39" s="239">
        <v>27</v>
      </c>
      <c r="D39" s="304" t="s">
        <v>1456</v>
      </c>
      <c r="E39" s="46" t="s">
        <v>737</v>
      </c>
      <c r="F39" s="46" t="s">
        <v>811</v>
      </c>
      <c r="G39" s="288">
        <v>40</v>
      </c>
      <c r="H39" s="287">
        <v>40</v>
      </c>
      <c r="I39" s="288">
        <v>40</v>
      </c>
      <c r="J39" s="279" t="s">
        <v>3295</v>
      </c>
      <c r="K39" s="79" t="s">
        <v>1775</v>
      </c>
      <c r="L39" s="291" t="s">
        <v>1955</v>
      </c>
      <c r="M39" s="397">
        <v>38.006</v>
      </c>
      <c r="N39" s="471">
        <v>0</v>
      </c>
      <c r="O39" s="445">
        <f t="shared" si="1"/>
        <v>-38.006</v>
      </c>
      <c r="P39" s="340">
        <v>0</v>
      </c>
      <c r="Q39" s="64" t="s">
        <v>1776</v>
      </c>
      <c r="R39" s="295" t="s">
        <v>2874</v>
      </c>
      <c r="S39" s="66"/>
      <c r="T39" s="109" t="s">
        <v>486</v>
      </c>
      <c r="U39" s="109" t="s">
        <v>519</v>
      </c>
      <c r="V39" s="57" t="s">
        <v>520</v>
      </c>
      <c r="W39" s="48" t="s">
        <v>1381</v>
      </c>
      <c r="X39" s="92" t="s">
        <v>1399</v>
      </c>
      <c r="Y39" s="127" t="s">
        <v>28</v>
      </c>
      <c r="Z39" s="51">
        <v>3</v>
      </c>
      <c r="AA39" s="143"/>
      <c r="AB39" s="52"/>
      <c r="AC39" s="48"/>
      <c r="AD39" s="92"/>
      <c r="AE39" s="127" t="s">
        <v>28</v>
      </c>
      <c r="AF39" s="51"/>
      <c r="AG39" s="51"/>
      <c r="AH39" s="52"/>
      <c r="AI39" s="48"/>
      <c r="AJ39" s="92"/>
      <c r="AK39" s="127" t="s">
        <v>28</v>
      </c>
      <c r="AL39" s="51"/>
      <c r="AM39" s="51"/>
      <c r="AN39" s="52"/>
      <c r="AO39" s="70"/>
      <c r="AP39" s="64" t="s">
        <v>1382</v>
      </c>
      <c r="AQ39" s="64" t="s">
        <v>1408</v>
      </c>
      <c r="AR39" s="69"/>
      <c r="AS39" s="71"/>
      <c r="AT39" s="71" t="s">
        <v>488</v>
      </c>
      <c r="AU39" s="219"/>
    </row>
    <row r="40" spans="1:47" s="17" customFormat="1" ht="41.25" thickBot="1" x14ac:dyDescent="0.2">
      <c r="A40" s="45"/>
      <c r="B40" s="78"/>
      <c r="C40" s="332">
        <v>28</v>
      </c>
      <c r="D40" s="304" t="s">
        <v>1457</v>
      </c>
      <c r="E40" s="46" t="s">
        <v>811</v>
      </c>
      <c r="F40" s="46" t="s">
        <v>1398</v>
      </c>
      <c r="G40" s="469">
        <v>0</v>
      </c>
      <c r="H40" s="478">
        <v>0</v>
      </c>
      <c r="I40" s="469">
        <v>0</v>
      </c>
      <c r="J40" s="503" t="s">
        <v>28</v>
      </c>
      <c r="K40" s="79"/>
      <c r="L40" s="291" t="s">
        <v>1956</v>
      </c>
      <c r="M40" s="288">
        <v>303.19299999999998</v>
      </c>
      <c r="N40" s="288">
        <v>450</v>
      </c>
      <c r="O40" s="436">
        <f t="shared" si="1"/>
        <v>146.80700000000002</v>
      </c>
      <c r="P40" s="340">
        <v>0</v>
      </c>
      <c r="Q40" s="64"/>
      <c r="R40" s="295" t="s">
        <v>2875</v>
      </c>
      <c r="S40" s="66"/>
      <c r="T40" s="109" t="s">
        <v>486</v>
      </c>
      <c r="U40" s="109" t="s">
        <v>519</v>
      </c>
      <c r="V40" s="57" t="s">
        <v>520</v>
      </c>
      <c r="W40" s="48" t="s">
        <v>1381</v>
      </c>
      <c r="X40" s="92" t="s">
        <v>1401</v>
      </c>
      <c r="Y40" s="127" t="s">
        <v>28</v>
      </c>
      <c r="Z40" s="51">
        <v>1</v>
      </c>
      <c r="AA40" s="143"/>
      <c r="AB40" s="52"/>
      <c r="AC40" s="48"/>
      <c r="AD40" s="92"/>
      <c r="AE40" s="127" t="s">
        <v>28</v>
      </c>
      <c r="AF40" s="51"/>
      <c r="AG40" s="51"/>
      <c r="AH40" s="52"/>
      <c r="AI40" s="48"/>
      <c r="AJ40" s="92"/>
      <c r="AK40" s="127" t="s">
        <v>28</v>
      </c>
      <c r="AL40" s="51"/>
      <c r="AM40" s="51"/>
      <c r="AN40" s="52"/>
      <c r="AO40" s="70"/>
      <c r="AP40" s="64" t="s">
        <v>485</v>
      </c>
      <c r="AQ40" s="64"/>
      <c r="AR40" s="69"/>
      <c r="AS40" s="71"/>
      <c r="AT40" s="71" t="s">
        <v>488</v>
      </c>
      <c r="AU40" s="219"/>
    </row>
    <row r="41" spans="1:47" s="25" customFormat="1" x14ac:dyDescent="0.15">
      <c r="A41" s="41" t="s">
        <v>1717</v>
      </c>
      <c r="B41" s="42"/>
      <c r="C41" s="331"/>
      <c r="D41" s="100"/>
      <c r="E41" s="105"/>
      <c r="F41" s="105"/>
      <c r="G41" s="400"/>
      <c r="H41" s="416"/>
      <c r="I41" s="416"/>
      <c r="J41" s="534"/>
      <c r="K41" s="81"/>
      <c r="L41" s="513"/>
      <c r="M41" s="400"/>
      <c r="N41" s="416"/>
      <c r="O41" s="434"/>
      <c r="P41" s="341"/>
      <c r="Q41" s="42"/>
      <c r="R41" s="525"/>
      <c r="S41" s="42"/>
      <c r="T41" s="104"/>
      <c r="U41" s="100"/>
      <c r="V41" s="100"/>
      <c r="W41" s="42"/>
      <c r="X41" s="42"/>
      <c r="Y41" s="42"/>
      <c r="Z41" s="42"/>
      <c r="AA41" s="42"/>
      <c r="AB41" s="42"/>
      <c r="AC41" s="42"/>
      <c r="AD41" s="42"/>
      <c r="AE41" s="42"/>
      <c r="AF41" s="42"/>
      <c r="AG41" s="42"/>
      <c r="AH41" s="42"/>
      <c r="AI41" s="42"/>
      <c r="AJ41" s="42"/>
      <c r="AK41" s="42"/>
      <c r="AL41" s="42"/>
      <c r="AM41" s="42"/>
      <c r="AN41" s="42"/>
      <c r="AO41" s="42"/>
      <c r="AP41" s="105"/>
      <c r="AQ41" s="105"/>
      <c r="AR41" s="62"/>
      <c r="AS41" s="100"/>
      <c r="AT41" s="100"/>
      <c r="AU41" s="222"/>
    </row>
    <row r="42" spans="1:47" s="25" customFormat="1" x14ac:dyDescent="0.15">
      <c r="A42" s="33"/>
      <c r="B42" s="43" t="s">
        <v>1310</v>
      </c>
      <c r="C42" s="306"/>
      <c r="D42" s="99"/>
      <c r="E42" s="102"/>
      <c r="F42" s="102"/>
      <c r="G42" s="401"/>
      <c r="H42" s="417"/>
      <c r="I42" s="417"/>
      <c r="J42" s="533"/>
      <c r="K42" s="82"/>
      <c r="L42" s="514"/>
      <c r="M42" s="401"/>
      <c r="N42" s="417"/>
      <c r="O42" s="435"/>
      <c r="P42" s="339"/>
      <c r="Q42" s="44"/>
      <c r="R42" s="524"/>
      <c r="S42" s="44"/>
      <c r="T42" s="101"/>
      <c r="U42" s="99"/>
      <c r="V42" s="99"/>
      <c r="W42" s="44"/>
      <c r="X42" s="44"/>
      <c r="Y42" s="44"/>
      <c r="Z42" s="44"/>
      <c r="AA42" s="44"/>
      <c r="AB42" s="44"/>
      <c r="AC42" s="44"/>
      <c r="AD42" s="44"/>
      <c r="AE42" s="44"/>
      <c r="AF42" s="44"/>
      <c r="AG42" s="44"/>
      <c r="AH42" s="44"/>
      <c r="AI42" s="44"/>
      <c r="AJ42" s="44"/>
      <c r="AK42" s="44"/>
      <c r="AL42" s="44"/>
      <c r="AM42" s="44"/>
      <c r="AN42" s="44"/>
      <c r="AO42" s="44"/>
      <c r="AP42" s="102"/>
      <c r="AQ42" s="102"/>
      <c r="AR42" s="63"/>
      <c r="AS42" s="99"/>
      <c r="AT42" s="99"/>
      <c r="AU42" s="220"/>
    </row>
    <row r="43" spans="1:47" s="17" customFormat="1" ht="108" x14ac:dyDescent="0.15">
      <c r="A43" s="45"/>
      <c r="B43" s="78"/>
      <c r="C43" s="239">
        <v>29</v>
      </c>
      <c r="D43" s="300" t="s">
        <v>521</v>
      </c>
      <c r="E43" s="46" t="s">
        <v>483</v>
      </c>
      <c r="F43" s="46" t="s">
        <v>484</v>
      </c>
      <c r="G43" s="288">
        <v>61.753</v>
      </c>
      <c r="H43" s="287">
        <v>61.753</v>
      </c>
      <c r="I43" s="288">
        <v>50.308</v>
      </c>
      <c r="J43" s="503" t="s">
        <v>2895</v>
      </c>
      <c r="K43" s="79" t="s">
        <v>1770</v>
      </c>
      <c r="L43" s="291" t="s">
        <v>2156</v>
      </c>
      <c r="M43" s="288">
        <v>59.645000000000003</v>
      </c>
      <c r="N43" s="288">
        <v>84.921000000000006</v>
      </c>
      <c r="O43" s="436">
        <f t="shared" ref="O43:O65" si="2">SUM(N43-M43)</f>
        <v>25.276000000000003</v>
      </c>
      <c r="P43" s="340">
        <v>0</v>
      </c>
      <c r="Q43" s="64" t="s">
        <v>1772</v>
      </c>
      <c r="R43" s="295" t="s">
        <v>2157</v>
      </c>
      <c r="S43" s="66" t="s">
        <v>2923</v>
      </c>
      <c r="T43" s="106" t="s">
        <v>544</v>
      </c>
      <c r="U43" s="46" t="s">
        <v>519</v>
      </c>
      <c r="V43" s="57" t="s">
        <v>1610</v>
      </c>
      <c r="W43" s="48" t="s">
        <v>1381</v>
      </c>
      <c r="X43" s="49">
        <v>21</v>
      </c>
      <c r="Y43" s="127" t="s">
        <v>28</v>
      </c>
      <c r="Z43" s="51">
        <v>26</v>
      </c>
      <c r="AA43" s="50"/>
      <c r="AB43" s="52"/>
      <c r="AC43" s="48"/>
      <c r="AD43" s="49"/>
      <c r="AE43" s="127" t="s">
        <v>28</v>
      </c>
      <c r="AF43" s="51"/>
      <c r="AG43" s="56"/>
      <c r="AH43" s="52"/>
      <c r="AI43" s="48"/>
      <c r="AJ43" s="49"/>
      <c r="AK43" s="127" t="s">
        <v>28</v>
      </c>
      <c r="AL43" s="51"/>
      <c r="AM43" s="56"/>
      <c r="AN43" s="52"/>
      <c r="AO43" s="67"/>
      <c r="AP43" s="103" t="s">
        <v>485</v>
      </c>
      <c r="AQ43" s="103"/>
      <c r="AR43" s="68" t="s">
        <v>454</v>
      </c>
      <c r="AS43" s="71" t="s">
        <v>488</v>
      </c>
      <c r="AT43" s="71"/>
      <c r="AU43" s="219"/>
    </row>
    <row r="44" spans="1:47" s="25" customFormat="1" x14ac:dyDescent="0.15">
      <c r="A44" s="34"/>
      <c r="B44" s="43" t="s">
        <v>1311</v>
      </c>
      <c r="C44" s="306"/>
      <c r="D44" s="99"/>
      <c r="E44" s="102"/>
      <c r="F44" s="102"/>
      <c r="G44" s="401"/>
      <c r="H44" s="417"/>
      <c r="I44" s="417"/>
      <c r="J44" s="533"/>
      <c r="K44" s="82"/>
      <c r="L44" s="514"/>
      <c r="M44" s="401"/>
      <c r="N44" s="417"/>
      <c r="O44" s="435"/>
      <c r="P44" s="339"/>
      <c r="Q44" s="44"/>
      <c r="R44" s="524"/>
      <c r="S44" s="44"/>
      <c r="T44" s="101"/>
      <c r="U44" s="99"/>
      <c r="V44" s="99"/>
      <c r="W44" s="44"/>
      <c r="X44" s="44"/>
      <c r="Y44" s="44"/>
      <c r="Z44" s="44"/>
      <c r="AA44" s="44"/>
      <c r="AB44" s="44"/>
      <c r="AC44" s="44"/>
      <c r="AD44" s="44"/>
      <c r="AE44" s="44"/>
      <c r="AF44" s="44"/>
      <c r="AG44" s="44"/>
      <c r="AH44" s="44"/>
      <c r="AI44" s="44"/>
      <c r="AJ44" s="44"/>
      <c r="AK44" s="44"/>
      <c r="AL44" s="44"/>
      <c r="AM44" s="44"/>
      <c r="AN44" s="44"/>
      <c r="AO44" s="44"/>
      <c r="AP44" s="102"/>
      <c r="AQ44" s="102"/>
      <c r="AR44" s="63"/>
      <c r="AS44" s="99"/>
      <c r="AT44" s="99"/>
      <c r="AU44" s="220"/>
    </row>
    <row r="45" spans="1:47" s="17" customFormat="1" ht="40.5" x14ac:dyDescent="0.15">
      <c r="A45" s="45"/>
      <c r="B45" s="78"/>
      <c r="C45" s="239">
        <v>30</v>
      </c>
      <c r="D45" s="299" t="s">
        <v>1611</v>
      </c>
      <c r="E45" s="46" t="s">
        <v>522</v>
      </c>
      <c r="F45" s="46" t="s">
        <v>484</v>
      </c>
      <c r="G45" s="288">
        <v>29.7</v>
      </c>
      <c r="H45" s="287">
        <v>29.7</v>
      </c>
      <c r="I45" s="288">
        <v>29.7</v>
      </c>
      <c r="J45" s="503" t="s">
        <v>2895</v>
      </c>
      <c r="K45" s="79" t="s">
        <v>1771</v>
      </c>
      <c r="L45" s="291" t="s">
        <v>2158</v>
      </c>
      <c r="M45" s="288">
        <v>37.674999999999997</v>
      </c>
      <c r="N45" s="288">
        <v>37.4</v>
      </c>
      <c r="O45" s="462">
        <f t="shared" si="2"/>
        <v>-0.27499999999999858</v>
      </c>
      <c r="P45" s="340">
        <v>0</v>
      </c>
      <c r="Q45" s="64" t="s">
        <v>1771</v>
      </c>
      <c r="R45" s="295" t="s">
        <v>2160</v>
      </c>
      <c r="S45" s="66"/>
      <c r="T45" s="106" t="s">
        <v>545</v>
      </c>
      <c r="U45" s="46" t="s">
        <v>519</v>
      </c>
      <c r="V45" s="57" t="s">
        <v>546</v>
      </c>
      <c r="W45" s="48" t="s">
        <v>1381</v>
      </c>
      <c r="X45" s="49">
        <v>21</v>
      </c>
      <c r="Y45" s="127" t="s">
        <v>28</v>
      </c>
      <c r="Z45" s="51">
        <v>27</v>
      </c>
      <c r="AA45" s="50"/>
      <c r="AB45" s="52"/>
      <c r="AC45" s="48" t="s">
        <v>1381</v>
      </c>
      <c r="AD45" s="49">
        <v>21</v>
      </c>
      <c r="AE45" s="127" t="s">
        <v>28</v>
      </c>
      <c r="AF45" s="51">
        <v>28</v>
      </c>
      <c r="AG45" s="56"/>
      <c r="AH45" s="52"/>
      <c r="AI45" s="48"/>
      <c r="AJ45" s="49"/>
      <c r="AK45" s="127" t="s">
        <v>28</v>
      </c>
      <c r="AL45" s="51"/>
      <c r="AM45" s="56"/>
      <c r="AN45" s="52"/>
      <c r="AO45" s="67"/>
      <c r="AP45" s="103" t="s">
        <v>485</v>
      </c>
      <c r="AQ45" s="103"/>
      <c r="AR45" s="68" t="s">
        <v>454</v>
      </c>
      <c r="AS45" s="71"/>
      <c r="AT45" s="71"/>
      <c r="AU45" s="219"/>
    </row>
    <row r="46" spans="1:47" s="17" customFormat="1" ht="121.5" x14ac:dyDescent="0.15">
      <c r="A46" s="45"/>
      <c r="B46" s="78"/>
      <c r="C46" s="239">
        <v>31</v>
      </c>
      <c r="D46" s="300" t="s">
        <v>524</v>
      </c>
      <c r="E46" s="46" t="s">
        <v>525</v>
      </c>
      <c r="F46" s="46" t="s">
        <v>484</v>
      </c>
      <c r="G46" s="288">
        <f>36.928+30</f>
        <v>66.927999999999997</v>
      </c>
      <c r="H46" s="287">
        <v>96.927999999999997</v>
      </c>
      <c r="I46" s="288">
        <v>74.278000000000006</v>
      </c>
      <c r="J46" s="503" t="s">
        <v>2895</v>
      </c>
      <c r="K46" s="79" t="s">
        <v>1770</v>
      </c>
      <c r="L46" s="291" t="s">
        <v>2159</v>
      </c>
      <c r="M46" s="288">
        <v>32.877000000000002</v>
      </c>
      <c r="N46" s="288">
        <v>47.218000000000004</v>
      </c>
      <c r="O46" s="436">
        <f t="shared" si="2"/>
        <v>14.341000000000001</v>
      </c>
      <c r="P46" s="340">
        <v>0</v>
      </c>
      <c r="Q46" s="64" t="s">
        <v>1773</v>
      </c>
      <c r="R46" s="295" t="s">
        <v>2161</v>
      </c>
      <c r="S46" s="66" t="s">
        <v>2924</v>
      </c>
      <c r="T46" s="106" t="s">
        <v>545</v>
      </c>
      <c r="U46" s="46" t="s">
        <v>519</v>
      </c>
      <c r="V46" s="57" t="s">
        <v>1677</v>
      </c>
      <c r="W46" s="48" t="s">
        <v>1381</v>
      </c>
      <c r="X46" s="49">
        <v>21</v>
      </c>
      <c r="Y46" s="127" t="s">
        <v>28</v>
      </c>
      <c r="Z46" s="262">
        <v>29</v>
      </c>
      <c r="AA46" s="50"/>
      <c r="AB46" s="52"/>
      <c r="AC46" s="48"/>
      <c r="AD46" s="49"/>
      <c r="AE46" s="127" t="s">
        <v>28</v>
      </c>
      <c r="AF46" s="51"/>
      <c r="AG46" s="56"/>
      <c r="AH46" s="52"/>
      <c r="AI46" s="48"/>
      <c r="AJ46" s="49"/>
      <c r="AK46" s="127" t="s">
        <v>28</v>
      </c>
      <c r="AL46" s="51"/>
      <c r="AM46" s="56"/>
      <c r="AN46" s="52"/>
      <c r="AO46" s="67"/>
      <c r="AP46" s="103" t="s">
        <v>485</v>
      </c>
      <c r="AQ46" s="103"/>
      <c r="AR46" s="68" t="s">
        <v>454</v>
      </c>
      <c r="AS46" s="71" t="s">
        <v>488</v>
      </c>
      <c r="AT46" s="71"/>
      <c r="AU46" s="219"/>
    </row>
    <row r="47" spans="1:47" s="17" customFormat="1" ht="40.5" x14ac:dyDescent="0.15">
      <c r="A47" s="45"/>
      <c r="B47" s="78"/>
      <c r="C47" s="239">
        <v>32</v>
      </c>
      <c r="D47" s="301" t="s">
        <v>1612</v>
      </c>
      <c r="E47" s="46" t="s">
        <v>526</v>
      </c>
      <c r="F47" s="46" t="s">
        <v>484</v>
      </c>
      <c r="G47" s="288">
        <v>22602.148000000001</v>
      </c>
      <c r="H47" s="287">
        <v>19117.534</v>
      </c>
      <c r="I47" s="288">
        <v>19114.244999999999</v>
      </c>
      <c r="J47" s="503" t="s">
        <v>28</v>
      </c>
      <c r="K47" s="79" t="s">
        <v>1770</v>
      </c>
      <c r="L47" s="291" t="s">
        <v>2753</v>
      </c>
      <c r="M47" s="288">
        <v>14536.335999999999</v>
      </c>
      <c r="N47" s="288">
        <v>17667.097000000002</v>
      </c>
      <c r="O47" s="436">
        <f>N47-M47</f>
        <v>3130.7610000000022</v>
      </c>
      <c r="P47" s="340">
        <v>0</v>
      </c>
      <c r="Q47" s="64" t="s">
        <v>1772</v>
      </c>
      <c r="R47" s="295" t="s">
        <v>2792</v>
      </c>
      <c r="S47" s="66" t="s">
        <v>3237</v>
      </c>
      <c r="T47" s="106" t="s">
        <v>1464</v>
      </c>
      <c r="U47" s="46" t="s">
        <v>548</v>
      </c>
      <c r="V47" s="57" t="s">
        <v>549</v>
      </c>
      <c r="W47" s="48" t="s">
        <v>1381</v>
      </c>
      <c r="X47" s="49">
        <v>21</v>
      </c>
      <c r="Y47" s="127" t="s">
        <v>28</v>
      </c>
      <c r="Z47" s="51">
        <v>30</v>
      </c>
      <c r="AA47" s="50"/>
      <c r="AB47" s="52"/>
      <c r="AC47" s="48"/>
      <c r="AD47" s="49"/>
      <c r="AE47" s="127" t="s">
        <v>28</v>
      </c>
      <c r="AF47" s="51"/>
      <c r="AG47" s="56"/>
      <c r="AH47" s="52"/>
      <c r="AI47" s="48"/>
      <c r="AJ47" s="49"/>
      <c r="AK47" s="127" t="s">
        <v>28</v>
      </c>
      <c r="AL47" s="51"/>
      <c r="AM47" s="56"/>
      <c r="AN47" s="52"/>
      <c r="AO47" s="67"/>
      <c r="AP47" s="350" t="s">
        <v>485</v>
      </c>
      <c r="AQ47" s="350"/>
      <c r="AR47" s="68" t="s">
        <v>455</v>
      </c>
      <c r="AS47" s="71" t="s">
        <v>488</v>
      </c>
      <c r="AT47" s="71" t="s">
        <v>488</v>
      </c>
      <c r="AU47" s="219"/>
    </row>
    <row r="48" spans="1:47" s="17" customFormat="1" ht="40.5" x14ac:dyDescent="0.15">
      <c r="A48" s="45"/>
      <c r="B48" s="78"/>
      <c r="C48" s="239">
        <v>33</v>
      </c>
      <c r="D48" s="300" t="s">
        <v>527</v>
      </c>
      <c r="E48" s="46" t="s">
        <v>528</v>
      </c>
      <c r="F48" s="46" t="s">
        <v>529</v>
      </c>
      <c r="G48" s="288">
        <v>37.19</v>
      </c>
      <c r="H48" s="287">
        <v>37.19</v>
      </c>
      <c r="I48" s="288">
        <v>37.112000000000002</v>
      </c>
      <c r="J48" s="503" t="s">
        <v>28</v>
      </c>
      <c r="K48" s="79" t="s">
        <v>1770</v>
      </c>
      <c r="L48" s="291" t="s">
        <v>2754</v>
      </c>
      <c r="M48" s="288">
        <v>40.521000000000001</v>
      </c>
      <c r="N48" s="288">
        <v>55.030999999999999</v>
      </c>
      <c r="O48" s="436">
        <f>N48-M48</f>
        <v>14.509999999999998</v>
      </c>
      <c r="P48" s="340">
        <v>0</v>
      </c>
      <c r="Q48" s="64" t="s">
        <v>1771</v>
      </c>
      <c r="R48" s="295" t="s">
        <v>2793</v>
      </c>
      <c r="S48" s="66"/>
      <c r="T48" s="106" t="s">
        <v>550</v>
      </c>
      <c r="U48" s="46" t="s">
        <v>519</v>
      </c>
      <c r="V48" s="57" t="s">
        <v>551</v>
      </c>
      <c r="W48" s="48" t="s">
        <v>1381</v>
      </c>
      <c r="X48" s="49">
        <v>21</v>
      </c>
      <c r="Y48" s="127" t="s">
        <v>28</v>
      </c>
      <c r="Z48" s="51">
        <v>31</v>
      </c>
      <c r="AA48" s="50"/>
      <c r="AB48" s="52"/>
      <c r="AC48" s="48"/>
      <c r="AD48" s="49"/>
      <c r="AE48" s="127" t="s">
        <v>28</v>
      </c>
      <c r="AF48" s="51"/>
      <c r="AG48" s="56"/>
      <c r="AH48" s="52"/>
      <c r="AI48" s="48"/>
      <c r="AJ48" s="49"/>
      <c r="AK48" s="127" t="s">
        <v>28</v>
      </c>
      <c r="AL48" s="51"/>
      <c r="AM48" s="56"/>
      <c r="AN48" s="52"/>
      <c r="AO48" s="67"/>
      <c r="AP48" s="350" t="s">
        <v>485</v>
      </c>
      <c r="AQ48" s="350"/>
      <c r="AR48" s="68" t="s">
        <v>455</v>
      </c>
      <c r="AS48" s="71" t="s">
        <v>488</v>
      </c>
      <c r="AT48" s="71"/>
      <c r="AU48" s="219"/>
    </row>
    <row r="49" spans="1:47" s="17" customFormat="1" ht="81" x14ac:dyDescent="0.15">
      <c r="A49" s="45"/>
      <c r="B49" s="78"/>
      <c r="C49" s="239">
        <v>34</v>
      </c>
      <c r="D49" s="300" t="s">
        <v>530</v>
      </c>
      <c r="E49" s="46" t="s">
        <v>531</v>
      </c>
      <c r="F49" s="46" t="s">
        <v>484</v>
      </c>
      <c r="G49" s="288">
        <v>23.890999999999998</v>
      </c>
      <c r="H49" s="287">
        <v>23.890999999999998</v>
      </c>
      <c r="I49" s="288">
        <v>8.8059999999999992</v>
      </c>
      <c r="J49" s="503" t="s">
        <v>2895</v>
      </c>
      <c r="K49" s="79" t="s">
        <v>1770</v>
      </c>
      <c r="L49" s="291" t="s">
        <v>1811</v>
      </c>
      <c r="M49" s="288">
        <v>15.99</v>
      </c>
      <c r="N49" s="288">
        <v>15.99</v>
      </c>
      <c r="O49" s="436">
        <f t="shared" si="2"/>
        <v>0</v>
      </c>
      <c r="P49" s="340" t="s">
        <v>28</v>
      </c>
      <c r="Q49" s="64" t="s">
        <v>1773</v>
      </c>
      <c r="R49" s="295" t="s">
        <v>2096</v>
      </c>
      <c r="S49" s="66"/>
      <c r="T49" s="106" t="s">
        <v>552</v>
      </c>
      <c r="U49" s="46" t="s">
        <v>519</v>
      </c>
      <c r="V49" s="57" t="s">
        <v>553</v>
      </c>
      <c r="W49" s="48" t="s">
        <v>1381</v>
      </c>
      <c r="X49" s="49">
        <v>21</v>
      </c>
      <c r="Y49" s="127" t="s">
        <v>28</v>
      </c>
      <c r="Z49" s="51">
        <v>32</v>
      </c>
      <c r="AA49" s="50"/>
      <c r="AB49" s="52"/>
      <c r="AC49" s="48"/>
      <c r="AD49" s="49"/>
      <c r="AE49" s="127" t="s">
        <v>28</v>
      </c>
      <c r="AF49" s="51"/>
      <c r="AG49" s="56"/>
      <c r="AH49" s="52"/>
      <c r="AI49" s="48"/>
      <c r="AJ49" s="49"/>
      <c r="AK49" s="127" t="s">
        <v>28</v>
      </c>
      <c r="AL49" s="51"/>
      <c r="AM49" s="56"/>
      <c r="AN49" s="52"/>
      <c r="AO49" s="67"/>
      <c r="AP49" s="103" t="s">
        <v>485</v>
      </c>
      <c r="AQ49" s="103"/>
      <c r="AR49" s="68" t="s">
        <v>455</v>
      </c>
      <c r="AS49" s="71"/>
      <c r="AT49" s="71" t="s">
        <v>488</v>
      </c>
      <c r="AU49" s="219"/>
    </row>
    <row r="50" spans="1:47" s="17" customFormat="1" ht="67.5" x14ac:dyDescent="0.15">
      <c r="A50" s="45"/>
      <c r="B50" s="78"/>
      <c r="C50" s="239">
        <v>35</v>
      </c>
      <c r="D50" s="302" t="s">
        <v>532</v>
      </c>
      <c r="E50" s="46" t="s">
        <v>533</v>
      </c>
      <c r="F50" s="46" t="s">
        <v>529</v>
      </c>
      <c r="G50" s="288">
        <v>3034.4969999999998</v>
      </c>
      <c r="H50" s="287">
        <v>4832.7554239999999</v>
      </c>
      <c r="I50" s="288">
        <v>2990.8709309999999</v>
      </c>
      <c r="J50" s="279" t="s">
        <v>3019</v>
      </c>
      <c r="K50" s="79" t="s">
        <v>1770</v>
      </c>
      <c r="L50" s="291" t="s">
        <v>2490</v>
      </c>
      <c r="M50" s="397">
        <v>1653.5139999999999</v>
      </c>
      <c r="N50" s="397">
        <v>1978.145</v>
      </c>
      <c r="O50" s="445">
        <f t="shared" si="2"/>
        <v>324.63100000000009</v>
      </c>
      <c r="P50" s="340">
        <v>0</v>
      </c>
      <c r="Q50" s="64" t="s">
        <v>1771</v>
      </c>
      <c r="R50" s="295" t="s">
        <v>3306</v>
      </c>
      <c r="S50" s="66" t="s">
        <v>3020</v>
      </c>
      <c r="T50" s="106" t="s">
        <v>554</v>
      </c>
      <c r="U50" s="46" t="s">
        <v>519</v>
      </c>
      <c r="V50" s="57" t="s">
        <v>1678</v>
      </c>
      <c r="W50" s="48" t="s">
        <v>1381</v>
      </c>
      <c r="X50" s="49">
        <v>21</v>
      </c>
      <c r="Y50" s="127" t="s">
        <v>28</v>
      </c>
      <c r="Z50" s="51">
        <v>33</v>
      </c>
      <c r="AA50" s="50"/>
      <c r="AB50" s="52"/>
      <c r="AC50" s="48"/>
      <c r="AD50" s="49"/>
      <c r="AE50" s="127" t="s">
        <v>28</v>
      </c>
      <c r="AF50" s="51"/>
      <c r="AG50" s="56"/>
      <c r="AH50" s="52"/>
      <c r="AI50" s="48"/>
      <c r="AJ50" s="49"/>
      <c r="AK50" s="127" t="s">
        <v>28</v>
      </c>
      <c r="AL50" s="51"/>
      <c r="AM50" s="56"/>
      <c r="AN50" s="52"/>
      <c r="AO50" s="67"/>
      <c r="AP50" s="103" t="s">
        <v>1382</v>
      </c>
      <c r="AQ50" s="103" t="s">
        <v>1383</v>
      </c>
      <c r="AR50" s="68" t="s">
        <v>455</v>
      </c>
      <c r="AS50" s="71"/>
      <c r="AT50" s="71" t="s">
        <v>488</v>
      </c>
      <c r="AU50" s="219"/>
    </row>
    <row r="51" spans="1:47" s="17" customFormat="1" ht="40.5" x14ac:dyDescent="0.15">
      <c r="A51" s="45"/>
      <c r="B51" s="78"/>
      <c r="C51" s="239">
        <v>36</v>
      </c>
      <c r="D51" s="302" t="s">
        <v>2529</v>
      </c>
      <c r="E51" s="46" t="s">
        <v>561</v>
      </c>
      <c r="F51" s="37" t="s">
        <v>484</v>
      </c>
      <c r="G51" s="288">
        <v>13</v>
      </c>
      <c r="H51" s="287">
        <v>14.535123</v>
      </c>
      <c r="I51" s="288">
        <v>3.6795</v>
      </c>
      <c r="J51" s="503" t="s">
        <v>2895</v>
      </c>
      <c r="K51" s="79" t="s">
        <v>1770</v>
      </c>
      <c r="L51" s="291" t="s">
        <v>2491</v>
      </c>
      <c r="M51" s="469">
        <v>0</v>
      </c>
      <c r="N51" s="469">
        <v>0</v>
      </c>
      <c r="O51" s="436">
        <f t="shared" si="2"/>
        <v>0</v>
      </c>
      <c r="P51" s="340">
        <v>0</v>
      </c>
      <c r="Q51" s="64" t="s">
        <v>1878</v>
      </c>
      <c r="R51" s="295" t="s">
        <v>2497</v>
      </c>
      <c r="S51" s="66" t="s">
        <v>3021</v>
      </c>
      <c r="T51" s="106" t="s">
        <v>554</v>
      </c>
      <c r="U51" s="46" t="s">
        <v>519</v>
      </c>
      <c r="V51" s="58" t="s">
        <v>555</v>
      </c>
      <c r="W51" s="48" t="s">
        <v>1381</v>
      </c>
      <c r="X51" s="49">
        <v>21</v>
      </c>
      <c r="Y51" s="127" t="s">
        <v>28</v>
      </c>
      <c r="Z51" s="51">
        <v>34</v>
      </c>
      <c r="AA51" s="50"/>
      <c r="AB51" s="52"/>
      <c r="AC51" s="48"/>
      <c r="AD51" s="49"/>
      <c r="AE51" s="127" t="s">
        <v>28</v>
      </c>
      <c r="AF51" s="51"/>
      <c r="AG51" s="56"/>
      <c r="AH51" s="52"/>
      <c r="AI51" s="48"/>
      <c r="AJ51" s="49"/>
      <c r="AK51" s="127" t="s">
        <v>28</v>
      </c>
      <c r="AL51" s="51"/>
      <c r="AM51" s="56"/>
      <c r="AN51" s="52"/>
      <c r="AO51" s="67"/>
      <c r="AP51" s="103" t="s">
        <v>485</v>
      </c>
      <c r="AQ51" s="103"/>
      <c r="AR51" s="68" t="s">
        <v>454</v>
      </c>
      <c r="AS51" s="71"/>
      <c r="AT51" s="71" t="s">
        <v>488</v>
      </c>
      <c r="AU51" s="219"/>
    </row>
    <row r="52" spans="1:47" s="17" customFormat="1" ht="40.5" x14ac:dyDescent="0.15">
      <c r="A52" s="45"/>
      <c r="B52" s="78"/>
      <c r="C52" s="239">
        <v>37</v>
      </c>
      <c r="D52" s="303" t="s">
        <v>562</v>
      </c>
      <c r="E52" s="37" t="s">
        <v>563</v>
      </c>
      <c r="F52" s="37" t="s">
        <v>484</v>
      </c>
      <c r="G52" s="288">
        <v>243</v>
      </c>
      <c r="H52" s="287">
        <v>245.9</v>
      </c>
      <c r="I52" s="288">
        <v>189.9751</v>
      </c>
      <c r="J52" s="503" t="s">
        <v>2895</v>
      </c>
      <c r="K52" s="79" t="s">
        <v>1770</v>
      </c>
      <c r="L52" s="291" t="s">
        <v>2492</v>
      </c>
      <c r="M52" s="288">
        <v>103</v>
      </c>
      <c r="N52" s="469">
        <v>0</v>
      </c>
      <c r="O52" s="436">
        <f t="shared" si="2"/>
        <v>-103</v>
      </c>
      <c r="P52" s="340">
        <v>0</v>
      </c>
      <c r="Q52" s="64" t="s">
        <v>1878</v>
      </c>
      <c r="R52" s="295" t="s">
        <v>2498</v>
      </c>
      <c r="S52" s="66" t="s">
        <v>3021</v>
      </c>
      <c r="T52" s="106" t="s">
        <v>554</v>
      </c>
      <c r="U52" s="37" t="s">
        <v>519</v>
      </c>
      <c r="V52" s="58" t="s">
        <v>555</v>
      </c>
      <c r="W52" s="48" t="s">
        <v>1381</v>
      </c>
      <c r="X52" s="49">
        <v>21</v>
      </c>
      <c r="Y52" s="127" t="s">
        <v>28</v>
      </c>
      <c r="Z52" s="51">
        <v>35</v>
      </c>
      <c r="AA52" s="50"/>
      <c r="AB52" s="52"/>
      <c r="AC52" s="48"/>
      <c r="AD52" s="49"/>
      <c r="AE52" s="127" t="s">
        <v>28</v>
      </c>
      <c r="AF52" s="51"/>
      <c r="AG52" s="56"/>
      <c r="AH52" s="52"/>
      <c r="AI52" s="48"/>
      <c r="AJ52" s="49"/>
      <c r="AK52" s="127" t="s">
        <v>28</v>
      </c>
      <c r="AL52" s="51"/>
      <c r="AM52" s="56"/>
      <c r="AN52" s="52"/>
      <c r="AO52" s="67"/>
      <c r="AP52" s="103" t="s">
        <v>485</v>
      </c>
      <c r="AQ52" s="103"/>
      <c r="AR52" s="68" t="s">
        <v>454</v>
      </c>
      <c r="AS52" s="71"/>
      <c r="AT52" s="72" t="s">
        <v>488</v>
      </c>
      <c r="AU52" s="219"/>
    </row>
    <row r="53" spans="1:47" s="17" customFormat="1" ht="40.5" x14ac:dyDescent="0.15">
      <c r="A53" s="45"/>
      <c r="B53" s="78"/>
      <c r="C53" s="239">
        <v>38</v>
      </c>
      <c r="D53" s="303" t="s">
        <v>564</v>
      </c>
      <c r="E53" s="37" t="s">
        <v>565</v>
      </c>
      <c r="F53" s="37" t="s">
        <v>484</v>
      </c>
      <c r="G53" s="288">
        <v>372</v>
      </c>
      <c r="H53" s="287">
        <v>631.14972499999999</v>
      </c>
      <c r="I53" s="288">
        <v>513.84852899999998</v>
      </c>
      <c r="J53" s="503" t="s">
        <v>2895</v>
      </c>
      <c r="K53" s="79" t="s">
        <v>1770</v>
      </c>
      <c r="L53" s="291" t="s">
        <v>2493</v>
      </c>
      <c r="M53" s="288">
        <v>365</v>
      </c>
      <c r="N53" s="288">
        <v>468</v>
      </c>
      <c r="O53" s="436">
        <f t="shared" si="2"/>
        <v>103</v>
      </c>
      <c r="P53" s="340">
        <v>0</v>
      </c>
      <c r="Q53" s="64" t="s">
        <v>1771</v>
      </c>
      <c r="R53" s="295" t="s">
        <v>2499</v>
      </c>
      <c r="S53" s="66" t="s">
        <v>3021</v>
      </c>
      <c r="T53" s="106" t="s">
        <v>554</v>
      </c>
      <c r="U53" s="37" t="s">
        <v>519</v>
      </c>
      <c r="V53" s="58" t="s">
        <v>556</v>
      </c>
      <c r="W53" s="48" t="s">
        <v>1381</v>
      </c>
      <c r="X53" s="49">
        <v>21</v>
      </c>
      <c r="Y53" s="127" t="s">
        <v>28</v>
      </c>
      <c r="Z53" s="51">
        <v>36</v>
      </c>
      <c r="AA53" s="50"/>
      <c r="AB53" s="52"/>
      <c r="AC53" s="48"/>
      <c r="AD53" s="49"/>
      <c r="AE53" s="127" t="s">
        <v>28</v>
      </c>
      <c r="AF53" s="51"/>
      <c r="AG53" s="56"/>
      <c r="AH53" s="52"/>
      <c r="AI53" s="48"/>
      <c r="AJ53" s="49"/>
      <c r="AK53" s="127" t="s">
        <v>28</v>
      </c>
      <c r="AL53" s="51"/>
      <c r="AM53" s="56"/>
      <c r="AN53" s="52"/>
      <c r="AO53" s="67"/>
      <c r="AP53" s="103" t="s">
        <v>485</v>
      </c>
      <c r="AQ53" s="103"/>
      <c r="AR53" s="68" t="s">
        <v>455</v>
      </c>
      <c r="AS53" s="71"/>
      <c r="AT53" s="72" t="s">
        <v>488</v>
      </c>
      <c r="AU53" s="219"/>
    </row>
    <row r="54" spans="1:47" s="17" customFormat="1" ht="81" x14ac:dyDescent="0.15">
      <c r="A54" s="45"/>
      <c r="B54" s="78"/>
      <c r="C54" s="239">
        <v>39</v>
      </c>
      <c r="D54" s="300" t="s">
        <v>535</v>
      </c>
      <c r="E54" s="46" t="s">
        <v>536</v>
      </c>
      <c r="F54" s="46" t="s">
        <v>484</v>
      </c>
      <c r="G54" s="288">
        <f>14426.569+9356</f>
        <v>23782.569</v>
      </c>
      <c r="H54" s="287">
        <v>34949.055375999997</v>
      </c>
      <c r="I54" s="288">
        <v>19446.362271000002</v>
      </c>
      <c r="J54" s="503" t="s">
        <v>2895</v>
      </c>
      <c r="K54" s="79" t="s">
        <v>1770</v>
      </c>
      <c r="L54" s="291" t="s">
        <v>2494</v>
      </c>
      <c r="M54" s="288">
        <v>14365.617</v>
      </c>
      <c r="N54" s="288">
        <v>17247.234</v>
      </c>
      <c r="O54" s="436">
        <f t="shared" si="2"/>
        <v>2881.6170000000002</v>
      </c>
      <c r="P54" s="340">
        <v>0</v>
      </c>
      <c r="Q54" s="64" t="s">
        <v>1878</v>
      </c>
      <c r="R54" s="295" t="s">
        <v>2500</v>
      </c>
      <c r="S54" s="66" t="s">
        <v>3022</v>
      </c>
      <c r="T54" s="106" t="s">
        <v>554</v>
      </c>
      <c r="U54" s="46" t="s">
        <v>519</v>
      </c>
      <c r="V54" s="57" t="s">
        <v>557</v>
      </c>
      <c r="W54" s="48" t="s">
        <v>1381</v>
      </c>
      <c r="X54" s="49">
        <v>21</v>
      </c>
      <c r="Y54" s="127" t="s">
        <v>28</v>
      </c>
      <c r="Z54" s="51">
        <v>37</v>
      </c>
      <c r="AA54" s="50"/>
      <c r="AB54" s="52"/>
      <c r="AC54" s="48"/>
      <c r="AD54" s="49"/>
      <c r="AE54" s="127" t="s">
        <v>28</v>
      </c>
      <c r="AF54" s="51"/>
      <c r="AG54" s="56"/>
      <c r="AH54" s="52"/>
      <c r="AI54" s="48"/>
      <c r="AJ54" s="49"/>
      <c r="AK54" s="127" t="s">
        <v>28</v>
      </c>
      <c r="AL54" s="51"/>
      <c r="AM54" s="56"/>
      <c r="AN54" s="52"/>
      <c r="AO54" s="67"/>
      <c r="AP54" s="103" t="s">
        <v>485</v>
      </c>
      <c r="AQ54" s="103"/>
      <c r="AR54" s="68" t="s">
        <v>454</v>
      </c>
      <c r="AS54" s="71" t="s">
        <v>488</v>
      </c>
      <c r="AT54" s="71" t="s">
        <v>488</v>
      </c>
      <c r="AU54" s="219"/>
    </row>
    <row r="55" spans="1:47" s="17" customFormat="1" ht="40.5" x14ac:dyDescent="0.15">
      <c r="A55" s="45"/>
      <c r="B55" s="78"/>
      <c r="C55" s="239">
        <v>40</v>
      </c>
      <c r="D55" s="300" t="s">
        <v>537</v>
      </c>
      <c r="E55" s="46" t="s">
        <v>538</v>
      </c>
      <c r="F55" s="46" t="s">
        <v>484</v>
      </c>
      <c r="G55" s="288">
        <v>2.7050000000000001</v>
      </c>
      <c r="H55" s="287">
        <v>2.7050000000000001</v>
      </c>
      <c r="I55" s="288">
        <v>2.2250000000000001</v>
      </c>
      <c r="J55" s="279" t="s">
        <v>3023</v>
      </c>
      <c r="K55" s="79" t="s">
        <v>1770</v>
      </c>
      <c r="L55" s="291" t="s">
        <v>2495</v>
      </c>
      <c r="M55" s="397">
        <v>2.21</v>
      </c>
      <c r="N55" s="397">
        <v>2.4580000000000002</v>
      </c>
      <c r="O55" s="481">
        <f t="shared" si="2"/>
        <v>0.24800000000000022</v>
      </c>
      <c r="P55" s="340">
        <v>0</v>
      </c>
      <c r="Q55" s="64" t="s">
        <v>1771</v>
      </c>
      <c r="R55" s="295" t="s">
        <v>2501</v>
      </c>
      <c r="S55" s="66"/>
      <c r="T55" s="46" t="s">
        <v>558</v>
      </c>
      <c r="U55" s="46" t="s">
        <v>519</v>
      </c>
      <c r="V55" s="57" t="s">
        <v>559</v>
      </c>
      <c r="W55" s="48" t="s">
        <v>1381</v>
      </c>
      <c r="X55" s="49">
        <v>21</v>
      </c>
      <c r="Y55" s="127" t="s">
        <v>28</v>
      </c>
      <c r="Z55" s="51">
        <v>38</v>
      </c>
      <c r="AA55" s="50"/>
      <c r="AB55" s="52"/>
      <c r="AC55" s="48"/>
      <c r="AD55" s="49"/>
      <c r="AE55" s="127" t="s">
        <v>28</v>
      </c>
      <c r="AF55" s="51"/>
      <c r="AG55" s="56"/>
      <c r="AH55" s="52"/>
      <c r="AI55" s="48"/>
      <c r="AJ55" s="49"/>
      <c r="AK55" s="127" t="s">
        <v>28</v>
      </c>
      <c r="AL55" s="51"/>
      <c r="AM55" s="56"/>
      <c r="AN55" s="52"/>
      <c r="AO55" s="67"/>
      <c r="AP55" s="103" t="s">
        <v>1382</v>
      </c>
      <c r="AQ55" s="103" t="s">
        <v>1383</v>
      </c>
      <c r="AR55" s="68" t="s">
        <v>451</v>
      </c>
      <c r="AS55" s="71" t="s">
        <v>488</v>
      </c>
      <c r="AT55" s="71"/>
      <c r="AU55" s="219"/>
    </row>
    <row r="56" spans="1:47" s="17" customFormat="1" ht="40.5" x14ac:dyDescent="0.15">
      <c r="A56" s="45"/>
      <c r="B56" s="78"/>
      <c r="C56" s="239">
        <v>41</v>
      </c>
      <c r="D56" s="304" t="s">
        <v>539</v>
      </c>
      <c r="E56" s="46" t="s">
        <v>540</v>
      </c>
      <c r="F56" s="46" t="s">
        <v>484</v>
      </c>
      <c r="G56" s="288">
        <v>455.89400000000001</v>
      </c>
      <c r="H56" s="287">
        <v>913.82399999999996</v>
      </c>
      <c r="I56" s="288">
        <v>495.18856399999999</v>
      </c>
      <c r="J56" s="503" t="s">
        <v>2895</v>
      </c>
      <c r="K56" s="79" t="s">
        <v>1770</v>
      </c>
      <c r="L56" s="291" t="s">
        <v>2496</v>
      </c>
      <c r="M56" s="288">
        <v>205.13</v>
      </c>
      <c r="N56" s="288">
        <v>216.43299999999999</v>
      </c>
      <c r="O56" s="436">
        <f t="shared" si="2"/>
        <v>11.302999999999997</v>
      </c>
      <c r="P56" s="340">
        <v>0</v>
      </c>
      <c r="Q56" s="64" t="s">
        <v>1772</v>
      </c>
      <c r="R56" s="295" t="s">
        <v>3035</v>
      </c>
      <c r="S56" s="66"/>
      <c r="T56" s="109" t="s">
        <v>554</v>
      </c>
      <c r="U56" s="109" t="s">
        <v>519</v>
      </c>
      <c r="V56" s="57" t="s">
        <v>560</v>
      </c>
      <c r="W56" s="48" t="s">
        <v>1381</v>
      </c>
      <c r="X56" s="49">
        <v>21</v>
      </c>
      <c r="Y56" s="127" t="s">
        <v>28</v>
      </c>
      <c r="Z56" s="51">
        <v>39</v>
      </c>
      <c r="AA56" s="50"/>
      <c r="AB56" s="52"/>
      <c r="AC56" s="48"/>
      <c r="AD56" s="49"/>
      <c r="AE56" s="127" t="s">
        <v>28</v>
      </c>
      <c r="AF56" s="51"/>
      <c r="AG56" s="56"/>
      <c r="AH56" s="52"/>
      <c r="AI56" s="48"/>
      <c r="AJ56" s="49"/>
      <c r="AK56" s="127" t="s">
        <v>28</v>
      </c>
      <c r="AL56" s="51"/>
      <c r="AM56" s="56"/>
      <c r="AN56" s="52"/>
      <c r="AO56" s="67"/>
      <c r="AP56" s="103" t="s">
        <v>485</v>
      </c>
      <c r="AQ56" s="103"/>
      <c r="AR56" s="68" t="s">
        <v>453</v>
      </c>
      <c r="AS56" s="71" t="s">
        <v>488</v>
      </c>
      <c r="AT56" s="71"/>
      <c r="AU56" s="219"/>
    </row>
    <row r="57" spans="1:47" s="25" customFormat="1" x14ac:dyDescent="0.15">
      <c r="A57" s="34"/>
      <c r="B57" s="43" t="s">
        <v>1312</v>
      </c>
      <c r="C57" s="306"/>
      <c r="D57" s="99"/>
      <c r="E57" s="102"/>
      <c r="F57" s="102"/>
      <c r="G57" s="401"/>
      <c r="H57" s="417"/>
      <c r="I57" s="417"/>
      <c r="J57" s="533"/>
      <c r="K57" s="82"/>
      <c r="L57" s="514"/>
      <c r="M57" s="401"/>
      <c r="N57" s="417"/>
      <c r="O57" s="435"/>
      <c r="P57" s="339"/>
      <c r="Q57" s="44"/>
      <c r="R57" s="524"/>
      <c r="S57" s="44"/>
      <c r="T57" s="101"/>
      <c r="U57" s="99"/>
      <c r="V57" s="99"/>
      <c r="W57" s="44"/>
      <c r="X57" s="44"/>
      <c r="Y57" s="44"/>
      <c r="Z57" s="44"/>
      <c r="AA57" s="44"/>
      <c r="AB57" s="44"/>
      <c r="AC57" s="44"/>
      <c r="AD57" s="44"/>
      <c r="AE57" s="44"/>
      <c r="AF57" s="44"/>
      <c r="AG57" s="44"/>
      <c r="AH57" s="44"/>
      <c r="AI57" s="44"/>
      <c r="AJ57" s="44"/>
      <c r="AK57" s="44"/>
      <c r="AL57" s="44"/>
      <c r="AM57" s="44"/>
      <c r="AN57" s="44"/>
      <c r="AO57" s="44"/>
      <c r="AP57" s="102"/>
      <c r="AQ57" s="102"/>
      <c r="AR57" s="63"/>
      <c r="AS57" s="99"/>
      <c r="AT57" s="99"/>
      <c r="AU57" s="220"/>
    </row>
    <row r="58" spans="1:47" s="17" customFormat="1" ht="189" x14ac:dyDescent="0.15">
      <c r="A58" s="45"/>
      <c r="B58" s="78"/>
      <c r="C58" s="239">
        <v>42</v>
      </c>
      <c r="D58" s="300" t="s">
        <v>566</v>
      </c>
      <c r="E58" s="46" t="s">
        <v>567</v>
      </c>
      <c r="F58" s="46" t="s">
        <v>484</v>
      </c>
      <c r="G58" s="288">
        <f>735394+140309</f>
        <v>875703</v>
      </c>
      <c r="H58" s="287">
        <v>915872.50542599999</v>
      </c>
      <c r="I58" s="288">
        <v>915711.534476</v>
      </c>
      <c r="J58" s="279" t="s">
        <v>2843</v>
      </c>
      <c r="K58" s="79" t="s">
        <v>1770</v>
      </c>
      <c r="L58" s="291" t="s">
        <v>3323</v>
      </c>
      <c r="M58" s="397">
        <v>723358</v>
      </c>
      <c r="N58" s="397">
        <v>857387</v>
      </c>
      <c r="O58" s="445">
        <f>N58-M58</f>
        <v>134029</v>
      </c>
      <c r="P58" s="340" t="s">
        <v>28</v>
      </c>
      <c r="Q58" s="64" t="s">
        <v>1773</v>
      </c>
      <c r="R58" s="295" t="s">
        <v>1884</v>
      </c>
      <c r="S58" s="66" t="s">
        <v>3271</v>
      </c>
      <c r="T58" s="46" t="s">
        <v>576</v>
      </c>
      <c r="U58" s="46" t="s">
        <v>519</v>
      </c>
      <c r="V58" s="57" t="s">
        <v>577</v>
      </c>
      <c r="W58" s="48" t="s">
        <v>1381</v>
      </c>
      <c r="X58" s="49">
        <v>21</v>
      </c>
      <c r="Y58" s="127" t="s">
        <v>28</v>
      </c>
      <c r="Z58" s="51">
        <v>40</v>
      </c>
      <c r="AA58" s="50"/>
      <c r="AB58" s="52"/>
      <c r="AC58" s="48"/>
      <c r="AD58" s="49"/>
      <c r="AE58" s="127" t="s">
        <v>28</v>
      </c>
      <c r="AF58" s="51"/>
      <c r="AG58" s="56"/>
      <c r="AH58" s="52"/>
      <c r="AI58" s="48"/>
      <c r="AJ58" s="49"/>
      <c r="AK58" s="127" t="s">
        <v>28</v>
      </c>
      <c r="AL58" s="51"/>
      <c r="AM58" s="56"/>
      <c r="AN58" s="52"/>
      <c r="AO58" s="67"/>
      <c r="AP58" s="547" t="s">
        <v>1382</v>
      </c>
      <c r="AQ58" s="547" t="s">
        <v>1383</v>
      </c>
      <c r="AR58" s="68" t="s">
        <v>451</v>
      </c>
      <c r="AS58" s="71"/>
      <c r="AT58" s="136"/>
      <c r="AU58" s="219"/>
    </row>
    <row r="59" spans="1:47" s="17" customFormat="1" ht="67.5" x14ac:dyDescent="0.15">
      <c r="A59" s="45"/>
      <c r="B59" s="78"/>
      <c r="C59" s="239">
        <v>43</v>
      </c>
      <c r="D59" s="300" t="s">
        <v>568</v>
      </c>
      <c r="E59" s="46" t="s">
        <v>569</v>
      </c>
      <c r="F59" s="46" t="s">
        <v>484</v>
      </c>
      <c r="G59" s="288">
        <f>30777+14621</f>
        <v>45398</v>
      </c>
      <c r="H59" s="287">
        <v>47625.710789999997</v>
      </c>
      <c r="I59" s="288">
        <v>47624.956646999999</v>
      </c>
      <c r="J59" s="279" t="s">
        <v>2844</v>
      </c>
      <c r="K59" s="79" t="s">
        <v>1770</v>
      </c>
      <c r="L59" s="291" t="s">
        <v>1881</v>
      </c>
      <c r="M59" s="397">
        <v>32776</v>
      </c>
      <c r="N59" s="397">
        <v>41101</v>
      </c>
      <c r="O59" s="445">
        <f>N59-M59</f>
        <v>8325</v>
      </c>
      <c r="P59" s="340" t="s">
        <v>485</v>
      </c>
      <c r="Q59" s="64" t="s">
        <v>1773</v>
      </c>
      <c r="R59" s="295" t="s">
        <v>1885</v>
      </c>
      <c r="S59" s="66" t="s">
        <v>3272</v>
      </c>
      <c r="T59" s="46" t="s">
        <v>576</v>
      </c>
      <c r="U59" s="46" t="s">
        <v>487</v>
      </c>
      <c r="V59" s="57" t="s">
        <v>578</v>
      </c>
      <c r="W59" s="48" t="s">
        <v>1381</v>
      </c>
      <c r="X59" s="49">
        <v>21</v>
      </c>
      <c r="Y59" s="127" t="s">
        <v>28</v>
      </c>
      <c r="Z59" s="51">
        <v>41</v>
      </c>
      <c r="AA59" s="50"/>
      <c r="AB59" s="52"/>
      <c r="AC59" s="48"/>
      <c r="AD59" s="49"/>
      <c r="AE59" s="127" t="s">
        <v>28</v>
      </c>
      <c r="AF59" s="51"/>
      <c r="AG59" s="56"/>
      <c r="AH59" s="52"/>
      <c r="AI59" s="48"/>
      <c r="AJ59" s="49"/>
      <c r="AK59" s="127" t="s">
        <v>28</v>
      </c>
      <c r="AL59" s="51"/>
      <c r="AM59" s="56"/>
      <c r="AN59" s="52"/>
      <c r="AO59" s="67"/>
      <c r="AP59" s="350" t="s">
        <v>1382</v>
      </c>
      <c r="AQ59" s="350" t="s">
        <v>1383</v>
      </c>
      <c r="AR59" s="68" t="s">
        <v>451</v>
      </c>
      <c r="AS59" s="71"/>
      <c r="AT59" s="71"/>
      <c r="AU59" s="219"/>
    </row>
    <row r="60" spans="1:47" s="17" customFormat="1" ht="63" x14ac:dyDescent="0.15">
      <c r="A60" s="45"/>
      <c r="B60" s="78"/>
      <c r="C60" s="239">
        <v>44</v>
      </c>
      <c r="D60" s="300" t="s">
        <v>570</v>
      </c>
      <c r="E60" s="46" t="s">
        <v>571</v>
      </c>
      <c r="F60" s="46" t="s">
        <v>737</v>
      </c>
      <c r="G60" s="288">
        <v>15.007999999999999</v>
      </c>
      <c r="H60" s="287">
        <v>15.007999999999999</v>
      </c>
      <c r="I60" s="288">
        <v>14.663</v>
      </c>
      <c r="J60" s="503" t="s">
        <v>28</v>
      </c>
      <c r="K60" s="79" t="s">
        <v>1775</v>
      </c>
      <c r="L60" s="291" t="s">
        <v>1882</v>
      </c>
      <c r="M60" s="397" t="s">
        <v>28</v>
      </c>
      <c r="N60" s="397" t="s">
        <v>3277</v>
      </c>
      <c r="O60" s="445" t="s">
        <v>3277</v>
      </c>
      <c r="P60" s="340" t="s">
        <v>485</v>
      </c>
      <c r="Q60" s="64" t="s">
        <v>1776</v>
      </c>
      <c r="R60" s="295" t="s">
        <v>1886</v>
      </c>
      <c r="S60" s="66"/>
      <c r="T60" s="109" t="s">
        <v>576</v>
      </c>
      <c r="U60" s="109" t="s">
        <v>519</v>
      </c>
      <c r="V60" s="57" t="s">
        <v>579</v>
      </c>
      <c r="W60" s="48" t="s">
        <v>1381</v>
      </c>
      <c r="X60" s="49">
        <v>21</v>
      </c>
      <c r="Y60" s="127" t="s">
        <v>28</v>
      </c>
      <c r="Z60" s="51">
        <v>42</v>
      </c>
      <c r="AA60" s="50"/>
      <c r="AB60" s="52"/>
      <c r="AC60" s="48"/>
      <c r="AD60" s="49"/>
      <c r="AE60" s="127" t="s">
        <v>28</v>
      </c>
      <c r="AF60" s="51"/>
      <c r="AG60" s="56"/>
      <c r="AH60" s="52"/>
      <c r="AI60" s="48"/>
      <c r="AJ60" s="49"/>
      <c r="AK60" s="127" t="s">
        <v>28</v>
      </c>
      <c r="AL60" s="51"/>
      <c r="AM60" s="56"/>
      <c r="AN60" s="52"/>
      <c r="AO60" s="67"/>
      <c r="AP60" s="350" t="s">
        <v>28</v>
      </c>
      <c r="AQ60" s="350"/>
      <c r="AR60" s="68" t="s">
        <v>454</v>
      </c>
      <c r="AS60" s="71" t="s">
        <v>488</v>
      </c>
      <c r="AT60" s="71"/>
      <c r="AU60" s="219" t="s">
        <v>17</v>
      </c>
    </row>
    <row r="61" spans="1:47" s="17" customFormat="1" ht="54" x14ac:dyDescent="0.15">
      <c r="A61" s="45"/>
      <c r="B61" s="78"/>
      <c r="C61" s="239">
        <v>45</v>
      </c>
      <c r="D61" s="300" t="s">
        <v>1494</v>
      </c>
      <c r="E61" s="46" t="s">
        <v>1107</v>
      </c>
      <c r="F61" s="46" t="s">
        <v>1495</v>
      </c>
      <c r="G61" s="397" t="s">
        <v>28</v>
      </c>
      <c r="H61" s="419" t="s">
        <v>28</v>
      </c>
      <c r="I61" s="397" t="s">
        <v>28</v>
      </c>
      <c r="J61" s="503" t="s">
        <v>28</v>
      </c>
      <c r="K61" s="79"/>
      <c r="L61" s="291" t="s">
        <v>1883</v>
      </c>
      <c r="M61" s="397">
        <v>18.510000000000002</v>
      </c>
      <c r="N61" s="288">
        <v>22</v>
      </c>
      <c r="O61" s="436">
        <f>N61-M61</f>
        <v>3.4899999999999984</v>
      </c>
      <c r="P61" s="340" t="s">
        <v>485</v>
      </c>
      <c r="Q61" s="64"/>
      <c r="R61" s="295" t="s">
        <v>1887</v>
      </c>
      <c r="S61" s="66"/>
      <c r="T61" s="109" t="s">
        <v>1380</v>
      </c>
      <c r="U61" s="109" t="s">
        <v>1496</v>
      </c>
      <c r="V61" s="57" t="s">
        <v>1497</v>
      </c>
      <c r="W61" s="48" t="s">
        <v>1493</v>
      </c>
      <c r="X61" s="49" t="s">
        <v>1401</v>
      </c>
      <c r="Y61" s="127" t="s">
        <v>28</v>
      </c>
      <c r="Z61" s="51">
        <v>2</v>
      </c>
      <c r="AA61" s="50"/>
      <c r="AB61" s="52"/>
      <c r="AC61" s="48"/>
      <c r="AD61" s="49"/>
      <c r="AE61" s="127" t="s">
        <v>28</v>
      </c>
      <c r="AF61" s="51"/>
      <c r="AG61" s="56"/>
      <c r="AH61" s="52"/>
      <c r="AI61" s="48"/>
      <c r="AJ61" s="49"/>
      <c r="AK61" s="127" t="s">
        <v>28</v>
      </c>
      <c r="AL61" s="51"/>
      <c r="AM61" s="56"/>
      <c r="AN61" s="52"/>
      <c r="AO61" s="67"/>
      <c r="AP61" s="350" t="s">
        <v>28</v>
      </c>
      <c r="AQ61" s="350"/>
      <c r="AR61" s="68"/>
      <c r="AS61" s="71" t="s">
        <v>1309</v>
      </c>
      <c r="AT61" s="71"/>
      <c r="AU61" s="219"/>
    </row>
    <row r="62" spans="1:47" s="17" customFormat="1" ht="63" x14ac:dyDescent="0.15">
      <c r="A62" s="45"/>
      <c r="B62" s="78"/>
      <c r="C62" s="239">
        <v>46</v>
      </c>
      <c r="D62" s="300" t="s">
        <v>573</v>
      </c>
      <c r="E62" s="37" t="s">
        <v>574</v>
      </c>
      <c r="F62" s="37" t="s">
        <v>1107</v>
      </c>
      <c r="G62" s="404">
        <f>391.927+2042.943</f>
        <v>2434.87</v>
      </c>
      <c r="H62" s="287">
        <v>1768.634</v>
      </c>
      <c r="I62" s="288">
        <v>1481.701</v>
      </c>
      <c r="J62" s="279" t="s">
        <v>2334</v>
      </c>
      <c r="K62" s="79" t="s">
        <v>1775</v>
      </c>
      <c r="L62" s="291" t="s">
        <v>2225</v>
      </c>
      <c r="M62" s="484">
        <v>0</v>
      </c>
      <c r="N62" s="471">
        <v>0</v>
      </c>
      <c r="O62" s="445">
        <f t="shared" si="2"/>
        <v>0</v>
      </c>
      <c r="P62" s="340" t="s">
        <v>28</v>
      </c>
      <c r="Q62" s="64" t="s">
        <v>1776</v>
      </c>
      <c r="R62" s="295" t="s">
        <v>2225</v>
      </c>
      <c r="S62" s="66"/>
      <c r="T62" s="46" t="s">
        <v>580</v>
      </c>
      <c r="U62" s="46" t="s">
        <v>519</v>
      </c>
      <c r="V62" s="57" t="s">
        <v>581</v>
      </c>
      <c r="W62" s="48" t="s">
        <v>1381</v>
      </c>
      <c r="X62" s="49">
        <v>21</v>
      </c>
      <c r="Y62" s="127" t="s">
        <v>28</v>
      </c>
      <c r="Z62" s="51">
        <v>43</v>
      </c>
      <c r="AA62" s="50"/>
      <c r="AB62" s="52"/>
      <c r="AC62" s="48"/>
      <c r="AD62" s="49"/>
      <c r="AE62" s="127" t="s">
        <v>28</v>
      </c>
      <c r="AF62" s="51"/>
      <c r="AG62" s="56"/>
      <c r="AH62" s="52"/>
      <c r="AI62" s="48"/>
      <c r="AJ62" s="49"/>
      <c r="AK62" s="127" t="s">
        <v>28</v>
      </c>
      <c r="AL62" s="51"/>
      <c r="AM62" s="56"/>
      <c r="AN62" s="52"/>
      <c r="AO62" s="67"/>
      <c r="AP62" s="103" t="s">
        <v>1382</v>
      </c>
      <c r="AQ62" s="103" t="s">
        <v>1408</v>
      </c>
      <c r="AR62" s="68" t="s">
        <v>453</v>
      </c>
      <c r="AS62" s="71"/>
      <c r="AT62" s="71" t="s">
        <v>488</v>
      </c>
      <c r="AU62" s="219"/>
    </row>
    <row r="63" spans="1:47" s="17" customFormat="1" ht="54" x14ac:dyDescent="0.15">
      <c r="A63" s="45"/>
      <c r="B63" s="78"/>
      <c r="C63" s="239">
        <v>47</v>
      </c>
      <c r="D63" s="304" t="s">
        <v>2224</v>
      </c>
      <c r="E63" s="37" t="s">
        <v>637</v>
      </c>
      <c r="F63" s="37" t="s">
        <v>811</v>
      </c>
      <c r="G63" s="404">
        <v>199.8</v>
      </c>
      <c r="H63" s="287">
        <v>280</v>
      </c>
      <c r="I63" s="288">
        <v>263.39100000000002</v>
      </c>
      <c r="J63" s="279" t="s">
        <v>2335</v>
      </c>
      <c r="K63" s="79" t="s">
        <v>1770</v>
      </c>
      <c r="L63" s="291" t="s">
        <v>2226</v>
      </c>
      <c r="M63" s="484">
        <v>0</v>
      </c>
      <c r="N63" s="397">
        <v>994.8</v>
      </c>
      <c r="O63" s="445">
        <f t="shared" si="2"/>
        <v>994.8</v>
      </c>
      <c r="P63" s="340" t="s">
        <v>28</v>
      </c>
      <c r="Q63" s="64" t="s">
        <v>1773</v>
      </c>
      <c r="R63" s="295" t="s">
        <v>2231</v>
      </c>
      <c r="S63" s="66" t="s">
        <v>2953</v>
      </c>
      <c r="T63" s="46" t="s">
        <v>580</v>
      </c>
      <c r="U63" s="46" t="s">
        <v>487</v>
      </c>
      <c r="V63" s="57" t="s">
        <v>581</v>
      </c>
      <c r="W63" s="48" t="s">
        <v>1381</v>
      </c>
      <c r="X63" s="92">
        <v>21</v>
      </c>
      <c r="Y63" s="127" t="s">
        <v>28</v>
      </c>
      <c r="Z63" s="51">
        <v>46</v>
      </c>
      <c r="AA63" s="143"/>
      <c r="AB63" s="52"/>
      <c r="AC63" s="48"/>
      <c r="AD63" s="92"/>
      <c r="AE63" s="127" t="s">
        <v>28</v>
      </c>
      <c r="AF63" s="51"/>
      <c r="AG63" s="51"/>
      <c r="AH63" s="52"/>
      <c r="AI63" s="48"/>
      <c r="AJ63" s="92"/>
      <c r="AK63" s="127" t="s">
        <v>28</v>
      </c>
      <c r="AL63" s="51"/>
      <c r="AM63" s="51"/>
      <c r="AN63" s="52"/>
      <c r="AO63" s="70"/>
      <c r="AP63" s="64" t="s">
        <v>1382</v>
      </c>
      <c r="AQ63" s="64" t="s">
        <v>1400</v>
      </c>
      <c r="AR63" s="69"/>
      <c r="AS63" s="71"/>
      <c r="AT63" s="71" t="s">
        <v>488</v>
      </c>
      <c r="AU63" s="219"/>
    </row>
    <row r="64" spans="1:47" s="17" customFormat="1" ht="40.5" x14ac:dyDescent="0.15">
      <c r="A64" s="45"/>
      <c r="B64" s="78"/>
      <c r="C64" s="239">
        <v>48</v>
      </c>
      <c r="D64" s="304" t="s">
        <v>575</v>
      </c>
      <c r="E64" s="37" t="s">
        <v>531</v>
      </c>
      <c r="F64" s="37" t="s">
        <v>484</v>
      </c>
      <c r="G64" s="404">
        <v>398.36900000000003</v>
      </c>
      <c r="H64" s="287">
        <v>398.36900000000003</v>
      </c>
      <c r="I64" s="288">
        <v>362.93087800000001</v>
      </c>
      <c r="J64" s="503" t="s">
        <v>485</v>
      </c>
      <c r="K64" s="79" t="s">
        <v>1774</v>
      </c>
      <c r="L64" s="291" t="s">
        <v>2227</v>
      </c>
      <c r="M64" s="404">
        <v>517.351</v>
      </c>
      <c r="N64" s="288">
        <v>582.77200000000005</v>
      </c>
      <c r="O64" s="436">
        <f t="shared" si="2"/>
        <v>65.421000000000049</v>
      </c>
      <c r="P64" s="340" t="s">
        <v>28</v>
      </c>
      <c r="Q64" s="64" t="s">
        <v>1773</v>
      </c>
      <c r="R64" s="295" t="s">
        <v>2229</v>
      </c>
      <c r="S64" s="66"/>
      <c r="T64" s="46" t="s">
        <v>580</v>
      </c>
      <c r="U64" s="46" t="s">
        <v>582</v>
      </c>
      <c r="V64" s="57" t="s">
        <v>583</v>
      </c>
      <c r="W64" s="48" t="s">
        <v>1381</v>
      </c>
      <c r="X64" s="49">
        <v>21</v>
      </c>
      <c r="Y64" s="127" t="s">
        <v>28</v>
      </c>
      <c r="Z64" s="51">
        <v>44</v>
      </c>
      <c r="AA64" s="50"/>
      <c r="AB64" s="52"/>
      <c r="AC64" s="48"/>
      <c r="AD64" s="49"/>
      <c r="AE64" s="127" t="s">
        <v>28</v>
      </c>
      <c r="AF64" s="51"/>
      <c r="AG64" s="56"/>
      <c r="AH64" s="52"/>
      <c r="AI64" s="48"/>
      <c r="AJ64" s="49"/>
      <c r="AK64" s="127" t="s">
        <v>28</v>
      </c>
      <c r="AL64" s="51"/>
      <c r="AM64" s="56"/>
      <c r="AN64" s="52"/>
      <c r="AO64" s="67"/>
      <c r="AP64" s="103" t="s">
        <v>485</v>
      </c>
      <c r="AQ64" s="103"/>
      <c r="AR64" s="68" t="s">
        <v>455</v>
      </c>
      <c r="AS64" s="71" t="s">
        <v>488</v>
      </c>
      <c r="AT64" s="71"/>
      <c r="AU64" s="219"/>
    </row>
    <row r="65" spans="1:47" s="17" customFormat="1" ht="40.5" x14ac:dyDescent="0.15">
      <c r="A65" s="45"/>
      <c r="B65" s="78"/>
      <c r="C65" s="239">
        <v>49</v>
      </c>
      <c r="D65" s="304" t="s">
        <v>1529</v>
      </c>
      <c r="E65" s="37" t="s">
        <v>531</v>
      </c>
      <c r="F65" s="37" t="s">
        <v>484</v>
      </c>
      <c r="G65" s="404">
        <v>203.17699999999999</v>
      </c>
      <c r="H65" s="287">
        <v>203.17699999999999</v>
      </c>
      <c r="I65" s="288">
        <v>172.644228</v>
      </c>
      <c r="J65" s="503" t="s">
        <v>485</v>
      </c>
      <c r="K65" s="79" t="s">
        <v>1770</v>
      </c>
      <c r="L65" s="291" t="s">
        <v>2228</v>
      </c>
      <c r="M65" s="404">
        <v>215.958</v>
      </c>
      <c r="N65" s="288">
        <v>237.77</v>
      </c>
      <c r="O65" s="436">
        <f t="shared" si="2"/>
        <v>21.812000000000012</v>
      </c>
      <c r="P65" s="340" t="s">
        <v>28</v>
      </c>
      <c r="Q65" s="64" t="s">
        <v>1773</v>
      </c>
      <c r="R65" s="295" t="s">
        <v>2230</v>
      </c>
      <c r="S65" s="66"/>
      <c r="T65" s="46" t="s">
        <v>580</v>
      </c>
      <c r="U65" s="46" t="s">
        <v>582</v>
      </c>
      <c r="V65" s="57" t="s">
        <v>583</v>
      </c>
      <c r="W65" s="48" t="s">
        <v>1381</v>
      </c>
      <c r="X65" s="49">
        <v>21</v>
      </c>
      <c r="Y65" s="127" t="s">
        <v>28</v>
      </c>
      <c r="Z65" s="51">
        <v>45</v>
      </c>
      <c r="AA65" s="50"/>
      <c r="AB65" s="52"/>
      <c r="AC65" s="48"/>
      <c r="AD65" s="49"/>
      <c r="AE65" s="127" t="s">
        <v>28</v>
      </c>
      <c r="AF65" s="51"/>
      <c r="AG65" s="56"/>
      <c r="AH65" s="52"/>
      <c r="AI65" s="48"/>
      <c r="AJ65" s="49"/>
      <c r="AK65" s="127" t="s">
        <v>28</v>
      </c>
      <c r="AL65" s="51"/>
      <c r="AM65" s="56"/>
      <c r="AN65" s="52"/>
      <c r="AO65" s="67"/>
      <c r="AP65" s="103" t="s">
        <v>485</v>
      </c>
      <c r="AQ65" s="103"/>
      <c r="AR65" s="68" t="s">
        <v>454</v>
      </c>
      <c r="AS65" s="71" t="s">
        <v>488</v>
      </c>
      <c r="AT65" s="71"/>
      <c r="AU65" s="219"/>
    </row>
    <row r="66" spans="1:47" s="25" customFormat="1" x14ac:dyDescent="0.15">
      <c r="A66" s="34"/>
      <c r="B66" s="43" t="s">
        <v>1313</v>
      </c>
      <c r="C66" s="306"/>
      <c r="D66" s="99"/>
      <c r="E66" s="102"/>
      <c r="F66" s="102"/>
      <c r="G66" s="401"/>
      <c r="H66" s="417"/>
      <c r="I66" s="417"/>
      <c r="J66" s="533"/>
      <c r="K66" s="82"/>
      <c r="L66" s="514"/>
      <c r="M66" s="401"/>
      <c r="N66" s="417"/>
      <c r="O66" s="435"/>
      <c r="P66" s="339"/>
      <c r="Q66" s="44"/>
      <c r="R66" s="524"/>
      <c r="S66" s="44"/>
      <c r="T66" s="101"/>
      <c r="U66" s="99"/>
      <c r="V66" s="99"/>
      <c r="W66" s="44"/>
      <c r="X66" s="44"/>
      <c r="Y66" s="44"/>
      <c r="Z66" s="44"/>
      <c r="AA66" s="44"/>
      <c r="AB66" s="44"/>
      <c r="AC66" s="44"/>
      <c r="AD66" s="44"/>
      <c r="AE66" s="44"/>
      <c r="AF66" s="44"/>
      <c r="AG66" s="44"/>
      <c r="AH66" s="44"/>
      <c r="AI66" s="44"/>
      <c r="AJ66" s="44"/>
      <c r="AK66" s="44"/>
      <c r="AL66" s="44"/>
      <c r="AM66" s="44"/>
      <c r="AN66" s="44"/>
      <c r="AO66" s="44"/>
      <c r="AP66" s="102"/>
      <c r="AQ66" s="102"/>
      <c r="AR66" s="63"/>
      <c r="AS66" s="99"/>
      <c r="AT66" s="99"/>
      <c r="AU66" s="220"/>
    </row>
    <row r="67" spans="1:47" s="17" customFormat="1" ht="51.75" customHeight="1" x14ac:dyDescent="0.15">
      <c r="A67" s="45"/>
      <c r="B67" s="78"/>
      <c r="C67" s="239">
        <v>50</v>
      </c>
      <c r="D67" s="302" t="s">
        <v>589</v>
      </c>
      <c r="E67" s="46" t="s">
        <v>590</v>
      </c>
      <c r="F67" s="46" t="s">
        <v>737</v>
      </c>
      <c r="G67" s="288">
        <v>5.98</v>
      </c>
      <c r="H67" s="287">
        <v>5.98</v>
      </c>
      <c r="I67" s="288">
        <v>5.98</v>
      </c>
      <c r="J67" s="503" t="s">
        <v>28</v>
      </c>
      <c r="K67" s="79" t="s">
        <v>1775</v>
      </c>
      <c r="L67" s="291" t="s">
        <v>2755</v>
      </c>
      <c r="M67" s="469">
        <v>0</v>
      </c>
      <c r="N67" s="469">
        <v>0</v>
      </c>
      <c r="O67" s="436">
        <f>N67-M67</f>
        <v>0</v>
      </c>
      <c r="P67" s="340">
        <v>0</v>
      </c>
      <c r="Q67" s="64" t="s">
        <v>1776</v>
      </c>
      <c r="R67" s="295" t="s">
        <v>2794</v>
      </c>
      <c r="S67" s="66"/>
      <c r="T67" s="106" t="s">
        <v>550</v>
      </c>
      <c r="U67" s="46" t="s">
        <v>519</v>
      </c>
      <c r="V67" s="57" t="s">
        <v>584</v>
      </c>
      <c r="W67" s="48" t="s">
        <v>1381</v>
      </c>
      <c r="X67" s="49">
        <v>21</v>
      </c>
      <c r="Y67" s="127" t="s">
        <v>28</v>
      </c>
      <c r="Z67" s="51">
        <v>47</v>
      </c>
      <c r="AA67" s="50"/>
      <c r="AB67" s="52"/>
      <c r="AC67" s="48"/>
      <c r="AD67" s="49"/>
      <c r="AE67" s="127" t="s">
        <v>28</v>
      </c>
      <c r="AF67" s="51"/>
      <c r="AG67" s="56"/>
      <c r="AH67" s="52"/>
      <c r="AI67" s="48"/>
      <c r="AJ67" s="49"/>
      <c r="AK67" s="127" t="s">
        <v>28</v>
      </c>
      <c r="AL67" s="51"/>
      <c r="AM67" s="56"/>
      <c r="AN67" s="52"/>
      <c r="AO67" s="67"/>
      <c r="AP67" s="350" t="s">
        <v>28</v>
      </c>
      <c r="AQ67" s="350"/>
      <c r="AR67" s="68" t="s">
        <v>455</v>
      </c>
      <c r="AS67" s="71" t="s">
        <v>488</v>
      </c>
      <c r="AT67" s="71"/>
      <c r="AU67" s="219"/>
    </row>
    <row r="68" spans="1:47" s="17" customFormat="1" ht="135" x14ac:dyDescent="0.15">
      <c r="A68" s="45"/>
      <c r="B68" s="78"/>
      <c r="C68" s="239">
        <v>51</v>
      </c>
      <c r="D68" s="302" t="s">
        <v>1613</v>
      </c>
      <c r="E68" s="46" t="s">
        <v>591</v>
      </c>
      <c r="F68" s="46" t="s">
        <v>484</v>
      </c>
      <c r="G68" s="288">
        <v>14733.995999999999</v>
      </c>
      <c r="H68" s="287">
        <v>13806.138999999999</v>
      </c>
      <c r="I68" s="288">
        <v>13806.138999999999</v>
      </c>
      <c r="J68" s="503" t="s">
        <v>28</v>
      </c>
      <c r="K68" s="79" t="s">
        <v>1770</v>
      </c>
      <c r="L68" s="291" t="s">
        <v>2756</v>
      </c>
      <c r="M68" s="288">
        <v>14327.995999999999</v>
      </c>
      <c r="N68" s="288">
        <v>16174.995999999999</v>
      </c>
      <c r="O68" s="436">
        <f>N68-M68</f>
        <v>1847</v>
      </c>
      <c r="P68" s="340">
        <v>0</v>
      </c>
      <c r="Q68" s="64" t="s">
        <v>1773</v>
      </c>
      <c r="R68" s="295" t="s">
        <v>2795</v>
      </c>
      <c r="S68" s="66" t="s">
        <v>3238</v>
      </c>
      <c r="T68" s="46" t="s">
        <v>585</v>
      </c>
      <c r="U68" s="46" t="s">
        <v>548</v>
      </c>
      <c r="V68" s="57" t="s">
        <v>1679</v>
      </c>
      <c r="W68" s="48" t="s">
        <v>1381</v>
      </c>
      <c r="X68" s="49">
        <v>21</v>
      </c>
      <c r="Y68" s="127" t="s">
        <v>28</v>
      </c>
      <c r="Z68" s="51">
        <v>48</v>
      </c>
      <c r="AA68" s="50"/>
      <c r="AB68" s="52"/>
      <c r="AC68" s="48"/>
      <c r="AD68" s="49"/>
      <c r="AE68" s="127" t="s">
        <v>28</v>
      </c>
      <c r="AF68" s="51"/>
      <c r="AG68" s="56"/>
      <c r="AH68" s="52"/>
      <c r="AI68" s="48"/>
      <c r="AJ68" s="49"/>
      <c r="AK68" s="127" t="s">
        <v>28</v>
      </c>
      <c r="AL68" s="51"/>
      <c r="AM68" s="56"/>
      <c r="AN68" s="52"/>
      <c r="AO68" s="67"/>
      <c r="AP68" s="350" t="s">
        <v>485</v>
      </c>
      <c r="AQ68" s="350"/>
      <c r="AR68" s="68" t="s">
        <v>455</v>
      </c>
      <c r="AS68" s="71"/>
      <c r="AT68" s="71"/>
      <c r="AU68" s="219"/>
    </row>
    <row r="69" spans="1:47" s="17" customFormat="1" ht="52.5" customHeight="1" x14ac:dyDescent="0.15">
      <c r="A69" s="45"/>
      <c r="B69" s="78"/>
      <c r="C69" s="239">
        <v>52</v>
      </c>
      <c r="D69" s="300" t="s">
        <v>592</v>
      </c>
      <c r="E69" s="46" t="s">
        <v>593</v>
      </c>
      <c r="F69" s="46" t="s">
        <v>529</v>
      </c>
      <c r="G69" s="288">
        <v>33.97</v>
      </c>
      <c r="H69" s="287">
        <v>33.97</v>
      </c>
      <c r="I69" s="288">
        <v>33.728999999999999</v>
      </c>
      <c r="J69" s="503" t="s">
        <v>28</v>
      </c>
      <c r="K69" s="79" t="s">
        <v>1774</v>
      </c>
      <c r="L69" s="291" t="s">
        <v>2757</v>
      </c>
      <c r="M69" s="288">
        <v>33.448</v>
      </c>
      <c r="N69" s="288">
        <v>33.97</v>
      </c>
      <c r="O69" s="436">
        <f t="shared" ref="O69:O74" si="3">N69-M69</f>
        <v>0.52199999999999847</v>
      </c>
      <c r="P69" s="340">
        <v>0</v>
      </c>
      <c r="Q69" s="64" t="s">
        <v>1773</v>
      </c>
      <c r="R69" s="295" t="s">
        <v>2796</v>
      </c>
      <c r="S69" s="66" t="s">
        <v>3239</v>
      </c>
      <c r="T69" s="46" t="s">
        <v>585</v>
      </c>
      <c r="U69" s="46" t="s">
        <v>519</v>
      </c>
      <c r="V69" s="57" t="s">
        <v>586</v>
      </c>
      <c r="W69" s="48" t="s">
        <v>1381</v>
      </c>
      <c r="X69" s="49">
        <v>21</v>
      </c>
      <c r="Y69" s="127" t="s">
        <v>28</v>
      </c>
      <c r="Z69" s="51">
        <v>49</v>
      </c>
      <c r="AA69" s="50"/>
      <c r="AB69" s="52"/>
      <c r="AC69" s="48"/>
      <c r="AD69" s="49"/>
      <c r="AE69" s="127" t="s">
        <v>28</v>
      </c>
      <c r="AF69" s="51"/>
      <c r="AG69" s="56"/>
      <c r="AH69" s="52"/>
      <c r="AI69" s="48"/>
      <c r="AJ69" s="49"/>
      <c r="AK69" s="127" t="s">
        <v>28</v>
      </c>
      <c r="AL69" s="51"/>
      <c r="AM69" s="56"/>
      <c r="AN69" s="52"/>
      <c r="AO69" s="67"/>
      <c r="AP69" s="350" t="s">
        <v>28</v>
      </c>
      <c r="AQ69" s="350"/>
      <c r="AR69" s="68" t="s">
        <v>455</v>
      </c>
      <c r="AS69" s="71" t="s">
        <v>488</v>
      </c>
      <c r="AT69" s="71"/>
      <c r="AU69" s="219"/>
    </row>
    <row r="70" spans="1:47" s="17" customFormat="1" ht="40.5" x14ac:dyDescent="0.15">
      <c r="A70" s="45"/>
      <c r="B70" s="78"/>
      <c r="C70" s="239">
        <v>53</v>
      </c>
      <c r="D70" s="300" t="s">
        <v>589</v>
      </c>
      <c r="E70" s="46" t="s">
        <v>594</v>
      </c>
      <c r="F70" s="46" t="s">
        <v>529</v>
      </c>
      <c r="G70" s="288">
        <v>16.41</v>
      </c>
      <c r="H70" s="287">
        <v>16.41</v>
      </c>
      <c r="I70" s="288">
        <v>15.156000000000001</v>
      </c>
      <c r="J70" s="503" t="s">
        <v>28</v>
      </c>
      <c r="K70" s="79" t="s">
        <v>1770</v>
      </c>
      <c r="L70" s="291" t="s">
        <v>2758</v>
      </c>
      <c r="M70" s="288">
        <v>21.847999999999999</v>
      </c>
      <c r="N70" s="288">
        <v>35.223999999999997</v>
      </c>
      <c r="O70" s="436">
        <f t="shared" si="3"/>
        <v>13.375999999999998</v>
      </c>
      <c r="P70" s="340">
        <v>0</v>
      </c>
      <c r="Q70" s="64" t="s">
        <v>1773</v>
      </c>
      <c r="R70" s="295" t="s">
        <v>2797</v>
      </c>
      <c r="S70" s="66" t="s">
        <v>3240</v>
      </c>
      <c r="T70" s="46" t="s">
        <v>587</v>
      </c>
      <c r="U70" s="46" t="s">
        <v>519</v>
      </c>
      <c r="V70" s="57" t="s">
        <v>586</v>
      </c>
      <c r="W70" s="48" t="s">
        <v>1381</v>
      </c>
      <c r="X70" s="49">
        <v>21</v>
      </c>
      <c r="Y70" s="127" t="s">
        <v>28</v>
      </c>
      <c r="Z70" s="51">
        <v>50</v>
      </c>
      <c r="AA70" s="50"/>
      <c r="AB70" s="52"/>
      <c r="AC70" s="48"/>
      <c r="AD70" s="49"/>
      <c r="AE70" s="127" t="s">
        <v>28</v>
      </c>
      <c r="AF70" s="51"/>
      <c r="AG70" s="56"/>
      <c r="AH70" s="52"/>
      <c r="AI70" s="48"/>
      <c r="AJ70" s="49"/>
      <c r="AK70" s="127" t="s">
        <v>28</v>
      </c>
      <c r="AL70" s="51"/>
      <c r="AM70" s="56"/>
      <c r="AN70" s="52"/>
      <c r="AO70" s="67"/>
      <c r="AP70" s="350" t="s">
        <v>28</v>
      </c>
      <c r="AQ70" s="350"/>
      <c r="AR70" s="68" t="s">
        <v>455</v>
      </c>
      <c r="AS70" s="71" t="s">
        <v>488</v>
      </c>
      <c r="AT70" s="71"/>
      <c r="AU70" s="219"/>
    </row>
    <row r="71" spans="1:47" s="17" customFormat="1" ht="40.5" x14ac:dyDescent="0.15">
      <c r="A71" s="45"/>
      <c r="B71" s="78"/>
      <c r="C71" s="239">
        <v>54</v>
      </c>
      <c r="D71" s="300" t="s">
        <v>595</v>
      </c>
      <c r="E71" s="46" t="s">
        <v>596</v>
      </c>
      <c r="F71" s="46" t="s">
        <v>529</v>
      </c>
      <c r="G71" s="288">
        <v>6.37</v>
      </c>
      <c r="H71" s="287">
        <v>6.37</v>
      </c>
      <c r="I71" s="288">
        <v>5.3179999999999996</v>
      </c>
      <c r="J71" s="503" t="s">
        <v>28</v>
      </c>
      <c r="K71" s="79" t="s">
        <v>1770</v>
      </c>
      <c r="L71" s="291" t="s">
        <v>2759</v>
      </c>
      <c r="M71" s="288">
        <v>6.1070000000000002</v>
      </c>
      <c r="N71" s="288">
        <v>6.1070000000000002</v>
      </c>
      <c r="O71" s="436">
        <f t="shared" si="3"/>
        <v>0</v>
      </c>
      <c r="P71" s="340">
        <v>0</v>
      </c>
      <c r="Q71" s="64" t="s">
        <v>1773</v>
      </c>
      <c r="R71" s="295" t="s">
        <v>2798</v>
      </c>
      <c r="S71" s="66"/>
      <c r="T71" s="46" t="s">
        <v>588</v>
      </c>
      <c r="U71" s="46" t="s">
        <v>519</v>
      </c>
      <c r="V71" s="57" t="s">
        <v>586</v>
      </c>
      <c r="W71" s="48" t="s">
        <v>1381</v>
      </c>
      <c r="X71" s="49">
        <v>21</v>
      </c>
      <c r="Y71" s="127" t="s">
        <v>28</v>
      </c>
      <c r="Z71" s="51">
        <v>51</v>
      </c>
      <c r="AA71" s="50"/>
      <c r="AB71" s="52"/>
      <c r="AC71" s="48"/>
      <c r="AD71" s="49"/>
      <c r="AE71" s="127" t="s">
        <v>28</v>
      </c>
      <c r="AF71" s="51"/>
      <c r="AG71" s="56"/>
      <c r="AH71" s="52"/>
      <c r="AI71" s="48"/>
      <c r="AJ71" s="49"/>
      <c r="AK71" s="127" t="s">
        <v>28</v>
      </c>
      <c r="AL71" s="51"/>
      <c r="AM71" s="56"/>
      <c r="AN71" s="52"/>
      <c r="AO71" s="67"/>
      <c r="AP71" s="350" t="s">
        <v>28</v>
      </c>
      <c r="AQ71" s="350"/>
      <c r="AR71" s="68" t="s">
        <v>455</v>
      </c>
      <c r="AS71" s="71" t="s">
        <v>488</v>
      </c>
      <c r="AT71" s="71"/>
      <c r="AU71" s="219"/>
    </row>
    <row r="72" spans="1:47" s="17" customFormat="1" ht="40.5" x14ac:dyDescent="0.15">
      <c r="A72" s="45"/>
      <c r="B72" s="78"/>
      <c r="C72" s="239">
        <v>55</v>
      </c>
      <c r="D72" s="300" t="s">
        <v>597</v>
      </c>
      <c r="E72" s="46" t="s">
        <v>598</v>
      </c>
      <c r="F72" s="46" t="s">
        <v>529</v>
      </c>
      <c r="G72" s="288">
        <v>13</v>
      </c>
      <c r="H72" s="287">
        <v>13</v>
      </c>
      <c r="I72" s="288">
        <v>10.736000000000001</v>
      </c>
      <c r="J72" s="503" t="s">
        <v>28</v>
      </c>
      <c r="K72" s="79" t="s">
        <v>1770</v>
      </c>
      <c r="L72" s="291" t="s">
        <v>2760</v>
      </c>
      <c r="M72" s="288">
        <v>10.614000000000001</v>
      </c>
      <c r="N72" s="288">
        <v>23</v>
      </c>
      <c r="O72" s="436">
        <f t="shared" si="3"/>
        <v>12.385999999999999</v>
      </c>
      <c r="P72" s="340">
        <v>0</v>
      </c>
      <c r="Q72" s="64" t="s">
        <v>1771</v>
      </c>
      <c r="R72" s="295" t="s">
        <v>2799</v>
      </c>
      <c r="S72" s="66" t="s">
        <v>3241</v>
      </c>
      <c r="T72" s="46" t="s">
        <v>585</v>
      </c>
      <c r="U72" s="46" t="s">
        <v>519</v>
      </c>
      <c r="V72" s="57" t="s">
        <v>586</v>
      </c>
      <c r="W72" s="48" t="s">
        <v>1381</v>
      </c>
      <c r="X72" s="49">
        <v>21</v>
      </c>
      <c r="Y72" s="127" t="s">
        <v>28</v>
      </c>
      <c r="Z72" s="51">
        <v>52</v>
      </c>
      <c r="AA72" s="50"/>
      <c r="AB72" s="52"/>
      <c r="AC72" s="48"/>
      <c r="AD72" s="49"/>
      <c r="AE72" s="127" t="s">
        <v>28</v>
      </c>
      <c r="AF72" s="51"/>
      <c r="AG72" s="56"/>
      <c r="AH72" s="52"/>
      <c r="AI72" s="48"/>
      <c r="AJ72" s="49"/>
      <c r="AK72" s="127" t="s">
        <v>28</v>
      </c>
      <c r="AL72" s="51"/>
      <c r="AM72" s="56"/>
      <c r="AN72" s="52"/>
      <c r="AO72" s="67"/>
      <c r="AP72" s="350" t="s">
        <v>28</v>
      </c>
      <c r="AQ72" s="350"/>
      <c r="AR72" s="68" t="s">
        <v>455</v>
      </c>
      <c r="AS72" s="71" t="s">
        <v>488</v>
      </c>
      <c r="AT72" s="71"/>
      <c r="AU72" s="219"/>
    </row>
    <row r="73" spans="1:47" s="17" customFormat="1" ht="40.5" x14ac:dyDescent="0.15">
      <c r="A73" s="45"/>
      <c r="B73" s="78"/>
      <c r="C73" s="239">
        <v>56</v>
      </c>
      <c r="D73" s="300" t="s">
        <v>599</v>
      </c>
      <c r="E73" s="46" t="s">
        <v>600</v>
      </c>
      <c r="F73" s="46" t="s">
        <v>529</v>
      </c>
      <c r="G73" s="288">
        <v>8.3000000000000007</v>
      </c>
      <c r="H73" s="287">
        <v>8.3000000000000007</v>
      </c>
      <c r="I73" s="288">
        <v>7.72</v>
      </c>
      <c r="J73" s="503" t="s">
        <v>28</v>
      </c>
      <c r="K73" s="79" t="s">
        <v>1774</v>
      </c>
      <c r="L73" s="291" t="s">
        <v>2761</v>
      </c>
      <c r="M73" s="288">
        <v>6.1189999999999998</v>
      </c>
      <c r="N73" s="288">
        <v>7.1189999999999998</v>
      </c>
      <c r="O73" s="436">
        <f t="shared" si="3"/>
        <v>1</v>
      </c>
      <c r="P73" s="340">
        <v>0</v>
      </c>
      <c r="Q73" s="64" t="s">
        <v>1773</v>
      </c>
      <c r="R73" s="295" t="s">
        <v>2800</v>
      </c>
      <c r="S73" s="66" t="s">
        <v>3242</v>
      </c>
      <c r="T73" s="46" t="s">
        <v>587</v>
      </c>
      <c r="U73" s="46" t="s">
        <v>519</v>
      </c>
      <c r="V73" s="57" t="s">
        <v>586</v>
      </c>
      <c r="W73" s="48" t="s">
        <v>1381</v>
      </c>
      <c r="X73" s="49">
        <v>21</v>
      </c>
      <c r="Y73" s="127" t="s">
        <v>28</v>
      </c>
      <c r="Z73" s="51">
        <v>53</v>
      </c>
      <c r="AA73" s="50"/>
      <c r="AB73" s="52"/>
      <c r="AC73" s="48"/>
      <c r="AD73" s="49"/>
      <c r="AE73" s="127" t="s">
        <v>28</v>
      </c>
      <c r="AF73" s="51"/>
      <c r="AG73" s="56"/>
      <c r="AH73" s="52"/>
      <c r="AI73" s="48"/>
      <c r="AJ73" s="49"/>
      <c r="AK73" s="127" t="s">
        <v>28</v>
      </c>
      <c r="AL73" s="51"/>
      <c r="AM73" s="56"/>
      <c r="AN73" s="52"/>
      <c r="AO73" s="67"/>
      <c r="AP73" s="350" t="s">
        <v>28</v>
      </c>
      <c r="AQ73" s="350"/>
      <c r="AR73" s="68" t="s">
        <v>455</v>
      </c>
      <c r="AS73" s="71" t="s">
        <v>488</v>
      </c>
      <c r="AT73" s="71"/>
      <c r="AU73" s="219"/>
    </row>
    <row r="74" spans="1:47" s="17" customFormat="1" ht="45" x14ac:dyDescent="0.15">
      <c r="A74" s="45"/>
      <c r="B74" s="78"/>
      <c r="C74" s="239">
        <v>57</v>
      </c>
      <c r="D74" s="305" t="s">
        <v>601</v>
      </c>
      <c r="E74" s="36" t="s">
        <v>602</v>
      </c>
      <c r="F74" s="36" t="s">
        <v>603</v>
      </c>
      <c r="G74" s="288">
        <v>9.1</v>
      </c>
      <c r="H74" s="287">
        <v>9.1</v>
      </c>
      <c r="I74" s="288">
        <v>9.016</v>
      </c>
      <c r="J74" s="503" t="s">
        <v>28</v>
      </c>
      <c r="K74" s="79" t="s">
        <v>1770</v>
      </c>
      <c r="L74" s="291" t="s">
        <v>2762</v>
      </c>
      <c r="M74" s="288">
        <v>8.6</v>
      </c>
      <c r="N74" s="288">
        <v>8.6</v>
      </c>
      <c r="O74" s="436">
        <f t="shared" si="3"/>
        <v>0</v>
      </c>
      <c r="P74" s="340">
        <v>0</v>
      </c>
      <c r="Q74" s="64" t="s">
        <v>1771</v>
      </c>
      <c r="R74" s="295" t="s">
        <v>2801</v>
      </c>
      <c r="S74" s="66"/>
      <c r="T74" s="36" t="s">
        <v>587</v>
      </c>
      <c r="U74" s="36" t="s">
        <v>519</v>
      </c>
      <c r="V74" s="107" t="s">
        <v>586</v>
      </c>
      <c r="W74" s="48" t="s">
        <v>1381</v>
      </c>
      <c r="X74" s="49">
        <v>21</v>
      </c>
      <c r="Y74" s="127" t="s">
        <v>28</v>
      </c>
      <c r="Z74" s="51">
        <v>54</v>
      </c>
      <c r="AA74" s="50"/>
      <c r="AB74" s="52"/>
      <c r="AC74" s="48"/>
      <c r="AD74" s="49"/>
      <c r="AE74" s="127" t="s">
        <v>28</v>
      </c>
      <c r="AF74" s="51"/>
      <c r="AG74" s="56"/>
      <c r="AH74" s="52"/>
      <c r="AI74" s="48"/>
      <c r="AJ74" s="49"/>
      <c r="AK74" s="127" t="s">
        <v>28</v>
      </c>
      <c r="AL74" s="51"/>
      <c r="AM74" s="56"/>
      <c r="AN74" s="52"/>
      <c r="AO74" s="67"/>
      <c r="AP74" s="350" t="s">
        <v>28</v>
      </c>
      <c r="AQ74" s="350"/>
      <c r="AR74" s="68" t="s">
        <v>455</v>
      </c>
      <c r="AS74" s="76" t="s">
        <v>488</v>
      </c>
      <c r="AT74" s="76"/>
      <c r="AU74" s="223"/>
    </row>
    <row r="75" spans="1:47" s="25" customFormat="1" x14ac:dyDescent="0.15">
      <c r="A75" s="34"/>
      <c r="B75" s="43" t="s">
        <v>1314</v>
      </c>
      <c r="C75" s="306"/>
      <c r="D75" s="99"/>
      <c r="E75" s="102"/>
      <c r="F75" s="102"/>
      <c r="G75" s="401"/>
      <c r="H75" s="417"/>
      <c r="I75" s="417"/>
      <c r="J75" s="533"/>
      <c r="K75" s="82"/>
      <c r="L75" s="514"/>
      <c r="M75" s="401"/>
      <c r="N75" s="417"/>
      <c r="O75" s="435"/>
      <c r="P75" s="339"/>
      <c r="Q75" s="44"/>
      <c r="R75" s="524"/>
      <c r="S75" s="44"/>
      <c r="T75" s="101"/>
      <c r="U75" s="99"/>
      <c r="V75" s="99"/>
      <c r="W75" s="44"/>
      <c r="X75" s="44"/>
      <c r="Y75" s="44"/>
      <c r="Z75" s="44"/>
      <c r="AA75" s="44"/>
      <c r="AB75" s="44"/>
      <c r="AC75" s="44"/>
      <c r="AD75" s="44"/>
      <c r="AE75" s="44"/>
      <c r="AF75" s="44"/>
      <c r="AG75" s="44"/>
      <c r="AH75" s="44"/>
      <c r="AI75" s="44"/>
      <c r="AJ75" s="44"/>
      <c r="AK75" s="44"/>
      <c r="AL75" s="44"/>
      <c r="AM75" s="44"/>
      <c r="AN75" s="44"/>
      <c r="AO75" s="44"/>
      <c r="AP75" s="102"/>
      <c r="AQ75" s="102"/>
      <c r="AR75" s="63"/>
      <c r="AS75" s="99"/>
      <c r="AT75" s="99"/>
      <c r="AU75" s="220"/>
    </row>
    <row r="76" spans="1:47" s="17" customFormat="1" ht="245.25" customHeight="1" x14ac:dyDescent="0.15">
      <c r="A76" s="45"/>
      <c r="B76" s="78"/>
      <c r="C76" s="239">
        <v>58</v>
      </c>
      <c r="D76" s="300" t="s">
        <v>607</v>
      </c>
      <c r="E76" s="46" t="s">
        <v>534</v>
      </c>
      <c r="F76" s="46" t="s">
        <v>484</v>
      </c>
      <c r="G76" s="288">
        <v>22786.721000000001</v>
      </c>
      <c r="H76" s="287">
        <v>22943.163962999999</v>
      </c>
      <c r="I76" s="288">
        <v>22910.999528</v>
      </c>
      <c r="J76" s="503" t="s">
        <v>28</v>
      </c>
      <c r="K76" s="79" t="s">
        <v>1774</v>
      </c>
      <c r="L76" s="291" t="s">
        <v>3162</v>
      </c>
      <c r="M76" s="288">
        <v>19524.413</v>
      </c>
      <c r="N76" s="288">
        <v>23233.922999999999</v>
      </c>
      <c r="O76" s="436">
        <v>3709.5099999999984</v>
      </c>
      <c r="P76" s="340">
        <v>0</v>
      </c>
      <c r="Q76" s="64" t="s">
        <v>1773</v>
      </c>
      <c r="R76" s="295" t="s">
        <v>3163</v>
      </c>
      <c r="S76" s="65" t="s">
        <v>3236</v>
      </c>
      <c r="T76" s="46" t="s">
        <v>604</v>
      </c>
      <c r="U76" s="46" t="s">
        <v>519</v>
      </c>
      <c r="V76" s="57" t="s">
        <v>605</v>
      </c>
      <c r="W76" s="48" t="s">
        <v>1381</v>
      </c>
      <c r="X76" s="49">
        <v>21</v>
      </c>
      <c r="Y76" s="127" t="s">
        <v>28</v>
      </c>
      <c r="Z76" s="51">
        <v>55</v>
      </c>
      <c r="AA76" s="50"/>
      <c r="AB76" s="52"/>
      <c r="AC76" s="48"/>
      <c r="AD76" s="49"/>
      <c r="AE76" s="127" t="s">
        <v>28</v>
      </c>
      <c r="AF76" s="51"/>
      <c r="AG76" s="56"/>
      <c r="AH76" s="52"/>
      <c r="AI76" s="48"/>
      <c r="AJ76" s="49"/>
      <c r="AK76" s="127" t="s">
        <v>28</v>
      </c>
      <c r="AL76" s="51"/>
      <c r="AM76" s="56"/>
      <c r="AN76" s="52"/>
      <c r="AO76" s="67"/>
      <c r="AP76" s="350" t="s">
        <v>28</v>
      </c>
      <c r="AQ76" s="350"/>
      <c r="AR76" s="68" t="s">
        <v>455</v>
      </c>
      <c r="AS76" s="71" t="s">
        <v>488</v>
      </c>
      <c r="AT76" s="71" t="s">
        <v>488</v>
      </c>
      <c r="AU76" s="219"/>
    </row>
    <row r="77" spans="1:47" s="17" customFormat="1" ht="51" customHeight="1" x14ac:dyDescent="0.15">
      <c r="A77" s="45"/>
      <c r="B77" s="78"/>
      <c r="C77" s="239">
        <v>59</v>
      </c>
      <c r="D77" s="300" t="s">
        <v>608</v>
      </c>
      <c r="E77" s="46" t="s">
        <v>600</v>
      </c>
      <c r="F77" s="46" t="s">
        <v>484</v>
      </c>
      <c r="G77" s="288">
        <v>160</v>
      </c>
      <c r="H77" s="287">
        <v>160</v>
      </c>
      <c r="I77" s="288">
        <v>160</v>
      </c>
      <c r="J77" s="503" t="s">
        <v>28</v>
      </c>
      <c r="K77" s="79" t="s">
        <v>1771</v>
      </c>
      <c r="L77" s="291" t="s">
        <v>3165</v>
      </c>
      <c r="M77" s="288">
        <v>160</v>
      </c>
      <c r="N77" s="288">
        <v>160</v>
      </c>
      <c r="O77" s="470">
        <v>0</v>
      </c>
      <c r="P77" s="340">
        <v>0</v>
      </c>
      <c r="Q77" s="64" t="s">
        <v>1771</v>
      </c>
      <c r="R77" s="295" t="s">
        <v>3166</v>
      </c>
      <c r="S77" s="65"/>
      <c r="T77" s="46" t="s">
        <v>604</v>
      </c>
      <c r="U77" s="46" t="s">
        <v>519</v>
      </c>
      <c r="V77" s="57" t="s">
        <v>606</v>
      </c>
      <c r="W77" s="48" t="s">
        <v>1381</v>
      </c>
      <c r="X77" s="49">
        <v>21</v>
      </c>
      <c r="Y77" s="127" t="s">
        <v>28</v>
      </c>
      <c r="Z77" s="51">
        <v>56</v>
      </c>
      <c r="AA77" s="50"/>
      <c r="AB77" s="52"/>
      <c r="AC77" s="48"/>
      <c r="AD77" s="49"/>
      <c r="AE77" s="127" t="s">
        <v>28</v>
      </c>
      <c r="AF77" s="51"/>
      <c r="AG77" s="56"/>
      <c r="AH77" s="52"/>
      <c r="AI77" s="48"/>
      <c r="AJ77" s="49"/>
      <c r="AK77" s="127" t="s">
        <v>28</v>
      </c>
      <c r="AL77" s="51"/>
      <c r="AM77" s="56"/>
      <c r="AN77" s="52"/>
      <c r="AO77" s="67"/>
      <c r="AP77" s="350" t="s">
        <v>28</v>
      </c>
      <c r="AQ77" s="350"/>
      <c r="AR77" s="68" t="s">
        <v>455</v>
      </c>
      <c r="AS77" s="71"/>
      <c r="AT77" s="71" t="s">
        <v>488</v>
      </c>
      <c r="AU77" s="219"/>
    </row>
    <row r="78" spans="1:47" s="17" customFormat="1" ht="302.25" customHeight="1" x14ac:dyDescent="0.15">
      <c r="A78" s="45"/>
      <c r="B78" s="78"/>
      <c r="C78" s="239">
        <v>60</v>
      </c>
      <c r="D78" s="300" t="s">
        <v>1416</v>
      </c>
      <c r="E78" s="37" t="s">
        <v>737</v>
      </c>
      <c r="F78" s="37" t="s">
        <v>484</v>
      </c>
      <c r="G78" s="288">
        <v>2750</v>
      </c>
      <c r="H78" s="287">
        <v>1213.39518</v>
      </c>
      <c r="I78" s="288">
        <v>1213.25918</v>
      </c>
      <c r="J78" s="279" t="s">
        <v>3167</v>
      </c>
      <c r="K78" s="79" t="s">
        <v>1770</v>
      </c>
      <c r="L78" s="291" t="s">
        <v>3168</v>
      </c>
      <c r="M78" s="397">
        <v>2816</v>
      </c>
      <c r="N78" s="397">
        <v>2716</v>
      </c>
      <c r="O78" s="445">
        <v>-100</v>
      </c>
      <c r="P78" s="340">
        <v>0</v>
      </c>
      <c r="Q78" s="64" t="s">
        <v>1773</v>
      </c>
      <c r="R78" s="295" t="s">
        <v>3169</v>
      </c>
      <c r="S78" s="65"/>
      <c r="T78" s="46" t="s">
        <v>604</v>
      </c>
      <c r="U78" s="37" t="s">
        <v>519</v>
      </c>
      <c r="V78" s="58" t="s">
        <v>605</v>
      </c>
      <c r="W78" s="48" t="s">
        <v>1381</v>
      </c>
      <c r="X78" s="49" t="s">
        <v>1399</v>
      </c>
      <c r="Y78" s="127" t="s">
        <v>28</v>
      </c>
      <c r="Z78" s="51">
        <v>4</v>
      </c>
      <c r="AA78" s="50"/>
      <c r="AB78" s="52"/>
      <c r="AC78" s="48"/>
      <c r="AD78" s="49"/>
      <c r="AE78" s="127" t="s">
        <v>28</v>
      </c>
      <c r="AF78" s="51"/>
      <c r="AG78" s="56"/>
      <c r="AH78" s="52"/>
      <c r="AI78" s="48"/>
      <c r="AJ78" s="49"/>
      <c r="AK78" s="127" t="s">
        <v>28</v>
      </c>
      <c r="AL78" s="51"/>
      <c r="AM78" s="56"/>
      <c r="AN78" s="52"/>
      <c r="AO78" s="67"/>
      <c r="AP78" s="350" t="s">
        <v>1382</v>
      </c>
      <c r="AQ78" s="350" t="s">
        <v>1400</v>
      </c>
      <c r="AR78" s="68"/>
      <c r="AS78" s="71"/>
      <c r="AT78" s="71" t="s">
        <v>488</v>
      </c>
      <c r="AU78" s="219"/>
    </row>
    <row r="79" spans="1:47" s="25" customFormat="1" x14ac:dyDescent="0.15">
      <c r="A79" s="33"/>
      <c r="B79" s="43" t="s">
        <v>1315</v>
      </c>
      <c r="C79" s="306"/>
      <c r="D79" s="99"/>
      <c r="E79" s="102"/>
      <c r="F79" s="102"/>
      <c r="G79" s="401"/>
      <c r="H79" s="417"/>
      <c r="I79" s="417"/>
      <c r="J79" s="533"/>
      <c r="K79" s="82"/>
      <c r="L79" s="514"/>
      <c r="M79" s="401"/>
      <c r="N79" s="417"/>
      <c r="O79" s="435"/>
      <c r="P79" s="339"/>
      <c r="Q79" s="44"/>
      <c r="R79" s="524"/>
      <c r="S79" s="44"/>
      <c r="T79" s="101"/>
      <c r="U79" s="99"/>
      <c r="V79" s="99"/>
      <c r="W79" s="44"/>
      <c r="X79" s="44"/>
      <c r="Y79" s="44"/>
      <c r="Z79" s="44"/>
      <c r="AA79" s="44"/>
      <c r="AB79" s="44"/>
      <c r="AC79" s="44"/>
      <c r="AD79" s="44"/>
      <c r="AE79" s="44"/>
      <c r="AF79" s="44"/>
      <c r="AG79" s="44"/>
      <c r="AH79" s="44"/>
      <c r="AI79" s="44"/>
      <c r="AJ79" s="44"/>
      <c r="AK79" s="44"/>
      <c r="AL79" s="44"/>
      <c r="AM79" s="44"/>
      <c r="AN79" s="44"/>
      <c r="AO79" s="44"/>
      <c r="AP79" s="44"/>
      <c r="AQ79" s="102"/>
      <c r="AR79" s="63"/>
      <c r="AS79" s="99"/>
      <c r="AT79" s="99"/>
      <c r="AU79" s="220"/>
    </row>
    <row r="80" spans="1:47" s="17" customFormat="1" ht="27" x14ac:dyDescent="0.15">
      <c r="A80" s="45"/>
      <c r="B80" s="78"/>
      <c r="C80" s="358"/>
      <c r="D80" s="304" t="s">
        <v>2901</v>
      </c>
      <c r="E80" s="46"/>
      <c r="F80" s="46"/>
      <c r="G80" s="288"/>
      <c r="H80" s="287"/>
      <c r="I80" s="288"/>
      <c r="J80" s="279"/>
      <c r="K80" s="79"/>
      <c r="L80" s="291"/>
      <c r="M80" s="288"/>
      <c r="N80" s="288"/>
      <c r="O80" s="436"/>
      <c r="P80" s="340"/>
      <c r="Q80" s="64"/>
      <c r="R80" s="295"/>
      <c r="S80" s="65"/>
      <c r="T80" s="46" t="s">
        <v>604</v>
      </c>
      <c r="U80" s="46"/>
      <c r="V80" s="57"/>
      <c r="W80" s="48"/>
      <c r="X80" s="49"/>
      <c r="Y80" s="127"/>
      <c r="Z80" s="51"/>
      <c r="AA80" s="50"/>
      <c r="AB80" s="52"/>
      <c r="AC80" s="48"/>
      <c r="AD80" s="49"/>
      <c r="AE80" s="127"/>
      <c r="AF80" s="51"/>
      <c r="AG80" s="56"/>
      <c r="AH80" s="52"/>
      <c r="AI80" s="48"/>
      <c r="AJ80" s="49"/>
      <c r="AK80" s="127"/>
      <c r="AL80" s="51"/>
      <c r="AM80" s="56"/>
      <c r="AN80" s="52"/>
      <c r="AO80" s="67"/>
      <c r="AP80" s="103"/>
      <c r="AQ80" s="103"/>
      <c r="AR80" s="68"/>
      <c r="AS80" s="71"/>
      <c r="AT80" s="71"/>
      <c r="AU80" s="219"/>
    </row>
    <row r="81" spans="1:47" s="17" customFormat="1" ht="121.5" x14ac:dyDescent="0.15">
      <c r="A81" s="45"/>
      <c r="B81" s="78"/>
      <c r="C81" s="239">
        <v>61</v>
      </c>
      <c r="D81" s="300" t="s">
        <v>615</v>
      </c>
      <c r="E81" s="46" t="s">
        <v>616</v>
      </c>
      <c r="F81" s="46" t="s">
        <v>484</v>
      </c>
      <c r="G81" s="288">
        <v>343902.679</v>
      </c>
      <c r="H81" s="287">
        <v>358107.87099999998</v>
      </c>
      <c r="I81" s="288">
        <v>357809.26799999998</v>
      </c>
      <c r="J81" s="503" t="s">
        <v>28</v>
      </c>
      <c r="K81" s="79" t="s">
        <v>1770</v>
      </c>
      <c r="L81" s="291" t="s">
        <v>2763</v>
      </c>
      <c r="M81" s="288">
        <v>202347.31</v>
      </c>
      <c r="N81" s="288">
        <v>310839.70400000003</v>
      </c>
      <c r="O81" s="436">
        <f>N81-M81</f>
        <v>108492.39400000003</v>
      </c>
      <c r="P81" s="340">
        <v>0</v>
      </c>
      <c r="Q81" s="64" t="s">
        <v>1772</v>
      </c>
      <c r="R81" s="295" t="s">
        <v>2802</v>
      </c>
      <c r="S81" s="66" t="s">
        <v>3243</v>
      </c>
      <c r="T81" s="106" t="s">
        <v>1464</v>
      </c>
      <c r="U81" s="46" t="s">
        <v>548</v>
      </c>
      <c r="V81" s="57" t="s">
        <v>609</v>
      </c>
      <c r="W81" s="48" t="s">
        <v>1381</v>
      </c>
      <c r="X81" s="49">
        <v>21</v>
      </c>
      <c r="Y81" s="127" t="s">
        <v>28</v>
      </c>
      <c r="Z81" s="51">
        <v>57</v>
      </c>
      <c r="AA81" s="50"/>
      <c r="AB81" s="52"/>
      <c r="AC81" s="48"/>
      <c r="AD81" s="49"/>
      <c r="AE81" s="127" t="s">
        <v>28</v>
      </c>
      <c r="AF81" s="51"/>
      <c r="AG81" s="56"/>
      <c r="AH81" s="52"/>
      <c r="AI81" s="48"/>
      <c r="AJ81" s="49"/>
      <c r="AK81" s="127" t="s">
        <v>28</v>
      </c>
      <c r="AL81" s="51"/>
      <c r="AM81" s="56"/>
      <c r="AN81" s="52"/>
      <c r="AO81" s="67"/>
      <c r="AP81" s="350" t="s">
        <v>485</v>
      </c>
      <c r="AQ81" s="350"/>
      <c r="AR81" s="68" t="s">
        <v>455</v>
      </c>
      <c r="AS81" s="71" t="s">
        <v>488</v>
      </c>
      <c r="AT81" s="71" t="s">
        <v>488</v>
      </c>
      <c r="AU81" s="219"/>
    </row>
    <row r="82" spans="1:47" s="17" customFormat="1" ht="121.5" x14ac:dyDescent="0.15">
      <c r="A82" s="45"/>
      <c r="B82" s="78"/>
      <c r="C82" s="239">
        <v>62</v>
      </c>
      <c r="D82" s="300" t="s">
        <v>1367</v>
      </c>
      <c r="E82" s="46" t="s">
        <v>616</v>
      </c>
      <c r="F82" s="46" t="s">
        <v>484</v>
      </c>
      <c r="G82" s="288">
        <v>27273.307000000001</v>
      </c>
      <c r="H82" s="287">
        <v>29186.999</v>
      </c>
      <c r="I82" s="288">
        <v>29136.712</v>
      </c>
      <c r="J82" s="503" t="s">
        <v>28</v>
      </c>
      <c r="K82" s="79" t="s">
        <v>1774</v>
      </c>
      <c r="L82" s="291" t="s">
        <v>2764</v>
      </c>
      <c r="M82" s="288">
        <v>21896.557000000001</v>
      </c>
      <c r="N82" s="288">
        <v>26400.107</v>
      </c>
      <c r="O82" s="436">
        <f>N82-M82</f>
        <v>4503.5499999999993</v>
      </c>
      <c r="P82" s="340">
        <v>0</v>
      </c>
      <c r="Q82" s="64" t="s">
        <v>1772</v>
      </c>
      <c r="R82" s="295" t="s">
        <v>2803</v>
      </c>
      <c r="S82" s="66" t="s">
        <v>3244</v>
      </c>
      <c r="T82" s="106" t="s">
        <v>547</v>
      </c>
      <c r="U82" s="46" t="s">
        <v>548</v>
      </c>
      <c r="V82" s="57" t="s">
        <v>609</v>
      </c>
      <c r="W82" s="48" t="s">
        <v>1381</v>
      </c>
      <c r="X82" s="49">
        <v>21</v>
      </c>
      <c r="Y82" s="127" t="s">
        <v>28</v>
      </c>
      <c r="Z82" s="51">
        <v>57</v>
      </c>
      <c r="AA82" s="50"/>
      <c r="AB82" s="52"/>
      <c r="AC82" s="48"/>
      <c r="AD82" s="49"/>
      <c r="AE82" s="127" t="s">
        <v>28</v>
      </c>
      <c r="AF82" s="51"/>
      <c r="AG82" s="56"/>
      <c r="AH82" s="52"/>
      <c r="AI82" s="48"/>
      <c r="AJ82" s="49"/>
      <c r="AK82" s="127" t="s">
        <v>28</v>
      </c>
      <c r="AL82" s="51"/>
      <c r="AM82" s="56"/>
      <c r="AN82" s="52"/>
      <c r="AO82" s="67"/>
      <c r="AP82" s="350" t="s">
        <v>485</v>
      </c>
      <c r="AQ82" s="350"/>
      <c r="AR82" s="68"/>
      <c r="AS82" s="71" t="s">
        <v>488</v>
      </c>
      <c r="AT82" s="71" t="s">
        <v>488</v>
      </c>
      <c r="AU82" s="219"/>
    </row>
    <row r="83" spans="1:47" s="17" customFormat="1" ht="94.5" x14ac:dyDescent="0.15">
      <c r="A83" s="45"/>
      <c r="B83" s="78"/>
      <c r="C83" s="239">
        <v>63</v>
      </c>
      <c r="D83" s="300" t="s">
        <v>3383</v>
      </c>
      <c r="E83" s="46" t="s">
        <v>617</v>
      </c>
      <c r="F83" s="46" t="s">
        <v>484</v>
      </c>
      <c r="G83" s="288">
        <v>68531.899999999994</v>
      </c>
      <c r="H83" s="287">
        <v>55311.785000000003</v>
      </c>
      <c r="I83" s="288">
        <v>54479.915000000001</v>
      </c>
      <c r="J83" s="503" t="s">
        <v>28</v>
      </c>
      <c r="K83" s="79" t="s">
        <v>1770</v>
      </c>
      <c r="L83" s="291" t="s">
        <v>2765</v>
      </c>
      <c r="M83" s="288">
        <v>76014.254000000001</v>
      </c>
      <c r="N83" s="288">
        <v>90025</v>
      </c>
      <c r="O83" s="436">
        <f>N83-M83</f>
        <v>14010.745999999999</v>
      </c>
      <c r="P83" s="340">
        <v>0</v>
      </c>
      <c r="Q83" s="64" t="s">
        <v>1773</v>
      </c>
      <c r="R83" s="295" t="s">
        <v>2804</v>
      </c>
      <c r="S83" s="66" t="s">
        <v>3245</v>
      </c>
      <c r="T83" s="106" t="s">
        <v>547</v>
      </c>
      <c r="U83" s="46" t="s">
        <v>548</v>
      </c>
      <c r="V83" s="57" t="s">
        <v>610</v>
      </c>
      <c r="W83" s="48" t="s">
        <v>1381</v>
      </c>
      <c r="X83" s="49">
        <v>21</v>
      </c>
      <c r="Y83" s="127" t="s">
        <v>28</v>
      </c>
      <c r="Z83" s="51">
        <v>58</v>
      </c>
      <c r="AA83" s="50"/>
      <c r="AB83" s="52"/>
      <c r="AC83" s="48"/>
      <c r="AD83" s="49"/>
      <c r="AE83" s="127" t="s">
        <v>28</v>
      </c>
      <c r="AF83" s="51"/>
      <c r="AG83" s="56"/>
      <c r="AH83" s="52"/>
      <c r="AI83" s="48"/>
      <c r="AJ83" s="49"/>
      <c r="AK83" s="127" t="s">
        <v>28</v>
      </c>
      <c r="AL83" s="51"/>
      <c r="AM83" s="56"/>
      <c r="AN83" s="52"/>
      <c r="AO83" s="67"/>
      <c r="AP83" s="350" t="s">
        <v>485</v>
      </c>
      <c r="AQ83" s="350"/>
      <c r="AR83" s="68" t="s">
        <v>455</v>
      </c>
      <c r="AS83" s="71" t="s">
        <v>488</v>
      </c>
      <c r="AT83" s="71" t="s">
        <v>488</v>
      </c>
      <c r="AU83" s="219"/>
    </row>
    <row r="84" spans="1:47" s="17" customFormat="1" ht="40.5" x14ac:dyDescent="0.15">
      <c r="A84" s="45"/>
      <c r="B84" s="78"/>
      <c r="C84" s="239">
        <v>64</v>
      </c>
      <c r="D84" s="312" t="s">
        <v>618</v>
      </c>
      <c r="E84" s="46" t="s">
        <v>619</v>
      </c>
      <c r="F84" s="46" t="s">
        <v>620</v>
      </c>
      <c r="G84" s="288">
        <v>4.8620000000000001</v>
      </c>
      <c r="H84" s="287">
        <v>4.8620000000000001</v>
      </c>
      <c r="I84" s="288">
        <v>4.84</v>
      </c>
      <c r="J84" s="503" t="s">
        <v>28</v>
      </c>
      <c r="K84" s="79" t="s">
        <v>1770</v>
      </c>
      <c r="L84" s="291" t="s">
        <v>2766</v>
      </c>
      <c r="M84" s="288">
        <v>5.3</v>
      </c>
      <c r="N84" s="288">
        <v>5.3</v>
      </c>
      <c r="O84" s="436">
        <f t="shared" ref="O84:O90" si="4">N84-M84</f>
        <v>0</v>
      </c>
      <c r="P84" s="340">
        <v>0</v>
      </c>
      <c r="Q84" s="64" t="s">
        <v>1773</v>
      </c>
      <c r="R84" s="295" t="s">
        <v>2805</v>
      </c>
      <c r="S84" s="66"/>
      <c r="T84" s="106" t="s">
        <v>611</v>
      </c>
      <c r="U84" s="46" t="s">
        <v>612</v>
      </c>
      <c r="V84" s="57" t="s">
        <v>613</v>
      </c>
      <c r="W84" s="48" t="s">
        <v>1381</v>
      </c>
      <c r="X84" s="49">
        <v>21</v>
      </c>
      <c r="Y84" s="127" t="s">
        <v>28</v>
      </c>
      <c r="Z84" s="51">
        <v>59</v>
      </c>
      <c r="AA84" s="50"/>
      <c r="AB84" s="52"/>
      <c r="AC84" s="48"/>
      <c r="AD84" s="49"/>
      <c r="AE84" s="127" t="s">
        <v>28</v>
      </c>
      <c r="AF84" s="51"/>
      <c r="AG84" s="56"/>
      <c r="AH84" s="52"/>
      <c r="AI84" s="48"/>
      <c r="AJ84" s="49"/>
      <c r="AK84" s="127" t="s">
        <v>28</v>
      </c>
      <c r="AL84" s="51"/>
      <c r="AM84" s="56"/>
      <c r="AN84" s="52"/>
      <c r="AO84" s="67"/>
      <c r="AP84" s="350" t="s">
        <v>28</v>
      </c>
      <c r="AQ84" s="350"/>
      <c r="AR84" s="68" t="s">
        <v>455</v>
      </c>
      <c r="AS84" s="71" t="s">
        <v>488</v>
      </c>
      <c r="AT84" s="71"/>
      <c r="AU84" s="219"/>
    </row>
    <row r="85" spans="1:47" s="17" customFormat="1" ht="40.5" x14ac:dyDescent="0.15">
      <c r="A85" s="45"/>
      <c r="B85" s="78"/>
      <c r="C85" s="239">
        <v>65</v>
      </c>
      <c r="D85" s="313" t="s">
        <v>621</v>
      </c>
      <c r="E85" s="46" t="s">
        <v>622</v>
      </c>
      <c r="F85" s="46" t="s">
        <v>620</v>
      </c>
      <c r="G85" s="288">
        <v>105.238</v>
      </c>
      <c r="H85" s="287">
        <v>160.76599999999999</v>
      </c>
      <c r="I85" s="288">
        <v>155.60900000000001</v>
      </c>
      <c r="J85" s="503" t="s">
        <v>28</v>
      </c>
      <c r="K85" s="79" t="s">
        <v>1770</v>
      </c>
      <c r="L85" s="291" t="s">
        <v>2767</v>
      </c>
      <c r="M85" s="288">
        <v>105.69199999999999</v>
      </c>
      <c r="N85" s="288">
        <v>126.68899999999999</v>
      </c>
      <c r="O85" s="436">
        <f t="shared" si="4"/>
        <v>20.997</v>
      </c>
      <c r="P85" s="340">
        <v>0</v>
      </c>
      <c r="Q85" s="64" t="s">
        <v>1773</v>
      </c>
      <c r="R85" s="295" t="s">
        <v>2806</v>
      </c>
      <c r="S85" s="66" t="s">
        <v>3246</v>
      </c>
      <c r="T85" s="106" t="s">
        <v>611</v>
      </c>
      <c r="U85" s="46" t="s">
        <v>612</v>
      </c>
      <c r="V85" s="57" t="s">
        <v>613</v>
      </c>
      <c r="W85" s="48" t="s">
        <v>1381</v>
      </c>
      <c r="X85" s="49">
        <v>21</v>
      </c>
      <c r="Y85" s="127" t="s">
        <v>28</v>
      </c>
      <c r="Z85" s="51">
        <v>60</v>
      </c>
      <c r="AA85" s="50"/>
      <c r="AB85" s="52"/>
      <c r="AC85" s="48"/>
      <c r="AD85" s="49"/>
      <c r="AE85" s="127" t="s">
        <v>28</v>
      </c>
      <c r="AF85" s="51"/>
      <c r="AG85" s="56"/>
      <c r="AH85" s="52"/>
      <c r="AI85" s="48"/>
      <c r="AJ85" s="49"/>
      <c r="AK85" s="127" t="s">
        <v>28</v>
      </c>
      <c r="AL85" s="51"/>
      <c r="AM85" s="56"/>
      <c r="AN85" s="52"/>
      <c r="AO85" s="67"/>
      <c r="AP85" s="350" t="s">
        <v>28</v>
      </c>
      <c r="AQ85" s="350"/>
      <c r="AR85" s="68" t="s">
        <v>455</v>
      </c>
      <c r="AS85" s="71" t="s">
        <v>488</v>
      </c>
      <c r="AT85" s="71"/>
      <c r="AU85" s="219"/>
    </row>
    <row r="86" spans="1:47" s="17" customFormat="1" ht="40.5" x14ac:dyDescent="0.15">
      <c r="A86" s="45"/>
      <c r="B86" s="78"/>
      <c r="C86" s="239">
        <v>66</v>
      </c>
      <c r="D86" s="300" t="s">
        <v>1743</v>
      </c>
      <c r="E86" s="46" t="s">
        <v>623</v>
      </c>
      <c r="F86" s="46" t="s">
        <v>620</v>
      </c>
      <c r="G86" s="288">
        <v>30.138000000000002</v>
      </c>
      <c r="H86" s="287">
        <v>30.138000000000002</v>
      </c>
      <c r="I86" s="288">
        <v>29.975000000000001</v>
      </c>
      <c r="J86" s="279" t="s">
        <v>3247</v>
      </c>
      <c r="K86" s="79" t="s">
        <v>1774</v>
      </c>
      <c r="L86" s="291" t="s">
        <v>2750</v>
      </c>
      <c r="M86" s="397">
        <v>29.007999999999999</v>
      </c>
      <c r="N86" s="397">
        <v>35.68</v>
      </c>
      <c r="O86" s="445">
        <f t="shared" si="4"/>
        <v>6.6720000000000006</v>
      </c>
      <c r="P86" s="340">
        <v>0</v>
      </c>
      <c r="Q86" s="64" t="s">
        <v>1772</v>
      </c>
      <c r="R86" s="295" t="s">
        <v>2807</v>
      </c>
      <c r="S86" s="66" t="s">
        <v>3248</v>
      </c>
      <c r="T86" s="109" t="s">
        <v>611</v>
      </c>
      <c r="U86" s="46" t="s">
        <v>612</v>
      </c>
      <c r="V86" s="57" t="s">
        <v>613</v>
      </c>
      <c r="W86" s="48" t="s">
        <v>1381</v>
      </c>
      <c r="X86" s="49">
        <v>21</v>
      </c>
      <c r="Y86" s="127" t="s">
        <v>28</v>
      </c>
      <c r="Z86" s="51">
        <v>61</v>
      </c>
      <c r="AA86" s="50"/>
      <c r="AB86" s="52"/>
      <c r="AC86" s="48"/>
      <c r="AD86" s="49"/>
      <c r="AE86" s="127" t="s">
        <v>28</v>
      </c>
      <c r="AF86" s="51"/>
      <c r="AG86" s="56"/>
      <c r="AH86" s="52"/>
      <c r="AI86" s="48"/>
      <c r="AJ86" s="49"/>
      <c r="AK86" s="127" t="s">
        <v>28</v>
      </c>
      <c r="AL86" s="51"/>
      <c r="AM86" s="56"/>
      <c r="AN86" s="52"/>
      <c r="AO86" s="67"/>
      <c r="AP86" s="350" t="s">
        <v>1382</v>
      </c>
      <c r="AQ86" s="350" t="s">
        <v>1383</v>
      </c>
      <c r="AR86" s="68" t="s">
        <v>451</v>
      </c>
      <c r="AS86" s="71" t="s">
        <v>488</v>
      </c>
      <c r="AT86" s="71"/>
      <c r="AU86" s="219"/>
    </row>
    <row r="87" spans="1:47" s="17" customFormat="1" ht="48" customHeight="1" x14ac:dyDescent="0.15">
      <c r="A87" s="45"/>
      <c r="B87" s="78"/>
      <c r="C87" s="239">
        <v>67</v>
      </c>
      <c r="D87" s="314" t="s">
        <v>624</v>
      </c>
      <c r="E87" s="46" t="s">
        <v>1661</v>
      </c>
      <c r="F87" s="46" t="s">
        <v>737</v>
      </c>
      <c r="G87" s="288">
        <v>21.413</v>
      </c>
      <c r="H87" s="287">
        <v>21.413</v>
      </c>
      <c r="I87" s="288">
        <v>20</v>
      </c>
      <c r="J87" s="503" t="s">
        <v>28</v>
      </c>
      <c r="K87" s="79" t="s">
        <v>1775</v>
      </c>
      <c r="L87" s="291" t="s">
        <v>2768</v>
      </c>
      <c r="M87" s="469">
        <v>0</v>
      </c>
      <c r="N87" s="469">
        <v>0</v>
      </c>
      <c r="O87" s="436">
        <f t="shared" si="4"/>
        <v>0</v>
      </c>
      <c r="P87" s="340">
        <v>0</v>
      </c>
      <c r="Q87" s="64" t="s">
        <v>1776</v>
      </c>
      <c r="R87" s="295" t="s">
        <v>2808</v>
      </c>
      <c r="S87" s="66"/>
      <c r="T87" s="109" t="s">
        <v>611</v>
      </c>
      <c r="U87" s="109" t="s">
        <v>612</v>
      </c>
      <c r="V87" s="57" t="s">
        <v>614</v>
      </c>
      <c r="W87" s="48" t="s">
        <v>1381</v>
      </c>
      <c r="X87" s="49">
        <v>21</v>
      </c>
      <c r="Y87" s="127" t="s">
        <v>28</v>
      </c>
      <c r="Z87" s="51">
        <v>63</v>
      </c>
      <c r="AA87" s="50"/>
      <c r="AB87" s="52"/>
      <c r="AC87" s="48"/>
      <c r="AD87" s="49"/>
      <c r="AE87" s="127" t="s">
        <v>28</v>
      </c>
      <c r="AF87" s="51"/>
      <c r="AG87" s="56"/>
      <c r="AH87" s="52"/>
      <c r="AI87" s="48"/>
      <c r="AJ87" s="49"/>
      <c r="AK87" s="127" t="s">
        <v>28</v>
      </c>
      <c r="AL87" s="51"/>
      <c r="AM87" s="56"/>
      <c r="AN87" s="52"/>
      <c r="AO87" s="67"/>
      <c r="AP87" s="350" t="s">
        <v>485</v>
      </c>
      <c r="AQ87" s="350"/>
      <c r="AR87" s="68" t="s">
        <v>454</v>
      </c>
      <c r="AS87" s="71" t="s">
        <v>488</v>
      </c>
      <c r="AT87" s="71"/>
      <c r="AU87" s="219"/>
    </row>
    <row r="88" spans="1:47" s="17" customFormat="1" ht="40.5" x14ac:dyDescent="0.15">
      <c r="A88" s="45"/>
      <c r="B88" s="78"/>
      <c r="C88" s="239">
        <v>68</v>
      </c>
      <c r="D88" s="304" t="s">
        <v>1465</v>
      </c>
      <c r="E88" s="46" t="s">
        <v>625</v>
      </c>
      <c r="F88" s="46" t="s">
        <v>1466</v>
      </c>
      <c r="G88" s="288">
        <v>31.532</v>
      </c>
      <c r="H88" s="287">
        <v>31.532</v>
      </c>
      <c r="I88" s="288">
        <v>30.99</v>
      </c>
      <c r="J88" s="279" t="s">
        <v>3249</v>
      </c>
      <c r="K88" s="79" t="s">
        <v>1770</v>
      </c>
      <c r="L88" s="291" t="s">
        <v>2751</v>
      </c>
      <c r="M88" s="397">
        <v>28.997</v>
      </c>
      <c r="N88" s="397">
        <v>28.997</v>
      </c>
      <c r="O88" s="445">
        <f t="shared" si="4"/>
        <v>0</v>
      </c>
      <c r="P88" s="340">
        <v>0</v>
      </c>
      <c r="Q88" s="64" t="s">
        <v>1773</v>
      </c>
      <c r="R88" s="295" t="s">
        <v>2809</v>
      </c>
      <c r="S88" s="66"/>
      <c r="T88" s="109" t="s">
        <v>1467</v>
      </c>
      <c r="U88" s="46" t="s">
        <v>612</v>
      </c>
      <c r="V88" s="145" t="s">
        <v>614</v>
      </c>
      <c r="W88" s="48" t="s">
        <v>1381</v>
      </c>
      <c r="X88" s="49" t="s">
        <v>1399</v>
      </c>
      <c r="Y88" s="127" t="s">
        <v>28</v>
      </c>
      <c r="Z88" s="51">
        <v>5</v>
      </c>
      <c r="AA88" s="50"/>
      <c r="AB88" s="52"/>
      <c r="AC88" s="48"/>
      <c r="AD88" s="49"/>
      <c r="AE88" s="127" t="s">
        <v>28</v>
      </c>
      <c r="AF88" s="51"/>
      <c r="AG88" s="56"/>
      <c r="AH88" s="52"/>
      <c r="AI88" s="48"/>
      <c r="AJ88" s="49"/>
      <c r="AK88" s="127" t="s">
        <v>28</v>
      </c>
      <c r="AL88" s="51"/>
      <c r="AM88" s="56"/>
      <c r="AN88" s="52"/>
      <c r="AO88" s="67"/>
      <c r="AP88" s="350" t="s">
        <v>1382</v>
      </c>
      <c r="AQ88" s="350" t="s">
        <v>1400</v>
      </c>
      <c r="AR88" s="68"/>
      <c r="AS88" s="71" t="s">
        <v>488</v>
      </c>
      <c r="AT88" s="71"/>
      <c r="AU88" s="219"/>
    </row>
    <row r="89" spans="1:47" s="17" customFormat="1" ht="40.5" x14ac:dyDescent="0.15">
      <c r="A89" s="45"/>
      <c r="B89" s="78"/>
      <c r="C89" s="239">
        <v>69</v>
      </c>
      <c r="D89" s="300" t="s">
        <v>1468</v>
      </c>
      <c r="E89" s="46" t="s">
        <v>1469</v>
      </c>
      <c r="F89" s="46" t="s">
        <v>1470</v>
      </c>
      <c r="G89" s="469">
        <v>0</v>
      </c>
      <c r="H89" s="478">
        <v>0</v>
      </c>
      <c r="I89" s="469">
        <v>0</v>
      </c>
      <c r="J89" s="503" t="s">
        <v>28</v>
      </c>
      <c r="K89" s="79"/>
      <c r="L89" s="517" t="s">
        <v>2769</v>
      </c>
      <c r="M89" s="288">
        <v>18.009</v>
      </c>
      <c r="N89" s="288">
        <v>22.227</v>
      </c>
      <c r="O89" s="436">
        <f t="shared" si="4"/>
        <v>4.218</v>
      </c>
      <c r="P89" s="340">
        <v>0</v>
      </c>
      <c r="Q89" s="64"/>
      <c r="R89" s="295" t="s">
        <v>2810</v>
      </c>
      <c r="S89" s="66" t="s">
        <v>3250</v>
      </c>
      <c r="T89" s="109" t="s">
        <v>1467</v>
      </c>
      <c r="U89" s="46" t="s">
        <v>612</v>
      </c>
      <c r="V89" s="145" t="s">
        <v>614</v>
      </c>
      <c r="W89" s="48" t="s">
        <v>1381</v>
      </c>
      <c r="X89" s="49" t="s">
        <v>1401</v>
      </c>
      <c r="Y89" s="127" t="s">
        <v>28</v>
      </c>
      <c r="Z89" s="51">
        <v>4</v>
      </c>
      <c r="AA89" s="50"/>
      <c r="AB89" s="52"/>
      <c r="AC89" s="48"/>
      <c r="AD89" s="49"/>
      <c r="AE89" s="127" t="s">
        <v>28</v>
      </c>
      <c r="AF89" s="51"/>
      <c r="AG89" s="56"/>
      <c r="AH89" s="52"/>
      <c r="AI89" s="48"/>
      <c r="AJ89" s="49"/>
      <c r="AK89" s="127" t="s">
        <v>28</v>
      </c>
      <c r="AL89" s="51"/>
      <c r="AM89" s="56"/>
      <c r="AN89" s="52"/>
      <c r="AO89" s="67"/>
      <c r="AP89" s="350" t="s">
        <v>485</v>
      </c>
      <c r="AQ89" s="350"/>
      <c r="AR89" s="68"/>
      <c r="AS89" s="71" t="s">
        <v>488</v>
      </c>
      <c r="AT89" s="71"/>
      <c r="AU89" s="219"/>
    </row>
    <row r="90" spans="1:47" s="17" customFormat="1" ht="41.25" thickBot="1" x14ac:dyDescent="0.2">
      <c r="A90" s="45"/>
      <c r="B90" s="78"/>
      <c r="C90" s="278">
        <v>70</v>
      </c>
      <c r="D90" s="304" t="s">
        <v>1471</v>
      </c>
      <c r="E90" s="46" t="s">
        <v>1469</v>
      </c>
      <c r="F90" s="46" t="s">
        <v>1470</v>
      </c>
      <c r="G90" s="469">
        <v>0</v>
      </c>
      <c r="H90" s="478">
        <v>0</v>
      </c>
      <c r="I90" s="469">
        <v>0</v>
      </c>
      <c r="J90" s="503" t="s">
        <v>28</v>
      </c>
      <c r="K90" s="79"/>
      <c r="L90" s="291" t="s">
        <v>2770</v>
      </c>
      <c r="M90" s="288">
        <v>17.370999999999999</v>
      </c>
      <c r="N90" s="288">
        <v>17.370999999999999</v>
      </c>
      <c r="O90" s="436">
        <f t="shared" si="4"/>
        <v>0</v>
      </c>
      <c r="P90" s="340">
        <v>0</v>
      </c>
      <c r="Q90" s="64"/>
      <c r="R90" s="295" t="s">
        <v>2811</v>
      </c>
      <c r="S90" s="66"/>
      <c r="T90" s="109" t="s">
        <v>1467</v>
      </c>
      <c r="U90" s="46" t="s">
        <v>612</v>
      </c>
      <c r="V90" s="145" t="s">
        <v>614</v>
      </c>
      <c r="W90" s="48" t="s">
        <v>1381</v>
      </c>
      <c r="X90" s="49" t="s">
        <v>1401</v>
      </c>
      <c r="Y90" s="127" t="s">
        <v>28</v>
      </c>
      <c r="Z90" s="51">
        <v>5</v>
      </c>
      <c r="AA90" s="50"/>
      <c r="AB90" s="52"/>
      <c r="AC90" s="48"/>
      <c r="AD90" s="49"/>
      <c r="AE90" s="127" t="s">
        <v>28</v>
      </c>
      <c r="AF90" s="51"/>
      <c r="AG90" s="56"/>
      <c r="AH90" s="52"/>
      <c r="AI90" s="48"/>
      <c r="AJ90" s="49"/>
      <c r="AK90" s="127" t="s">
        <v>28</v>
      </c>
      <c r="AL90" s="51"/>
      <c r="AM90" s="56"/>
      <c r="AN90" s="52"/>
      <c r="AO90" s="67"/>
      <c r="AP90" s="350" t="s">
        <v>485</v>
      </c>
      <c r="AQ90" s="350"/>
      <c r="AR90" s="68"/>
      <c r="AS90" s="71" t="s">
        <v>488</v>
      </c>
      <c r="AT90" s="71"/>
      <c r="AU90" s="219"/>
    </row>
    <row r="91" spans="1:47" s="25" customFormat="1" x14ac:dyDescent="0.15">
      <c r="A91" s="41" t="s">
        <v>1316</v>
      </c>
      <c r="B91" s="42"/>
      <c r="C91" s="330"/>
      <c r="D91" s="100"/>
      <c r="E91" s="105"/>
      <c r="F91" s="105"/>
      <c r="G91" s="400"/>
      <c r="H91" s="416"/>
      <c r="I91" s="416"/>
      <c r="J91" s="534"/>
      <c r="K91" s="81"/>
      <c r="L91" s="513"/>
      <c r="M91" s="400"/>
      <c r="N91" s="416"/>
      <c r="O91" s="434"/>
      <c r="P91" s="341"/>
      <c r="Q91" s="42"/>
      <c r="R91" s="525"/>
      <c r="S91" s="42"/>
      <c r="T91" s="104"/>
      <c r="U91" s="100"/>
      <c r="V91" s="100"/>
      <c r="W91" s="42"/>
      <c r="X91" s="42"/>
      <c r="Y91" s="42"/>
      <c r="Z91" s="42"/>
      <c r="AA91" s="42"/>
      <c r="AB91" s="42"/>
      <c r="AC91" s="42"/>
      <c r="AD91" s="42"/>
      <c r="AE91" s="42"/>
      <c r="AF91" s="42"/>
      <c r="AG91" s="42"/>
      <c r="AH91" s="42"/>
      <c r="AI91" s="42"/>
      <c r="AJ91" s="42"/>
      <c r="AK91" s="42"/>
      <c r="AL91" s="42"/>
      <c r="AM91" s="42"/>
      <c r="AN91" s="42"/>
      <c r="AO91" s="42"/>
      <c r="AP91" s="105"/>
      <c r="AQ91" s="105"/>
      <c r="AR91" s="62"/>
      <c r="AS91" s="100"/>
      <c r="AT91" s="100"/>
      <c r="AU91" s="222"/>
    </row>
    <row r="92" spans="1:47" s="25" customFormat="1" x14ac:dyDescent="0.15">
      <c r="A92" s="33"/>
      <c r="B92" s="43" t="s">
        <v>1317</v>
      </c>
      <c r="C92" s="306"/>
      <c r="D92" s="99"/>
      <c r="E92" s="102"/>
      <c r="F92" s="102"/>
      <c r="G92" s="401"/>
      <c r="H92" s="417"/>
      <c r="I92" s="417"/>
      <c r="J92" s="533"/>
      <c r="K92" s="82"/>
      <c r="L92" s="514"/>
      <c r="M92" s="401"/>
      <c r="N92" s="417"/>
      <c r="O92" s="435"/>
      <c r="P92" s="339"/>
      <c r="Q92" s="44"/>
      <c r="R92" s="524"/>
      <c r="S92" s="44"/>
      <c r="T92" s="101"/>
      <c r="U92" s="99"/>
      <c r="V92" s="99"/>
      <c r="W92" s="44"/>
      <c r="X92" s="44"/>
      <c r="Y92" s="44"/>
      <c r="Z92" s="44"/>
      <c r="AA92" s="44"/>
      <c r="AB92" s="44"/>
      <c r="AC92" s="44"/>
      <c r="AD92" s="44"/>
      <c r="AE92" s="44"/>
      <c r="AF92" s="44"/>
      <c r="AG92" s="44"/>
      <c r="AH92" s="44"/>
      <c r="AI92" s="44"/>
      <c r="AJ92" s="44"/>
      <c r="AK92" s="44"/>
      <c r="AL92" s="44"/>
      <c r="AM92" s="44"/>
      <c r="AN92" s="44"/>
      <c r="AO92" s="44"/>
      <c r="AP92" s="102"/>
      <c r="AQ92" s="102"/>
      <c r="AR92" s="63"/>
      <c r="AS92" s="99"/>
      <c r="AT92" s="99"/>
      <c r="AU92" s="220"/>
    </row>
    <row r="93" spans="1:47" s="17" customFormat="1" ht="40.5" x14ac:dyDescent="0.15">
      <c r="A93" s="45"/>
      <c r="B93" s="78"/>
      <c r="C93" s="239">
        <v>71</v>
      </c>
      <c r="D93" s="302" t="s">
        <v>633</v>
      </c>
      <c r="E93" s="46" t="s">
        <v>634</v>
      </c>
      <c r="F93" s="46" t="s">
        <v>635</v>
      </c>
      <c r="G93" s="288">
        <v>36.398000000000003</v>
      </c>
      <c r="H93" s="287">
        <v>36.398000000000003</v>
      </c>
      <c r="I93" s="288">
        <v>35.512999999999998</v>
      </c>
      <c r="J93" s="503" t="s">
        <v>28</v>
      </c>
      <c r="K93" s="79" t="s">
        <v>1770</v>
      </c>
      <c r="L93" s="291" t="s">
        <v>2622</v>
      </c>
      <c r="M93" s="288">
        <v>36.398000000000003</v>
      </c>
      <c r="N93" s="288">
        <v>41.615000000000002</v>
      </c>
      <c r="O93" s="436">
        <f>N93-M93</f>
        <v>5.2169999999999987</v>
      </c>
      <c r="P93" s="340">
        <v>0</v>
      </c>
      <c r="Q93" s="64" t="s">
        <v>1773</v>
      </c>
      <c r="R93" s="295" t="s">
        <v>2644</v>
      </c>
      <c r="S93" s="66" t="s">
        <v>3153</v>
      </c>
      <c r="T93" s="46" t="s">
        <v>626</v>
      </c>
      <c r="U93" s="46" t="s">
        <v>519</v>
      </c>
      <c r="V93" s="57" t="s">
        <v>627</v>
      </c>
      <c r="W93" s="48" t="s">
        <v>1381</v>
      </c>
      <c r="X93" s="49">
        <v>21</v>
      </c>
      <c r="Y93" s="127" t="s">
        <v>28</v>
      </c>
      <c r="Z93" s="51">
        <v>64</v>
      </c>
      <c r="AA93" s="50"/>
      <c r="AB93" s="52"/>
      <c r="AC93" s="48"/>
      <c r="AD93" s="49"/>
      <c r="AE93" s="127" t="s">
        <v>28</v>
      </c>
      <c r="AF93" s="51"/>
      <c r="AG93" s="56"/>
      <c r="AH93" s="52"/>
      <c r="AI93" s="48"/>
      <c r="AJ93" s="49"/>
      <c r="AK93" s="127" t="s">
        <v>28</v>
      </c>
      <c r="AL93" s="51"/>
      <c r="AM93" s="56"/>
      <c r="AN93" s="52"/>
      <c r="AO93" s="67"/>
      <c r="AP93" s="350" t="s">
        <v>485</v>
      </c>
      <c r="AQ93" s="350"/>
      <c r="AR93" s="68" t="s">
        <v>455</v>
      </c>
      <c r="AS93" s="71" t="s">
        <v>488</v>
      </c>
      <c r="AT93" s="71"/>
      <c r="AU93" s="219"/>
    </row>
    <row r="94" spans="1:47" s="17" customFormat="1" ht="40.5" x14ac:dyDescent="0.15">
      <c r="A94" s="45"/>
      <c r="B94" s="78"/>
      <c r="C94" s="239">
        <v>72</v>
      </c>
      <c r="D94" s="303" t="s">
        <v>1520</v>
      </c>
      <c r="E94" s="46" t="s">
        <v>692</v>
      </c>
      <c r="F94" s="46" t="s">
        <v>1495</v>
      </c>
      <c r="G94" s="288">
        <v>30</v>
      </c>
      <c r="H94" s="287">
        <v>30</v>
      </c>
      <c r="I94" s="469">
        <v>0</v>
      </c>
      <c r="J94" s="503" t="s">
        <v>28</v>
      </c>
      <c r="K94" s="79" t="s">
        <v>1770</v>
      </c>
      <c r="L94" s="291" t="s">
        <v>2623</v>
      </c>
      <c r="M94" s="397" t="s">
        <v>28</v>
      </c>
      <c r="N94" s="469">
        <v>0</v>
      </c>
      <c r="O94" s="469">
        <v>0</v>
      </c>
      <c r="P94" s="340">
        <v>0</v>
      </c>
      <c r="Q94" s="64" t="s">
        <v>1772</v>
      </c>
      <c r="R94" s="295" t="s">
        <v>2645</v>
      </c>
      <c r="S94" s="356"/>
      <c r="T94" s="46" t="s">
        <v>626</v>
      </c>
      <c r="U94" s="46" t="s">
        <v>519</v>
      </c>
      <c r="V94" s="57" t="s">
        <v>627</v>
      </c>
      <c r="W94" s="48" t="s">
        <v>1381</v>
      </c>
      <c r="X94" s="49" t="s">
        <v>1399</v>
      </c>
      <c r="Y94" s="127" t="s">
        <v>28</v>
      </c>
      <c r="Z94" s="51">
        <v>47</v>
      </c>
      <c r="AA94" s="50"/>
      <c r="AB94" s="52"/>
      <c r="AC94" s="48"/>
      <c r="AD94" s="49"/>
      <c r="AE94" s="127" t="s">
        <v>28</v>
      </c>
      <c r="AF94" s="51"/>
      <c r="AG94" s="56"/>
      <c r="AH94" s="52"/>
      <c r="AI94" s="48"/>
      <c r="AJ94" s="49"/>
      <c r="AK94" s="127" t="s">
        <v>28</v>
      </c>
      <c r="AL94" s="51"/>
      <c r="AM94" s="56"/>
      <c r="AN94" s="52"/>
      <c r="AO94" s="67"/>
      <c r="AP94" s="350" t="s">
        <v>485</v>
      </c>
      <c r="AQ94" s="350"/>
      <c r="AR94" s="68"/>
      <c r="AS94" s="71" t="s">
        <v>488</v>
      </c>
      <c r="AT94" s="71"/>
      <c r="AU94" s="219"/>
    </row>
    <row r="95" spans="1:47" s="17" customFormat="1" ht="40.5" x14ac:dyDescent="0.15">
      <c r="A95" s="45"/>
      <c r="B95" s="78"/>
      <c r="C95" s="239">
        <v>73</v>
      </c>
      <c r="D95" s="303" t="s">
        <v>1604</v>
      </c>
      <c r="E95" s="37" t="s">
        <v>636</v>
      </c>
      <c r="F95" s="37" t="s">
        <v>484</v>
      </c>
      <c r="G95" s="288">
        <v>4.8339999999999996</v>
      </c>
      <c r="H95" s="287">
        <v>4.8339999999999996</v>
      </c>
      <c r="I95" s="288">
        <v>4.7690000000000001</v>
      </c>
      <c r="J95" s="503" t="s">
        <v>28</v>
      </c>
      <c r="K95" s="79" t="s">
        <v>1770</v>
      </c>
      <c r="L95" s="291" t="s">
        <v>2624</v>
      </c>
      <c r="M95" s="288">
        <v>4.8230000000000004</v>
      </c>
      <c r="N95" s="469">
        <v>0</v>
      </c>
      <c r="O95" s="469">
        <v>0</v>
      </c>
      <c r="P95" s="340">
        <v>0</v>
      </c>
      <c r="Q95" s="64" t="s">
        <v>1771</v>
      </c>
      <c r="R95" s="295" t="s">
        <v>2646</v>
      </c>
      <c r="S95" s="356"/>
      <c r="T95" s="46" t="s">
        <v>628</v>
      </c>
      <c r="U95" s="46" t="s">
        <v>519</v>
      </c>
      <c r="V95" s="57" t="s">
        <v>627</v>
      </c>
      <c r="W95" s="48" t="s">
        <v>1381</v>
      </c>
      <c r="X95" s="49">
        <v>21</v>
      </c>
      <c r="Y95" s="127" t="s">
        <v>28</v>
      </c>
      <c r="Z95" s="51">
        <v>65</v>
      </c>
      <c r="AA95" s="50"/>
      <c r="AB95" s="52"/>
      <c r="AC95" s="48"/>
      <c r="AD95" s="49"/>
      <c r="AE95" s="127" t="s">
        <v>28</v>
      </c>
      <c r="AF95" s="51"/>
      <c r="AG95" s="56"/>
      <c r="AH95" s="52"/>
      <c r="AI95" s="48"/>
      <c r="AJ95" s="49"/>
      <c r="AK95" s="127" t="s">
        <v>28</v>
      </c>
      <c r="AL95" s="51"/>
      <c r="AM95" s="56"/>
      <c r="AN95" s="52"/>
      <c r="AO95" s="67"/>
      <c r="AP95" s="350" t="s">
        <v>485</v>
      </c>
      <c r="AQ95" s="350"/>
      <c r="AR95" s="68" t="s">
        <v>452</v>
      </c>
      <c r="AS95" s="71" t="s">
        <v>488</v>
      </c>
      <c r="AT95" s="71"/>
      <c r="AU95" s="219"/>
    </row>
    <row r="96" spans="1:47" s="17" customFormat="1" ht="54" x14ac:dyDescent="0.15">
      <c r="A96" s="45"/>
      <c r="B96" s="78"/>
      <c r="C96" s="239">
        <v>74</v>
      </c>
      <c r="D96" s="304" t="s">
        <v>1577</v>
      </c>
      <c r="E96" s="37" t="s">
        <v>509</v>
      </c>
      <c r="F96" s="46" t="s">
        <v>811</v>
      </c>
      <c r="G96" s="288">
        <v>4.585</v>
      </c>
      <c r="H96" s="287">
        <v>4.585</v>
      </c>
      <c r="I96" s="288">
        <v>4.1779999999999999</v>
      </c>
      <c r="J96" s="279" t="s">
        <v>2556</v>
      </c>
      <c r="K96" s="79" t="s">
        <v>1775</v>
      </c>
      <c r="L96" s="291" t="s">
        <v>1978</v>
      </c>
      <c r="M96" s="397">
        <v>4.585</v>
      </c>
      <c r="N96" s="471">
        <v>0</v>
      </c>
      <c r="O96" s="445">
        <f>N96-M96</f>
        <v>-4.585</v>
      </c>
      <c r="P96" s="446">
        <v>0</v>
      </c>
      <c r="Q96" s="64" t="s">
        <v>1776</v>
      </c>
      <c r="R96" s="295" t="s">
        <v>2537</v>
      </c>
      <c r="S96" s="66"/>
      <c r="T96" s="46" t="s">
        <v>1616</v>
      </c>
      <c r="U96" s="46" t="s">
        <v>519</v>
      </c>
      <c r="V96" s="57" t="s">
        <v>1725</v>
      </c>
      <c r="W96" s="48" t="s">
        <v>1381</v>
      </c>
      <c r="X96" s="49">
        <v>21</v>
      </c>
      <c r="Y96" s="127" t="s">
        <v>28</v>
      </c>
      <c r="Z96" s="51">
        <v>69</v>
      </c>
      <c r="AA96" s="50"/>
      <c r="AB96" s="52"/>
      <c r="AC96" s="48"/>
      <c r="AD96" s="49"/>
      <c r="AE96" s="127" t="s">
        <v>28</v>
      </c>
      <c r="AF96" s="51"/>
      <c r="AG96" s="56"/>
      <c r="AH96" s="52"/>
      <c r="AI96" s="48"/>
      <c r="AJ96" s="49"/>
      <c r="AK96" s="127" t="s">
        <v>28</v>
      </c>
      <c r="AL96" s="51"/>
      <c r="AM96" s="56"/>
      <c r="AN96" s="52"/>
      <c r="AO96" s="67"/>
      <c r="AP96" s="349" t="s">
        <v>1382</v>
      </c>
      <c r="AQ96" s="349" t="s">
        <v>1408</v>
      </c>
      <c r="AR96" s="68" t="s">
        <v>453</v>
      </c>
      <c r="AS96" s="71" t="s">
        <v>488</v>
      </c>
      <c r="AT96" s="71"/>
      <c r="AU96" s="219"/>
    </row>
    <row r="97" spans="1:47" s="17" customFormat="1" ht="63" x14ac:dyDescent="0.15">
      <c r="A97" s="45"/>
      <c r="B97" s="78"/>
      <c r="C97" s="239">
        <v>75</v>
      </c>
      <c r="D97" s="304" t="s">
        <v>1578</v>
      </c>
      <c r="E97" s="37" t="s">
        <v>737</v>
      </c>
      <c r="F97" s="37" t="s">
        <v>3314</v>
      </c>
      <c r="G97" s="288">
        <v>7</v>
      </c>
      <c r="H97" s="287">
        <v>7</v>
      </c>
      <c r="I97" s="288">
        <v>6.6980000000000004</v>
      </c>
      <c r="J97" s="279" t="s">
        <v>2557</v>
      </c>
      <c r="K97" s="79" t="s">
        <v>1774</v>
      </c>
      <c r="L97" s="291" t="s">
        <v>1979</v>
      </c>
      <c r="M97" s="397">
        <v>7</v>
      </c>
      <c r="N97" s="471">
        <v>0</v>
      </c>
      <c r="O97" s="445">
        <f>N97-M97</f>
        <v>-7</v>
      </c>
      <c r="P97" s="446">
        <v>0</v>
      </c>
      <c r="Q97" s="64" t="s">
        <v>1772</v>
      </c>
      <c r="R97" s="295" t="s">
        <v>2538</v>
      </c>
      <c r="S97" s="66"/>
      <c r="T97" s="46" t="s">
        <v>1616</v>
      </c>
      <c r="U97" s="46" t="s">
        <v>519</v>
      </c>
      <c r="V97" s="58" t="s">
        <v>1579</v>
      </c>
      <c r="W97" s="48" t="s">
        <v>1381</v>
      </c>
      <c r="X97" s="49" t="s">
        <v>1399</v>
      </c>
      <c r="Y97" s="127" t="s">
        <v>28</v>
      </c>
      <c r="Z97" s="51">
        <v>7</v>
      </c>
      <c r="AA97" s="50"/>
      <c r="AB97" s="52"/>
      <c r="AC97" s="48"/>
      <c r="AD97" s="49"/>
      <c r="AE97" s="127" t="s">
        <v>28</v>
      </c>
      <c r="AF97" s="51"/>
      <c r="AG97" s="56"/>
      <c r="AH97" s="52"/>
      <c r="AI97" s="48"/>
      <c r="AJ97" s="49"/>
      <c r="AK97" s="127" t="s">
        <v>28</v>
      </c>
      <c r="AL97" s="51"/>
      <c r="AM97" s="56"/>
      <c r="AN97" s="52"/>
      <c r="AO97" s="67"/>
      <c r="AP97" s="349" t="s">
        <v>1382</v>
      </c>
      <c r="AQ97" s="349" t="s">
        <v>1400</v>
      </c>
      <c r="AR97" s="68"/>
      <c r="AS97" s="71" t="s">
        <v>488</v>
      </c>
      <c r="AT97" s="71"/>
      <c r="AU97" s="219"/>
    </row>
    <row r="98" spans="1:47" s="17" customFormat="1" ht="94.5" x14ac:dyDescent="0.15">
      <c r="A98" s="45"/>
      <c r="B98" s="78"/>
      <c r="C98" s="239">
        <v>76</v>
      </c>
      <c r="D98" s="300" t="s">
        <v>638</v>
      </c>
      <c r="E98" s="46" t="s">
        <v>574</v>
      </c>
      <c r="F98" s="46" t="s">
        <v>484</v>
      </c>
      <c r="G98" s="288">
        <f>49.198+0.332+1455</f>
        <v>1504.53</v>
      </c>
      <c r="H98" s="287">
        <v>155</v>
      </c>
      <c r="I98" s="288">
        <v>142.95500000000001</v>
      </c>
      <c r="J98" s="503" t="s">
        <v>2895</v>
      </c>
      <c r="K98" s="79" t="s">
        <v>1774</v>
      </c>
      <c r="L98" s="291" t="s">
        <v>2232</v>
      </c>
      <c r="M98" s="288">
        <v>40</v>
      </c>
      <c r="N98" s="288">
        <v>2365.3209999999999</v>
      </c>
      <c r="O98" s="436">
        <f t="shared" ref="O98:O124" si="5">SUM(N98-M98)</f>
        <v>2325.3209999999999</v>
      </c>
      <c r="P98" s="340" t="s">
        <v>28</v>
      </c>
      <c r="Q98" s="64" t="s">
        <v>1773</v>
      </c>
      <c r="R98" s="295" t="s">
        <v>2233</v>
      </c>
      <c r="S98" s="66" t="s">
        <v>2954</v>
      </c>
      <c r="T98" s="46" t="s">
        <v>2234</v>
      </c>
      <c r="U98" s="46" t="s">
        <v>519</v>
      </c>
      <c r="V98" s="57" t="s">
        <v>629</v>
      </c>
      <c r="W98" s="48" t="s">
        <v>1381</v>
      </c>
      <c r="X98" s="49">
        <v>21</v>
      </c>
      <c r="Y98" s="127" t="s">
        <v>28</v>
      </c>
      <c r="Z98" s="51">
        <v>67</v>
      </c>
      <c r="AA98" s="50"/>
      <c r="AB98" s="52"/>
      <c r="AC98" s="48"/>
      <c r="AD98" s="49"/>
      <c r="AE98" s="127" t="s">
        <v>28</v>
      </c>
      <c r="AF98" s="51"/>
      <c r="AG98" s="56"/>
      <c r="AH98" s="52"/>
      <c r="AI98" s="48"/>
      <c r="AJ98" s="49"/>
      <c r="AK98" s="127" t="s">
        <v>28</v>
      </c>
      <c r="AL98" s="51"/>
      <c r="AM98" s="56"/>
      <c r="AN98" s="52"/>
      <c r="AO98" s="67"/>
      <c r="AP98" s="103" t="s">
        <v>485</v>
      </c>
      <c r="AQ98" s="103"/>
      <c r="AR98" s="68" t="s">
        <v>452</v>
      </c>
      <c r="AS98" s="71" t="s">
        <v>488</v>
      </c>
      <c r="AT98" s="71" t="s">
        <v>488</v>
      </c>
      <c r="AU98" s="219"/>
    </row>
    <row r="99" spans="1:47" s="17" customFormat="1" ht="45" x14ac:dyDescent="0.15">
      <c r="A99" s="45"/>
      <c r="B99" s="78"/>
      <c r="C99" s="239">
        <v>77</v>
      </c>
      <c r="D99" s="300" t="s">
        <v>1614</v>
      </c>
      <c r="E99" s="37" t="s">
        <v>1662</v>
      </c>
      <c r="F99" s="37" t="s">
        <v>1505</v>
      </c>
      <c r="G99" s="288">
        <v>13.092000000000001</v>
      </c>
      <c r="H99" s="287">
        <v>13.092000000000001</v>
      </c>
      <c r="I99" s="288">
        <v>10.41</v>
      </c>
      <c r="J99" s="279" t="s">
        <v>2925</v>
      </c>
      <c r="K99" s="79" t="s">
        <v>1774</v>
      </c>
      <c r="L99" s="291" t="s">
        <v>2162</v>
      </c>
      <c r="M99" s="397">
        <v>12.523</v>
      </c>
      <c r="N99" s="397">
        <v>15.006</v>
      </c>
      <c r="O99" s="445">
        <f t="shared" si="5"/>
        <v>2.4830000000000005</v>
      </c>
      <c r="P99" s="340">
        <v>0</v>
      </c>
      <c r="Q99" s="64" t="s">
        <v>1772</v>
      </c>
      <c r="R99" s="295" t="s">
        <v>2163</v>
      </c>
      <c r="S99" s="66" t="s">
        <v>2926</v>
      </c>
      <c r="T99" s="46" t="s">
        <v>626</v>
      </c>
      <c r="U99" s="37" t="s">
        <v>519</v>
      </c>
      <c r="V99" s="58" t="s">
        <v>1506</v>
      </c>
      <c r="W99" s="48" t="s">
        <v>1381</v>
      </c>
      <c r="X99" s="49" t="s">
        <v>1399</v>
      </c>
      <c r="Y99" s="127" t="s">
        <v>28</v>
      </c>
      <c r="Z99" s="51">
        <v>6</v>
      </c>
      <c r="AA99" s="50"/>
      <c r="AB99" s="52"/>
      <c r="AC99" s="48"/>
      <c r="AD99" s="49"/>
      <c r="AE99" s="127" t="s">
        <v>28</v>
      </c>
      <c r="AF99" s="51"/>
      <c r="AG99" s="56"/>
      <c r="AH99" s="52"/>
      <c r="AI99" s="48"/>
      <c r="AJ99" s="49"/>
      <c r="AK99" s="127" t="s">
        <v>28</v>
      </c>
      <c r="AL99" s="51"/>
      <c r="AM99" s="56"/>
      <c r="AN99" s="52"/>
      <c r="AO99" s="67"/>
      <c r="AP99" s="103" t="s">
        <v>1382</v>
      </c>
      <c r="AQ99" s="103" t="s">
        <v>1400</v>
      </c>
      <c r="AR99" s="68"/>
      <c r="AS99" s="71" t="s">
        <v>488</v>
      </c>
      <c r="AT99" s="71" t="s">
        <v>17</v>
      </c>
      <c r="AU99" s="219"/>
    </row>
    <row r="100" spans="1:47" s="17" customFormat="1" ht="40.5" x14ac:dyDescent="0.15">
      <c r="A100" s="45"/>
      <c r="B100" s="78"/>
      <c r="C100" s="239">
        <v>78</v>
      </c>
      <c r="D100" s="304" t="s">
        <v>1521</v>
      </c>
      <c r="E100" s="37" t="s">
        <v>737</v>
      </c>
      <c r="F100" s="37" t="s">
        <v>1656</v>
      </c>
      <c r="G100" s="288">
        <v>3.133</v>
      </c>
      <c r="H100" s="287">
        <v>3.133</v>
      </c>
      <c r="I100" s="288">
        <v>2.91</v>
      </c>
      <c r="J100" s="279" t="s">
        <v>3154</v>
      </c>
      <c r="K100" s="79" t="s">
        <v>1771</v>
      </c>
      <c r="L100" s="291" t="s">
        <v>2625</v>
      </c>
      <c r="M100" s="397">
        <v>3.133</v>
      </c>
      <c r="N100" s="397">
        <v>3.133</v>
      </c>
      <c r="O100" s="472">
        <v>0</v>
      </c>
      <c r="P100" s="340">
        <v>0</v>
      </c>
      <c r="Q100" s="64" t="s">
        <v>1771</v>
      </c>
      <c r="R100" s="295" t="s">
        <v>2647</v>
      </c>
      <c r="S100" s="356"/>
      <c r="T100" s="46" t="s">
        <v>626</v>
      </c>
      <c r="U100" s="46" t="s">
        <v>519</v>
      </c>
      <c r="V100" s="57" t="s">
        <v>1522</v>
      </c>
      <c r="W100" s="48" t="s">
        <v>1381</v>
      </c>
      <c r="X100" s="49" t="s">
        <v>1399</v>
      </c>
      <c r="Y100" s="127" t="s">
        <v>28</v>
      </c>
      <c r="Z100" s="51">
        <v>8</v>
      </c>
      <c r="AA100" s="50"/>
      <c r="AB100" s="52"/>
      <c r="AC100" s="48"/>
      <c r="AD100" s="49"/>
      <c r="AE100" s="127" t="s">
        <v>28</v>
      </c>
      <c r="AF100" s="51"/>
      <c r="AG100" s="56"/>
      <c r="AH100" s="52"/>
      <c r="AI100" s="48"/>
      <c r="AJ100" s="49"/>
      <c r="AK100" s="127" t="s">
        <v>28</v>
      </c>
      <c r="AL100" s="51"/>
      <c r="AM100" s="56"/>
      <c r="AN100" s="52"/>
      <c r="AO100" s="67"/>
      <c r="AP100" s="350" t="s">
        <v>1382</v>
      </c>
      <c r="AQ100" s="350" t="s">
        <v>1400</v>
      </c>
      <c r="AR100" s="68"/>
      <c r="AS100" s="71" t="s">
        <v>488</v>
      </c>
      <c r="AT100" s="71"/>
      <c r="AU100" s="219"/>
    </row>
    <row r="101" spans="1:47" s="17" customFormat="1" ht="97.5" customHeight="1" x14ac:dyDescent="0.15">
      <c r="A101" s="45"/>
      <c r="B101" s="78"/>
      <c r="C101" s="239">
        <v>79</v>
      </c>
      <c r="D101" s="300" t="s">
        <v>639</v>
      </c>
      <c r="E101" s="46" t="s">
        <v>640</v>
      </c>
      <c r="F101" s="46" t="s">
        <v>529</v>
      </c>
      <c r="G101" s="288">
        <v>10.685</v>
      </c>
      <c r="H101" s="287">
        <v>10.685</v>
      </c>
      <c r="I101" s="288">
        <v>10.680999999999999</v>
      </c>
      <c r="J101" s="279" t="s">
        <v>3170</v>
      </c>
      <c r="K101" s="79" t="s">
        <v>1770</v>
      </c>
      <c r="L101" s="291" t="s">
        <v>3171</v>
      </c>
      <c r="M101" s="397">
        <v>10.685</v>
      </c>
      <c r="N101" s="397">
        <v>10.685</v>
      </c>
      <c r="O101" s="472">
        <v>0</v>
      </c>
      <c r="P101" s="340">
        <v>0</v>
      </c>
      <c r="Q101" s="64" t="s">
        <v>1773</v>
      </c>
      <c r="R101" s="295" t="s">
        <v>3172</v>
      </c>
      <c r="S101" s="65"/>
      <c r="T101" s="46" t="s">
        <v>604</v>
      </c>
      <c r="U101" s="46" t="s">
        <v>519</v>
      </c>
      <c r="V101" s="57" t="s">
        <v>630</v>
      </c>
      <c r="W101" s="48" t="s">
        <v>1381</v>
      </c>
      <c r="X101" s="49">
        <v>21</v>
      </c>
      <c r="Y101" s="127" t="s">
        <v>28</v>
      </c>
      <c r="Z101" s="51">
        <v>70</v>
      </c>
      <c r="AA101" s="50"/>
      <c r="AB101" s="52"/>
      <c r="AC101" s="48"/>
      <c r="AD101" s="49"/>
      <c r="AE101" s="127" t="s">
        <v>28</v>
      </c>
      <c r="AF101" s="51"/>
      <c r="AG101" s="56"/>
      <c r="AH101" s="52"/>
      <c r="AI101" s="48"/>
      <c r="AJ101" s="49"/>
      <c r="AK101" s="127" t="s">
        <v>28</v>
      </c>
      <c r="AL101" s="51"/>
      <c r="AM101" s="56"/>
      <c r="AN101" s="52"/>
      <c r="AO101" s="67"/>
      <c r="AP101" s="350" t="s">
        <v>1382</v>
      </c>
      <c r="AQ101" s="350" t="s">
        <v>1383</v>
      </c>
      <c r="AR101" s="68" t="s">
        <v>451</v>
      </c>
      <c r="AS101" s="71" t="s">
        <v>488</v>
      </c>
      <c r="AT101" s="71"/>
      <c r="AU101" s="219"/>
    </row>
    <row r="102" spans="1:47" s="17" customFormat="1" ht="40.5" x14ac:dyDescent="0.15">
      <c r="A102" s="45"/>
      <c r="B102" s="78"/>
      <c r="C102" s="239">
        <v>80</v>
      </c>
      <c r="D102" s="300" t="s">
        <v>641</v>
      </c>
      <c r="E102" s="46" t="s">
        <v>491</v>
      </c>
      <c r="F102" s="46" t="s">
        <v>1654</v>
      </c>
      <c r="G102" s="288">
        <v>62.683</v>
      </c>
      <c r="H102" s="287">
        <v>62.683</v>
      </c>
      <c r="I102" s="288">
        <v>62.253999999999998</v>
      </c>
      <c r="J102" s="279" t="s">
        <v>3296</v>
      </c>
      <c r="K102" s="79" t="s">
        <v>1770</v>
      </c>
      <c r="L102" s="291" t="s">
        <v>1957</v>
      </c>
      <c r="M102" s="397">
        <v>62.192</v>
      </c>
      <c r="N102" s="397">
        <v>62.673999999999999</v>
      </c>
      <c r="O102" s="481">
        <f t="shared" ref="O102:O104" si="6">N102-M102</f>
        <v>0.48199999999999932</v>
      </c>
      <c r="P102" s="340">
        <v>0</v>
      </c>
      <c r="Q102" s="64" t="s">
        <v>1773</v>
      </c>
      <c r="R102" s="295" t="s">
        <v>2876</v>
      </c>
      <c r="S102" s="66"/>
      <c r="T102" s="46" t="s">
        <v>486</v>
      </c>
      <c r="U102" s="46" t="s">
        <v>487</v>
      </c>
      <c r="V102" s="137" t="s">
        <v>631</v>
      </c>
      <c r="W102" s="48" t="s">
        <v>1381</v>
      </c>
      <c r="X102" s="49">
        <v>21</v>
      </c>
      <c r="Y102" s="127" t="s">
        <v>28</v>
      </c>
      <c r="Z102" s="51">
        <v>71</v>
      </c>
      <c r="AA102" s="50"/>
      <c r="AB102" s="52"/>
      <c r="AC102" s="48"/>
      <c r="AD102" s="49"/>
      <c r="AE102" s="127" t="s">
        <v>28</v>
      </c>
      <c r="AF102" s="51"/>
      <c r="AG102" s="56"/>
      <c r="AH102" s="52"/>
      <c r="AI102" s="48"/>
      <c r="AJ102" s="49"/>
      <c r="AK102" s="127" t="s">
        <v>28</v>
      </c>
      <c r="AL102" s="51"/>
      <c r="AM102" s="56"/>
      <c r="AN102" s="52"/>
      <c r="AO102" s="67"/>
      <c r="AP102" s="367" t="s">
        <v>1382</v>
      </c>
      <c r="AQ102" s="367" t="s">
        <v>1383</v>
      </c>
      <c r="AR102" s="68" t="s">
        <v>451</v>
      </c>
      <c r="AS102" s="71" t="s">
        <v>488</v>
      </c>
      <c r="AT102" s="71"/>
      <c r="AU102" s="219"/>
    </row>
    <row r="103" spans="1:47" s="17" customFormat="1" ht="40.5" x14ac:dyDescent="0.15">
      <c r="A103" s="45"/>
      <c r="B103" s="78"/>
      <c r="C103" s="239">
        <v>81</v>
      </c>
      <c r="D103" s="300" t="s">
        <v>642</v>
      </c>
      <c r="E103" s="46" t="s">
        <v>643</v>
      </c>
      <c r="F103" s="46" t="s">
        <v>1654</v>
      </c>
      <c r="G103" s="288">
        <v>6628.6989999999996</v>
      </c>
      <c r="H103" s="287">
        <v>6585.9170000000004</v>
      </c>
      <c r="I103" s="288">
        <v>6109.81</v>
      </c>
      <c r="J103" s="503" t="s">
        <v>28</v>
      </c>
      <c r="K103" s="79" t="s">
        <v>1770</v>
      </c>
      <c r="L103" s="291" t="s">
        <v>1958</v>
      </c>
      <c r="M103" s="288">
        <v>6628.6989999999996</v>
      </c>
      <c r="N103" s="288">
        <v>8149</v>
      </c>
      <c r="O103" s="436">
        <f t="shared" si="6"/>
        <v>1520.3010000000004</v>
      </c>
      <c r="P103" s="340">
        <v>0</v>
      </c>
      <c r="Q103" s="64" t="s">
        <v>1773</v>
      </c>
      <c r="R103" s="295" t="s">
        <v>2877</v>
      </c>
      <c r="S103" s="66" t="s">
        <v>3297</v>
      </c>
      <c r="T103" s="46" t="s">
        <v>486</v>
      </c>
      <c r="U103" s="46" t="s">
        <v>487</v>
      </c>
      <c r="V103" s="137" t="s">
        <v>631</v>
      </c>
      <c r="W103" s="48" t="s">
        <v>1381</v>
      </c>
      <c r="X103" s="49">
        <v>21</v>
      </c>
      <c r="Y103" s="127" t="s">
        <v>28</v>
      </c>
      <c r="Z103" s="51">
        <v>72</v>
      </c>
      <c r="AA103" s="50"/>
      <c r="AB103" s="52"/>
      <c r="AC103" s="48"/>
      <c r="AD103" s="49"/>
      <c r="AE103" s="127" t="s">
        <v>28</v>
      </c>
      <c r="AF103" s="51"/>
      <c r="AG103" s="56"/>
      <c r="AH103" s="52"/>
      <c r="AI103" s="48"/>
      <c r="AJ103" s="49"/>
      <c r="AK103" s="127" t="s">
        <v>28</v>
      </c>
      <c r="AL103" s="51"/>
      <c r="AM103" s="56"/>
      <c r="AN103" s="52"/>
      <c r="AO103" s="67"/>
      <c r="AP103" s="367" t="s">
        <v>485</v>
      </c>
      <c r="AQ103" s="367"/>
      <c r="AR103" s="68" t="s">
        <v>455</v>
      </c>
      <c r="AS103" s="71"/>
      <c r="AT103" s="71" t="s">
        <v>488</v>
      </c>
      <c r="AU103" s="219"/>
    </row>
    <row r="104" spans="1:47" s="17" customFormat="1" ht="40.5" x14ac:dyDescent="0.15">
      <c r="A104" s="45"/>
      <c r="B104" s="78"/>
      <c r="C104" s="239">
        <v>82</v>
      </c>
      <c r="D104" s="300" t="s">
        <v>644</v>
      </c>
      <c r="E104" s="46" t="s">
        <v>2894</v>
      </c>
      <c r="F104" s="46" t="s">
        <v>811</v>
      </c>
      <c r="G104" s="288">
        <v>537</v>
      </c>
      <c r="H104" s="287">
        <v>7431.759</v>
      </c>
      <c r="I104" s="288">
        <v>4806.0709999999999</v>
      </c>
      <c r="J104" s="279" t="s">
        <v>3298</v>
      </c>
      <c r="K104" s="79" t="s">
        <v>1775</v>
      </c>
      <c r="L104" s="291" t="s">
        <v>1959</v>
      </c>
      <c r="M104" s="397">
        <v>380</v>
      </c>
      <c r="N104" s="471">
        <v>0</v>
      </c>
      <c r="O104" s="445">
        <f t="shared" si="6"/>
        <v>-380</v>
      </c>
      <c r="P104" s="340">
        <v>0</v>
      </c>
      <c r="Q104" s="64" t="s">
        <v>1776</v>
      </c>
      <c r="R104" s="295" t="s">
        <v>2878</v>
      </c>
      <c r="S104" s="66"/>
      <c r="T104" s="46" t="s">
        <v>486</v>
      </c>
      <c r="U104" s="46" t="s">
        <v>487</v>
      </c>
      <c r="V104" s="137" t="s">
        <v>631</v>
      </c>
      <c r="W104" s="48" t="s">
        <v>1381</v>
      </c>
      <c r="X104" s="49">
        <v>21</v>
      </c>
      <c r="Y104" s="127" t="s">
        <v>28</v>
      </c>
      <c r="Z104" s="51">
        <v>73</v>
      </c>
      <c r="AA104" s="50"/>
      <c r="AB104" s="52"/>
      <c r="AC104" s="48"/>
      <c r="AD104" s="49"/>
      <c r="AE104" s="127" t="s">
        <v>28</v>
      </c>
      <c r="AF104" s="51"/>
      <c r="AG104" s="56"/>
      <c r="AH104" s="52"/>
      <c r="AI104" s="48"/>
      <c r="AJ104" s="49"/>
      <c r="AK104" s="127" t="s">
        <v>28</v>
      </c>
      <c r="AL104" s="51"/>
      <c r="AM104" s="56"/>
      <c r="AN104" s="52"/>
      <c r="AO104" s="67"/>
      <c r="AP104" s="367" t="s">
        <v>1382</v>
      </c>
      <c r="AQ104" s="367" t="s">
        <v>1408</v>
      </c>
      <c r="AR104" s="68" t="s">
        <v>454</v>
      </c>
      <c r="AS104" s="71"/>
      <c r="AT104" s="71" t="s">
        <v>488</v>
      </c>
      <c r="AU104" s="219"/>
    </row>
    <row r="105" spans="1:47" s="17" customFormat="1" ht="54" x14ac:dyDescent="0.15">
      <c r="A105" s="45"/>
      <c r="B105" s="78"/>
      <c r="C105" s="239">
        <v>83</v>
      </c>
      <c r="D105" s="300" t="s">
        <v>1615</v>
      </c>
      <c r="E105" s="46" t="s">
        <v>737</v>
      </c>
      <c r="F105" s="46" t="s">
        <v>1645</v>
      </c>
      <c r="G105" s="288">
        <f>145.406+66.584</f>
        <v>211.99</v>
      </c>
      <c r="H105" s="287">
        <v>211.99</v>
      </c>
      <c r="I105" s="397" t="s">
        <v>3308</v>
      </c>
      <c r="J105" s="279" t="s">
        <v>3024</v>
      </c>
      <c r="K105" s="79" t="s">
        <v>1770</v>
      </c>
      <c r="L105" s="291" t="s">
        <v>2502</v>
      </c>
      <c r="M105" s="397">
        <v>341.86500000000001</v>
      </c>
      <c r="N105" s="397">
        <v>472.298</v>
      </c>
      <c r="O105" s="445">
        <f t="shared" si="5"/>
        <v>130.43299999999999</v>
      </c>
      <c r="P105" s="340">
        <v>0</v>
      </c>
      <c r="Q105" s="64" t="s">
        <v>1773</v>
      </c>
      <c r="R105" s="295" t="s">
        <v>2503</v>
      </c>
      <c r="S105" s="66" t="s">
        <v>3030</v>
      </c>
      <c r="T105" s="46" t="s">
        <v>558</v>
      </c>
      <c r="U105" s="46" t="s">
        <v>519</v>
      </c>
      <c r="V105" s="57" t="s">
        <v>1435</v>
      </c>
      <c r="W105" s="48" t="s">
        <v>1381</v>
      </c>
      <c r="X105" s="49" t="s">
        <v>1399</v>
      </c>
      <c r="Y105" s="127" t="s">
        <v>28</v>
      </c>
      <c r="Z105" s="51">
        <v>9</v>
      </c>
      <c r="AA105" s="50"/>
      <c r="AB105" s="52"/>
      <c r="AC105" s="48"/>
      <c r="AD105" s="49"/>
      <c r="AE105" s="127" t="s">
        <v>28</v>
      </c>
      <c r="AF105" s="51"/>
      <c r="AG105" s="56"/>
      <c r="AH105" s="52"/>
      <c r="AI105" s="48"/>
      <c r="AJ105" s="49"/>
      <c r="AK105" s="127" t="s">
        <v>28</v>
      </c>
      <c r="AL105" s="51"/>
      <c r="AM105" s="56"/>
      <c r="AN105" s="52"/>
      <c r="AO105" s="67"/>
      <c r="AP105" s="103" t="s">
        <v>1382</v>
      </c>
      <c r="AQ105" s="103" t="s">
        <v>1400</v>
      </c>
      <c r="AR105" s="68"/>
      <c r="AS105" s="71" t="s">
        <v>488</v>
      </c>
      <c r="AT105" s="71"/>
      <c r="AU105" s="219"/>
    </row>
    <row r="106" spans="1:47" s="17" customFormat="1" ht="41.25" thickBot="1" x14ac:dyDescent="0.2">
      <c r="A106" s="224"/>
      <c r="B106" s="78"/>
      <c r="C106" s="332">
        <v>84</v>
      </c>
      <c r="D106" s="300" t="s">
        <v>645</v>
      </c>
      <c r="E106" s="46" t="s">
        <v>646</v>
      </c>
      <c r="F106" s="46" t="s">
        <v>484</v>
      </c>
      <c r="G106" s="288">
        <v>74.915999999999997</v>
      </c>
      <c r="H106" s="287">
        <v>75.195999999999998</v>
      </c>
      <c r="I106" s="288">
        <v>69.741</v>
      </c>
      <c r="J106" s="279" t="s">
        <v>2097</v>
      </c>
      <c r="K106" s="79" t="s">
        <v>1770</v>
      </c>
      <c r="L106" s="291" t="s">
        <v>1812</v>
      </c>
      <c r="M106" s="397">
        <v>50.271000000000001</v>
      </c>
      <c r="N106" s="397">
        <v>90</v>
      </c>
      <c r="O106" s="445">
        <f t="shared" si="5"/>
        <v>39.728999999999999</v>
      </c>
      <c r="P106" s="340" t="s">
        <v>28</v>
      </c>
      <c r="Q106" s="64" t="s">
        <v>1773</v>
      </c>
      <c r="R106" s="295" t="s">
        <v>2098</v>
      </c>
      <c r="S106" s="66" t="s">
        <v>2962</v>
      </c>
      <c r="T106" s="46" t="s">
        <v>632</v>
      </c>
      <c r="U106" s="46" t="s">
        <v>519</v>
      </c>
      <c r="V106" s="57" t="s">
        <v>1680</v>
      </c>
      <c r="W106" s="48" t="s">
        <v>1381</v>
      </c>
      <c r="X106" s="49">
        <v>21</v>
      </c>
      <c r="Y106" s="127" t="s">
        <v>28</v>
      </c>
      <c r="Z106" s="51">
        <v>74</v>
      </c>
      <c r="AA106" s="50"/>
      <c r="AB106" s="52"/>
      <c r="AC106" s="48"/>
      <c r="AD106" s="49"/>
      <c r="AE106" s="127" t="s">
        <v>28</v>
      </c>
      <c r="AF106" s="51"/>
      <c r="AG106" s="56"/>
      <c r="AH106" s="52"/>
      <c r="AI106" s="48"/>
      <c r="AJ106" s="49"/>
      <c r="AK106" s="127" t="s">
        <v>28</v>
      </c>
      <c r="AL106" s="51"/>
      <c r="AM106" s="56"/>
      <c r="AN106" s="52"/>
      <c r="AO106" s="67"/>
      <c r="AP106" s="103" t="s">
        <v>1382</v>
      </c>
      <c r="AQ106" s="103" t="s">
        <v>1383</v>
      </c>
      <c r="AR106" s="68" t="s">
        <v>451</v>
      </c>
      <c r="AS106" s="71" t="s">
        <v>488</v>
      </c>
      <c r="AT106" s="71"/>
      <c r="AU106" s="219"/>
    </row>
    <row r="107" spans="1:47" s="25" customFormat="1" x14ac:dyDescent="0.15">
      <c r="A107" s="41" t="s">
        <v>1318</v>
      </c>
      <c r="B107" s="42"/>
      <c r="C107" s="331"/>
      <c r="D107" s="100"/>
      <c r="E107" s="105"/>
      <c r="F107" s="105"/>
      <c r="G107" s="400"/>
      <c r="H107" s="416"/>
      <c r="I107" s="416"/>
      <c r="J107" s="534"/>
      <c r="K107" s="81"/>
      <c r="L107" s="513"/>
      <c r="M107" s="400"/>
      <c r="N107" s="416"/>
      <c r="O107" s="434"/>
      <c r="P107" s="341"/>
      <c r="Q107" s="42"/>
      <c r="R107" s="525"/>
      <c r="S107" s="42"/>
      <c r="T107" s="104"/>
      <c r="U107" s="100"/>
      <c r="V107" s="100"/>
      <c r="W107" s="42"/>
      <c r="X107" s="42"/>
      <c r="Y107" s="42"/>
      <c r="Z107" s="42"/>
      <c r="AA107" s="42"/>
      <c r="AB107" s="42"/>
      <c r="AC107" s="42"/>
      <c r="AD107" s="42"/>
      <c r="AE107" s="42"/>
      <c r="AF107" s="42"/>
      <c r="AG107" s="42"/>
      <c r="AH107" s="42"/>
      <c r="AI107" s="42"/>
      <c r="AJ107" s="42"/>
      <c r="AK107" s="42"/>
      <c r="AL107" s="42"/>
      <c r="AM107" s="42"/>
      <c r="AN107" s="42"/>
      <c r="AO107" s="42"/>
      <c r="AP107" s="105"/>
      <c r="AQ107" s="105"/>
      <c r="AR107" s="62"/>
      <c r="AS107" s="100"/>
      <c r="AT107" s="100"/>
      <c r="AU107" s="222"/>
    </row>
    <row r="108" spans="1:47" s="25" customFormat="1" x14ac:dyDescent="0.15">
      <c r="A108" s="33"/>
      <c r="B108" s="43" t="s">
        <v>1319</v>
      </c>
      <c r="C108" s="306"/>
      <c r="D108" s="99"/>
      <c r="E108" s="102"/>
      <c r="F108" s="102"/>
      <c r="G108" s="401"/>
      <c r="H108" s="417"/>
      <c r="I108" s="417"/>
      <c r="J108" s="533"/>
      <c r="K108" s="82"/>
      <c r="L108" s="514"/>
      <c r="M108" s="401"/>
      <c r="N108" s="417"/>
      <c r="O108" s="435"/>
      <c r="P108" s="339"/>
      <c r="Q108" s="44"/>
      <c r="R108" s="524"/>
      <c r="S108" s="44"/>
      <c r="T108" s="101"/>
      <c r="U108" s="99"/>
      <c r="V108" s="99"/>
      <c r="W108" s="44"/>
      <c r="X108" s="44"/>
      <c r="Y108" s="44"/>
      <c r="Z108" s="44"/>
      <c r="AA108" s="44"/>
      <c r="AB108" s="44"/>
      <c r="AC108" s="44"/>
      <c r="AD108" s="44"/>
      <c r="AE108" s="44"/>
      <c r="AF108" s="44"/>
      <c r="AG108" s="44"/>
      <c r="AH108" s="44"/>
      <c r="AI108" s="44"/>
      <c r="AJ108" s="44"/>
      <c r="AK108" s="44"/>
      <c r="AL108" s="44"/>
      <c r="AM108" s="44"/>
      <c r="AN108" s="44"/>
      <c r="AO108" s="44"/>
      <c r="AP108" s="102"/>
      <c r="AQ108" s="102"/>
      <c r="AR108" s="63"/>
      <c r="AS108" s="99"/>
      <c r="AT108" s="99"/>
      <c r="AU108" s="220"/>
    </row>
    <row r="109" spans="1:47" s="17" customFormat="1" ht="40.5" x14ac:dyDescent="0.15">
      <c r="A109" s="45"/>
      <c r="B109" s="78"/>
      <c r="C109" s="239">
        <v>85</v>
      </c>
      <c r="D109" s="314" t="s">
        <v>657</v>
      </c>
      <c r="E109" s="46" t="s">
        <v>571</v>
      </c>
      <c r="F109" s="37" t="s">
        <v>993</v>
      </c>
      <c r="G109" s="288">
        <v>2.1669999999999998</v>
      </c>
      <c r="H109" s="288">
        <v>2.1669999999999998</v>
      </c>
      <c r="I109" s="287">
        <v>2.0550000000000002</v>
      </c>
      <c r="J109" s="503" t="s">
        <v>28</v>
      </c>
      <c r="K109" s="79" t="s">
        <v>1770</v>
      </c>
      <c r="L109" s="291" t="s">
        <v>1980</v>
      </c>
      <c r="M109" s="288">
        <v>2.1469999999999998</v>
      </c>
      <c r="N109" s="288">
        <v>2.4</v>
      </c>
      <c r="O109" s="462">
        <f>N109-M109</f>
        <v>0.25300000000000011</v>
      </c>
      <c r="P109" s="340">
        <v>0</v>
      </c>
      <c r="Q109" s="64" t="s">
        <v>1773</v>
      </c>
      <c r="R109" s="295" t="s">
        <v>2539</v>
      </c>
      <c r="S109" s="66"/>
      <c r="T109" s="109" t="s">
        <v>647</v>
      </c>
      <c r="U109" s="109" t="s">
        <v>519</v>
      </c>
      <c r="V109" s="57" t="s">
        <v>648</v>
      </c>
      <c r="W109" s="48" t="s">
        <v>1381</v>
      </c>
      <c r="X109" s="49">
        <v>21</v>
      </c>
      <c r="Y109" s="127" t="s">
        <v>28</v>
      </c>
      <c r="Z109" s="51">
        <v>76</v>
      </c>
      <c r="AA109" s="50"/>
      <c r="AB109" s="52"/>
      <c r="AC109" s="48"/>
      <c r="AD109" s="49"/>
      <c r="AE109" s="127" t="s">
        <v>28</v>
      </c>
      <c r="AF109" s="51"/>
      <c r="AG109" s="56"/>
      <c r="AH109" s="52"/>
      <c r="AI109" s="48"/>
      <c r="AJ109" s="49"/>
      <c r="AK109" s="127" t="s">
        <v>28</v>
      </c>
      <c r="AL109" s="51"/>
      <c r="AM109" s="56"/>
      <c r="AN109" s="52"/>
      <c r="AO109" s="67"/>
      <c r="AP109" s="349" t="s">
        <v>28</v>
      </c>
      <c r="AQ109" s="349"/>
      <c r="AR109" s="68" t="s">
        <v>452</v>
      </c>
      <c r="AS109" s="71" t="s">
        <v>488</v>
      </c>
      <c r="AT109" s="71"/>
      <c r="AU109" s="219" t="s">
        <v>17</v>
      </c>
    </row>
    <row r="110" spans="1:47" ht="63" x14ac:dyDescent="0.15">
      <c r="A110" s="368"/>
      <c r="B110" s="369"/>
      <c r="C110" s="239">
        <v>86</v>
      </c>
      <c r="D110" s="370" t="s">
        <v>1618</v>
      </c>
      <c r="E110" s="371" t="s">
        <v>658</v>
      </c>
      <c r="F110" s="371" t="s">
        <v>529</v>
      </c>
      <c r="G110" s="405">
        <v>239.27699999999999</v>
      </c>
      <c r="H110" s="287">
        <v>239.27699999999999</v>
      </c>
      <c r="I110" s="288">
        <v>238.68600000000001</v>
      </c>
      <c r="J110" s="279" t="s">
        <v>2575</v>
      </c>
      <c r="K110" s="79" t="s">
        <v>1770</v>
      </c>
      <c r="L110" s="291" t="s">
        <v>2006</v>
      </c>
      <c r="M110" s="397">
        <v>232.292</v>
      </c>
      <c r="N110" s="397">
        <v>255.178</v>
      </c>
      <c r="O110" s="480">
        <v>22.885999999999999</v>
      </c>
      <c r="P110" s="340" t="s">
        <v>28</v>
      </c>
      <c r="Q110" s="69" t="s">
        <v>1773</v>
      </c>
      <c r="R110" s="532" t="s">
        <v>2578</v>
      </c>
      <c r="S110" s="372" t="s">
        <v>3267</v>
      </c>
      <c r="T110" s="373" t="s">
        <v>649</v>
      </c>
      <c r="U110" s="371" t="s">
        <v>519</v>
      </c>
      <c r="V110" s="374" t="s">
        <v>648</v>
      </c>
      <c r="W110" s="372" t="s">
        <v>1381</v>
      </c>
      <c r="X110" s="375">
        <v>21</v>
      </c>
      <c r="Y110" s="376" t="s">
        <v>28</v>
      </c>
      <c r="Z110" s="377">
        <v>77</v>
      </c>
      <c r="AA110" s="378"/>
      <c r="AB110" s="379"/>
      <c r="AC110" s="372"/>
      <c r="AD110" s="375"/>
      <c r="AE110" s="376" t="s">
        <v>28</v>
      </c>
      <c r="AF110" s="377"/>
      <c r="AG110" s="380"/>
      <c r="AH110" s="379"/>
      <c r="AI110" s="372"/>
      <c r="AJ110" s="375"/>
      <c r="AK110" s="376" t="s">
        <v>28</v>
      </c>
      <c r="AL110" s="377"/>
      <c r="AM110" s="380"/>
      <c r="AN110" s="379"/>
      <c r="AO110" s="381"/>
      <c r="AP110" s="382" t="s">
        <v>1382</v>
      </c>
      <c r="AQ110" s="382" t="s">
        <v>1383</v>
      </c>
      <c r="AR110" s="382" t="s">
        <v>453</v>
      </c>
      <c r="AS110" s="383"/>
      <c r="AT110" s="383"/>
      <c r="AU110" s="384"/>
    </row>
    <row r="111" spans="1:47" ht="54" x14ac:dyDescent="0.15">
      <c r="A111" s="368"/>
      <c r="B111" s="369"/>
      <c r="C111" s="239">
        <v>87</v>
      </c>
      <c r="D111" s="370" t="s">
        <v>1753</v>
      </c>
      <c r="E111" s="371" t="s">
        <v>659</v>
      </c>
      <c r="F111" s="371" t="s">
        <v>529</v>
      </c>
      <c r="G111" s="405">
        <v>3021.85</v>
      </c>
      <c r="H111" s="287">
        <v>4971.9030000000002</v>
      </c>
      <c r="I111" s="288">
        <v>4937.6049999999996</v>
      </c>
      <c r="J111" s="505" t="s">
        <v>28</v>
      </c>
      <c r="K111" s="79" t="s">
        <v>1770</v>
      </c>
      <c r="L111" s="291" t="s">
        <v>2007</v>
      </c>
      <c r="M111" s="288">
        <v>101.97499999999999</v>
      </c>
      <c r="N111" s="288">
        <v>111.455</v>
      </c>
      <c r="O111" s="447">
        <v>9.48</v>
      </c>
      <c r="P111" s="340" t="s">
        <v>28</v>
      </c>
      <c r="Q111" s="69" t="s">
        <v>1772</v>
      </c>
      <c r="R111" s="532" t="s">
        <v>2579</v>
      </c>
      <c r="S111" s="372" t="s">
        <v>3268</v>
      </c>
      <c r="T111" s="373" t="s">
        <v>649</v>
      </c>
      <c r="U111" s="371" t="s">
        <v>519</v>
      </c>
      <c r="V111" s="374" t="s">
        <v>648</v>
      </c>
      <c r="W111" s="372" t="s">
        <v>1381</v>
      </c>
      <c r="X111" s="375">
        <v>21</v>
      </c>
      <c r="Y111" s="376" t="s">
        <v>28</v>
      </c>
      <c r="Z111" s="377">
        <v>78</v>
      </c>
      <c r="AA111" s="378"/>
      <c r="AB111" s="379"/>
      <c r="AC111" s="372"/>
      <c r="AD111" s="375"/>
      <c r="AE111" s="376" t="s">
        <v>28</v>
      </c>
      <c r="AF111" s="377"/>
      <c r="AG111" s="380"/>
      <c r="AH111" s="379"/>
      <c r="AI111" s="372"/>
      <c r="AJ111" s="375"/>
      <c r="AK111" s="376" t="s">
        <v>28</v>
      </c>
      <c r="AL111" s="377"/>
      <c r="AM111" s="380"/>
      <c r="AN111" s="379"/>
      <c r="AO111" s="381"/>
      <c r="AP111" s="382" t="s">
        <v>485</v>
      </c>
      <c r="AQ111" s="382"/>
      <c r="AR111" s="382" t="s">
        <v>453</v>
      </c>
      <c r="AS111" s="383"/>
      <c r="AT111" s="383"/>
      <c r="AU111" s="384"/>
    </row>
    <row r="112" spans="1:47" ht="40.5" x14ac:dyDescent="0.15">
      <c r="A112" s="368"/>
      <c r="B112" s="369"/>
      <c r="C112" s="239">
        <v>88</v>
      </c>
      <c r="D112" s="370" t="s">
        <v>1754</v>
      </c>
      <c r="E112" s="371" t="s">
        <v>542</v>
      </c>
      <c r="F112" s="371" t="s">
        <v>529</v>
      </c>
      <c r="G112" s="405">
        <v>135.25800000000001</v>
      </c>
      <c r="H112" s="287">
        <v>135.25800000000001</v>
      </c>
      <c r="I112" s="288">
        <v>134.36000000000001</v>
      </c>
      <c r="J112" s="505" t="s">
        <v>28</v>
      </c>
      <c r="K112" s="79" t="s">
        <v>1770</v>
      </c>
      <c r="L112" s="291" t="s">
        <v>2008</v>
      </c>
      <c r="M112" s="288">
        <v>135.25800000000001</v>
      </c>
      <c r="N112" s="288">
        <v>209.398</v>
      </c>
      <c r="O112" s="447">
        <v>74.14</v>
      </c>
      <c r="P112" s="340" t="s">
        <v>28</v>
      </c>
      <c r="Q112" s="69" t="s">
        <v>1772</v>
      </c>
      <c r="R112" s="532" t="s">
        <v>2580</v>
      </c>
      <c r="S112" s="372"/>
      <c r="T112" s="373" t="s">
        <v>649</v>
      </c>
      <c r="U112" s="371" t="s">
        <v>519</v>
      </c>
      <c r="V112" s="374" t="s">
        <v>648</v>
      </c>
      <c r="W112" s="372" t="s">
        <v>1381</v>
      </c>
      <c r="X112" s="375">
        <v>21</v>
      </c>
      <c r="Y112" s="376" t="s">
        <v>28</v>
      </c>
      <c r="Z112" s="377">
        <v>79</v>
      </c>
      <c r="AA112" s="378"/>
      <c r="AB112" s="379"/>
      <c r="AC112" s="372"/>
      <c r="AD112" s="375"/>
      <c r="AE112" s="376" t="s">
        <v>28</v>
      </c>
      <c r="AF112" s="377"/>
      <c r="AG112" s="380"/>
      <c r="AH112" s="379"/>
      <c r="AI112" s="372"/>
      <c r="AJ112" s="375"/>
      <c r="AK112" s="376" t="s">
        <v>28</v>
      </c>
      <c r="AL112" s="377"/>
      <c r="AM112" s="380"/>
      <c r="AN112" s="379"/>
      <c r="AO112" s="381"/>
      <c r="AP112" s="382" t="s">
        <v>485</v>
      </c>
      <c r="AQ112" s="382"/>
      <c r="AR112" s="382" t="s">
        <v>454</v>
      </c>
      <c r="AS112" s="383"/>
      <c r="AT112" s="383"/>
      <c r="AU112" s="384"/>
    </row>
    <row r="113" spans="1:47" s="17" customFormat="1" ht="54" x14ac:dyDescent="0.15">
      <c r="A113" s="45"/>
      <c r="B113" s="78"/>
      <c r="C113" s="239">
        <v>89</v>
      </c>
      <c r="D113" s="300" t="s">
        <v>660</v>
      </c>
      <c r="E113" s="36" t="s">
        <v>661</v>
      </c>
      <c r="F113" s="36" t="s">
        <v>484</v>
      </c>
      <c r="G113" s="288">
        <v>256.26100000000002</v>
      </c>
      <c r="H113" s="287">
        <v>256.26100000000002</v>
      </c>
      <c r="I113" s="288">
        <v>252.02799999999999</v>
      </c>
      <c r="J113" s="503" t="s">
        <v>2895</v>
      </c>
      <c r="K113" s="79" t="s">
        <v>1770</v>
      </c>
      <c r="L113" s="291" t="s">
        <v>1778</v>
      </c>
      <c r="M113" s="288">
        <v>250.536</v>
      </c>
      <c r="N113" s="288">
        <v>1010.978</v>
      </c>
      <c r="O113" s="436">
        <f t="shared" si="5"/>
        <v>760.44200000000001</v>
      </c>
      <c r="P113" s="340">
        <v>0</v>
      </c>
      <c r="Q113" s="64" t="s">
        <v>1772</v>
      </c>
      <c r="R113" s="295" t="s">
        <v>1790</v>
      </c>
      <c r="S113" s="66" t="s">
        <v>2991</v>
      </c>
      <c r="T113" s="46" t="s">
        <v>650</v>
      </c>
      <c r="U113" s="36" t="s">
        <v>519</v>
      </c>
      <c r="V113" s="57" t="s">
        <v>651</v>
      </c>
      <c r="W113" s="48" t="s">
        <v>1381</v>
      </c>
      <c r="X113" s="49">
        <v>21</v>
      </c>
      <c r="Y113" s="127" t="s">
        <v>28</v>
      </c>
      <c r="Z113" s="51">
        <v>80</v>
      </c>
      <c r="AA113" s="50"/>
      <c r="AB113" s="52"/>
      <c r="AC113" s="48" t="s">
        <v>1381</v>
      </c>
      <c r="AD113" s="49">
        <v>21</v>
      </c>
      <c r="AE113" s="127" t="s">
        <v>28</v>
      </c>
      <c r="AF113" s="51">
        <v>81</v>
      </c>
      <c r="AG113" s="56"/>
      <c r="AH113" s="52"/>
      <c r="AI113" s="48"/>
      <c r="AJ113" s="49"/>
      <c r="AK113" s="127" t="s">
        <v>28</v>
      </c>
      <c r="AL113" s="51"/>
      <c r="AM113" s="56"/>
      <c r="AN113" s="52"/>
      <c r="AO113" s="67"/>
      <c r="AP113" s="103" t="s">
        <v>485</v>
      </c>
      <c r="AQ113" s="103"/>
      <c r="AR113" s="68" t="s">
        <v>455</v>
      </c>
      <c r="AS113" s="71"/>
      <c r="AT113" s="71"/>
      <c r="AU113" s="219"/>
    </row>
    <row r="114" spans="1:47" s="17" customFormat="1" ht="94.5" x14ac:dyDescent="0.15">
      <c r="A114" s="45"/>
      <c r="B114" s="78"/>
      <c r="C114" s="239">
        <v>90</v>
      </c>
      <c r="D114" s="299" t="s">
        <v>1375</v>
      </c>
      <c r="E114" s="36" t="s">
        <v>661</v>
      </c>
      <c r="F114" s="36" t="s">
        <v>484</v>
      </c>
      <c r="G114" s="288">
        <v>2306.9360000000001</v>
      </c>
      <c r="H114" s="287">
        <v>2604.2950000000001</v>
      </c>
      <c r="I114" s="288">
        <v>2555.502</v>
      </c>
      <c r="J114" s="503" t="s">
        <v>2895</v>
      </c>
      <c r="K114" s="79" t="s">
        <v>1774</v>
      </c>
      <c r="L114" s="291" t="s">
        <v>1779</v>
      </c>
      <c r="M114" s="288">
        <v>755.70699999999999</v>
      </c>
      <c r="N114" s="288">
        <v>1091.7339999999999</v>
      </c>
      <c r="O114" s="436">
        <f t="shared" si="5"/>
        <v>336.02699999999993</v>
      </c>
      <c r="P114" s="340">
        <v>0</v>
      </c>
      <c r="Q114" s="64" t="s">
        <v>1773</v>
      </c>
      <c r="R114" s="295" t="s">
        <v>1791</v>
      </c>
      <c r="S114" s="66" t="s">
        <v>2992</v>
      </c>
      <c r="T114" s="46" t="s">
        <v>650</v>
      </c>
      <c r="U114" s="36" t="s">
        <v>519</v>
      </c>
      <c r="V114" s="107" t="s">
        <v>1681</v>
      </c>
      <c r="W114" s="48" t="s">
        <v>1381</v>
      </c>
      <c r="X114" s="49">
        <v>21</v>
      </c>
      <c r="Y114" s="127" t="s">
        <v>28</v>
      </c>
      <c r="Z114" s="51">
        <v>82</v>
      </c>
      <c r="AA114" s="50"/>
      <c r="AB114" s="52"/>
      <c r="AC114" s="48" t="s">
        <v>1381</v>
      </c>
      <c r="AD114" s="49">
        <v>21</v>
      </c>
      <c r="AE114" s="127" t="s">
        <v>28</v>
      </c>
      <c r="AF114" s="51">
        <v>83</v>
      </c>
      <c r="AG114" s="56"/>
      <c r="AH114" s="52"/>
      <c r="AI114" s="48" t="s">
        <v>1381</v>
      </c>
      <c r="AJ114" s="49">
        <v>21</v>
      </c>
      <c r="AK114" s="127" t="s">
        <v>28</v>
      </c>
      <c r="AL114" s="51">
        <v>85</v>
      </c>
      <c r="AM114" s="56"/>
      <c r="AN114" s="52"/>
      <c r="AO114" s="67" t="s">
        <v>1434</v>
      </c>
      <c r="AP114" s="103" t="s">
        <v>485</v>
      </c>
      <c r="AQ114" s="103"/>
      <c r="AR114" s="68" t="s">
        <v>455</v>
      </c>
      <c r="AS114" s="71"/>
      <c r="AT114" s="71"/>
      <c r="AU114" s="219"/>
    </row>
    <row r="115" spans="1:47" s="17" customFormat="1" ht="54" x14ac:dyDescent="0.15">
      <c r="A115" s="45"/>
      <c r="B115" s="78"/>
      <c r="C115" s="239">
        <v>91</v>
      </c>
      <c r="D115" s="300" t="s">
        <v>662</v>
      </c>
      <c r="E115" s="36" t="s">
        <v>661</v>
      </c>
      <c r="F115" s="36" t="s">
        <v>484</v>
      </c>
      <c r="G115" s="288">
        <v>460.07799999999997</v>
      </c>
      <c r="H115" s="287">
        <v>843.64099999999996</v>
      </c>
      <c r="I115" s="288">
        <v>758.62099999999998</v>
      </c>
      <c r="J115" s="279" t="s">
        <v>2211</v>
      </c>
      <c r="K115" s="79" t="s">
        <v>1770</v>
      </c>
      <c r="L115" s="291" t="s">
        <v>1780</v>
      </c>
      <c r="M115" s="397">
        <v>470.07799999999997</v>
      </c>
      <c r="N115" s="397">
        <v>485.74700000000001</v>
      </c>
      <c r="O115" s="445">
        <f t="shared" si="5"/>
        <v>15.66900000000004</v>
      </c>
      <c r="P115" s="340">
        <v>0</v>
      </c>
      <c r="Q115" s="64" t="s">
        <v>1772</v>
      </c>
      <c r="R115" s="295" t="s">
        <v>1790</v>
      </c>
      <c r="S115" s="66"/>
      <c r="T115" s="46" t="s">
        <v>650</v>
      </c>
      <c r="U115" s="36" t="s">
        <v>519</v>
      </c>
      <c r="V115" s="107" t="s">
        <v>652</v>
      </c>
      <c r="W115" s="48" t="s">
        <v>1381</v>
      </c>
      <c r="X115" s="49">
        <v>21</v>
      </c>
      <c r="Y115" s="127" t="s">
        <v>28</v>
      </c>
      <c r="Z115" s="51">
        <v>87</v>
      </c>
      <c r="AA115" s="50"/>
      <c r="AB115" s="52"/>
      <c r="AC115" s="48"/>
      <c r="AD115" s="49"/>
      <c r="AE115" s="127" t="s">
        <v>28</v>
      </c>
      <c r="AF115" s="51"/>
      <c r="AG115" s="56"/>
      <c r="AH115" s="52"/>
      <c r="AI115" s="48"/>
      <c r="AJ115" s="49"/>
      <c r="AK115" s="127" t="s">
        <v>28</v>
      </c>
      <c r="AL115" s="51"/>
      <c r="AM115" s="56"/>
      <c r="AN115" s="52"/>
      <c r="AO115" s="67"/>
      <c r="AP115" s="103" t="s">
        <v>1382</v>
      </c>
      <c r="AQ115" s="103" t="s">
        <v>1383</v>
      </c>
      <c r="AR115" s="68" t="s">
        <v>451</v>
      </c>
      <c r="AS115" s="71"/>
      <c r="AT115" s="71"/>
      <c r="AU115" s="219"/>
    </row>
    <row r="116" spans="1:47" s="17" customFormat="1" ht="94.5" x14ac:dyDescent="0.15">
      <c r="A116" s="45"/>
      <c r="B116" s="78"/>
      <c r="C116" s="239">
        <v>92</v>
      </c>
      <c r="D116" s="299" t="s">
        <v>1376</v>
      </c>
      <c r="E116" s="37" t="s">
        <v>661</v>
      </c>
      <c r="F116" s="37" t="s">
        <v>484</v>
      </c>
      <c r="G116" s="288">
        <v>1430.3119999999999</v>
      </c>
      <c r="H116" s="287">
        <v>2119.9479999999999</v>
      </c>
      <c r="I116" s="288">
        <v>2086.326</v>
      </c>
      <c r="J116" s="503" t="s">
        <v>2895</v>
      </c>
      <c r="K116" s="79" t="s">
        <v>1770</v>
      </c>
      <c r="L116" s="291" t="s">
        <v>1781</v>
      </c>
      <c r="M116" s="288">
        <v>1021.32</v>
      </c>
      <c r="N116" s="288">
        <v>1395.924</v>
      </c>
      <c r="O116" s="436">
        <f t="shared" si="5"/>
        <v>374.60399999999993</v>
      </c>
      <c r="P116" s="340">
        <v>0</v>
      </c>
      <c r="Q116" s="64" t="s">
        <v>1773</v>
      </c>
      <c r="R116" s="295" t="s">
        <v>1790</v>
      </c>
      <c r="S116" s="66" t="s">
        <v>2993</v>
      </c>
      <c r="T116" s="37" t="s">
        <v>650</v>
      </c>
      <c r="U116" s="37" t="s">
        <v>519</v>
      </c>
      <c r="V116" s="58" t="s">
        <v>653</v>
      </c>
      <c r="W116" s="48" t="s">
        <v>1381</v>
      </c>
      <c r="X116" s="49">
        <v>21</v>
      </c>
      <c r="Y116" s="127" t="s">
        <v>28</v>
      </c>
      <c r="Z116" s="51">
        <v>88</v>
      </c>
      <c r="AA116" s="50"/>
      <c r="AB116" s="52"/>
      <c r="AC116" s="48"/>
      <c r="AD116" s="49"/>
      <c r="AE116" s="127" t="s">
        <v>28</v>
      </c>
      <c r="AF116" s="51"/>
      <c r="AG116" s="56"/>
      <c r="AH116" s="52"/>
      <c r="AI116" s="48"/>
      <c r="AJ116" s="49"/>
      <c r="AK116" s="127" t="s">
        <v>28</v>
      </c>
      <c r="AL116" s="51"/>
      <c r="AM116" s="56"/>
      <c r="AN116" s="52"/>
      <c r="AO116" s="67"/>
      <c r="AP116" s="103" t="s">
        <v>485</v>
      </c>
      <c r="AQ116" s="103"/>
      <c r="AR116" s="68" t="s">
        <v>455</v>
      </c>
      <c r="AS116" s="72"/>
      <c r="AT116" s="72"/>
      <c r="AU116" s="225"/>
    </row>
    <row r="117" spans="1:47" s="17" customFormat="1" ht="94.5" x14ac:dyDescent="0.15">
      <c r="A117" s="45"/>
      <c r="B117" s="78"/>
      <c r="C117" s="239">
        <v>93</v>
      </c>
      <c r="D117" s="300" t="s">
        <v>663</v>
      </c>
      <c r="E117" s="36" t="s">
        <v>661</v>
      </c>
      <c r="F117" s="36" t="s">
        <v>484</v>
      </c>
      <c r="G117" s="288">
        <v>777.75400000000002</v>
      </c>
      <c r="H117" s="448">
        <v>1032.42</v>
      </c>
      <c r="I117" s="288">
        <v>988.11699999999996</v>
      </c>
      <c r="J117" s="503" t="s">
        <v>2895</v>
      </c>
      <c r="K117" s="79" t="s">
        <v>1774</v>
      </c>
      <c r="L117" s="291" t="s">
        <v>1782</v>
      </c>
      <c r="M117" s="288">
        <v>786.24699999999996</v>
      </c>
      <c r="N117" s="288">
        <v>804.25</v>
      </c>
      <c r="O117" s="436">
        <f t="shared" si="5"/>
        <v>18.003000000000043</v>
      </c>
      <c r="P117" s="340">
        <v>0</v>
      </c>
      <c r="Q117" s="64" t="s">
        <v>1773</v>
      </c>
      <c r="R117" s="295" t="s">
        <v>1792</v>
      </c>
      <c r="S117" s="66" t="s">
        <v>2994</v>
      </c>
      <c r="T117" s="46" t="s">
        <v>650</v>
      </c>
      <c r="U117" s="46" t="s">
        <v>519</v>
      </c>
      <c r="V117" s="107" t="s">
        <v>653</v>
      </c>
      <c r="W117" s="48" t="s">
        <v>1381</v>
      </c>
      <c r="X117" s="49">
        <v>21</v>
      </c>
      <c r="Y117" s="127" t="s">
        <v>28</v>
      </c>
      <c r="Z117" s="51">
        <v>89</v>
      </c>
      <c r="AA117" s="50"/>
      <c r="AB117" s="52"/>
      <c r="AC117" s="48" t="s">
        <v>1381</v>
      </c>
      <c r="AD117" s="49">
        <v>21</v>
      </c>
      <c r="AE117" s="127" t="s">
        <v>28</v>
      </c>
      <c r="AF117" s="51">
        <v>84</v>
      </c>
      <c r="AG117" s="56"/>
      <c r="AH117" s="52"/>
      <c r="AI117" s="48"/>
      <c r="AJ117" s="49"/>
      <c r="AK117" s="127" t="s">
        <v>28</v>
      </c>
      <c r="AL117" s="51"/>
      <c r="AM117" s="56"/>
      <c r="AN117" s="52"/>
      <c r="AO117" s="67"/>
      <c r="AP117" s="103" t="s">
        <v>485</v>
      </c>
      <c r="AQ117" s="103"/>
      <c r="AR117" s="68" t="s">
        <v>452</v>
      </c>
      <c r="AS117" s="71"/>
      <c r="AT117" s="71"/>
      <c r="AU117" s="219"/>
    </row>
    <row r="118" spans="1:47" s="17" customFormat="1" ht="54" x14ac:dyDescent="0.15">
      <c r="A118" s="45"/>
      <c r="B118" s="78"/>
      <c r="C118" s="239">
        <v>94</v>
      </c>
      <c r="D118" s="300" t="s">
        <v>664</v>
      </c>
      <c r="E118" s="46" t="s">
        <v>665</v>
      </c>
      <c r="F118" s="46" t="s">
        <v>484</v>
      </c>
      <c r="G118" s="288">
        <v>718.85199999999998</v>
      </c>
      <c r="H118" s="287">
        <v>2398.7339999999999</v>
      </c>
      <c r="I118" s="288">
        <v>2327.5929999999998</v>
      </c>
      <c r="J118" s="503" t="s">
        <v>2895</v>
      </c>
      <c r="K118" s="79" t="s">
        <v>1770</v>
      </c>
      <c r="L118" s="291" t="s">
        <v>1783</v>
      </c>
      <c r="M118" s="288">
        <v>756.25099999999998</v>
      </c>
      <c r="N118" s="288">
        <v>769.39800000000002</v>
      </c>
      <c r="O118" s="436">
        <f t="shared" si="5"/>
        <v>13.147000000000048</v>
      </c>
      <c r="P118" s="340">
        <v>0</v>
      </c>
      <c r="Q118" s="64" t="s">
        <v>1772</v>
      </c>
      <c r="R118" s="295" t="s">
        <v>1790</v>
      </c>
      <c r="S118" s="66" t="s">
        <v>2995</v>
      </c>
      <c r="T118" s="46" t="s">
        <v>650</v>
      </c>
      <c r="U118" s="46" t="s">
        <v>519</v>
      </c>
      <c r="V118" s="57" t="s">
        <v>654</v>
      </c>
      <c r="W118" s="48" t="s">
        <v>1381</v>
      </c>
      <c r="X118" s="49">
        <v>21</v>
      </c>
      <c r="Y118" s="127" t="s">
        <v>28</v>
      </c>
      <c r="Z118" s="51">
        <v>90</v>
      </c>
      <c r="AA118" s="50"/>
      <c r="AB118" s="52"/>
      <c r="AC118" s="48"/>
      <c r="AD118" s="49"/>
      <c r="AE118" s="127" t="s">
        <v>28</v>
      </c>
      <c r="AF118" s="51"/>
      <c r="AG118" s="56"/>
      <c r="AH118" s="52"/>
      <c r="AI118" s="48"/>
      <c r="AJ118" s="49"/>
      <c r="AK118" s="127" t="s">
        <v>28</v>
      </c>
      <c r="AL118" s="51"/>
      <c r="AM118" s="56"/>
      <c r="AN118" s="52"/>
      <c r="AO118" s="67"/>
      <c r="AP118" s="103" t="s">
        <v>485</v>
      </c>
      <c r="AQ118" s="103"/>
      <c r="AR118" s="68" t="s">
        <v>455</v>
      </c>
      <c r="AS118" s="71"/>
      <c r="AT118" s="71"/>
      <c r="AU118" s="219"/>
    </row>
    <row r="119" spans="1:47" s="17" customFormat="1" ht="81" x14ac:dyDescent="0.15">
      <c r="A119" s="45"/>
      <c r="B119" s="78"/>
      <c r="C119" s="239">
        <v>95</v>
      </c>
      <c r="D119" s="299" t="s">
        <v>1617</v>
      </c>
      <c r="E119" s="46" t="s">
        <v>666</v>
      </c>
      <c r="F119" s="46" t="s">
        <v>484</v>
      </c>
      <c r="G119" s="288">
        <v>155.99</v>
      </c>
      <c r="H119" s="287">
        <v>155.99</v>
      </c>
      <c r="I119" s="288">
        <v>152.65199999999999</v>
      </c>
      <c r="J119" s="279" t="s">
        <v>2212</v>
      </c>
      <c r="K119" s="79" t="s">
        <v>1770</v>
      </c>
      <c r="L119" s="291" t="s">
        <v>1784</v>
      </c>
      <c r="M119" s="397">
        <v>155.99</v>
      </c>
      <c r="N119" s="397">
        <v>1572.6780000000001</v>
      </c>
      <c r="O119" s="445">
        <f t="shared" si="5"/>
        <v>1416.6880000000001</v>
      </c>
      <c r="P119" s="340">
        <v>0</v>
      </c>
      <c r="Q119" s="64" t="s">
        <v>1772</v>
      </c>
      <c r="R119" s="295" t="s">
        <v>1790</v>
      </c>
      <c r="S119" s="66" t="s">
        <v>2996</v>
      </c>
      <c r="T119" s="46" t="s">
        <v>650</v>
      </c>
      <c r="U119" s="46" t="s">
        <v>519</v>
      </c>
      <c r="V119" s="57" t="s">
        <v>655</v>
      </c>
      <c r="W119" s="48" t="s">
        <v>1381</v>
      </c>
      <c r="X119" s="49">
        <v>21</v>
      </c>
      <c r="Y119" s="127" t="s">
        <v>28</v>
      </c>
      <c r="Z119" s="51">
        <v>91</v>
      </c>
      <c r="AA119" s="50"/>
      <c r="AB119" s="52"/>
      <c r="AC119" s="48" t="s">
        <v>1381</v>
      </c>
      <c r="AD119" s="49">
        <v>21</v>
      </c>
      <c r="AE119" s="127" t="s">
        <v>28</v>
      </c>
      <c r="AF119" s="51">
        <v>92</v>
      </c>
      <c r="AG119" s="56"/>
      <c r="AH119" s="52"/>
      <c r="AI119" s="48"/>
      <c r="AJ119" s="49"/>
      <c r="AK119" s="127" t="s">
        <v>28</v>
      </c>
      <c r="AL119" s="51"/>
      <c r="AM119" s="56"/>
      <c r="AN119" s="52"/>
      <c r="AO119" s="67"/>
      <c r="AP119" s="103" t="s">
        <v>1382</v>
      </c>
      <c r="AQ119" s="103" t="s">
        <v>1383</v>
      </c>
      <c r="AR119" s="68" t="s">
        <v>454</v>
      </c>
      <c r="AS119" s="71"/>
      <c r="AT119" s="71"/>
      <c r="AU119" s="219"/>
    </row>
    <row r="120" spans="1:47" s="17" customFormat="1" ht="81" x14ac:dyDescent="0.15">
      <c r="A120" s="45"/>
      <c r="B120" s="78"/>
      <c r="C120" s="239">
        <v>96</v>
      </c>
      <c r="D120" s="300" t="s">
        <v>667</v>
      </c>
      <c r="E120" s="46" t="s">
        <v>668</v>
      </c>
      <c r="F120" s="46" t="s">
        <v>484</v>
      </c>
      <c r="G120" s="288">
        <v>148.86099999999999</v>
      </c>
      <c r="H120" s="287">
        <v>148.86099999999999</v>
      </c>
      <c r="I120" s="288">
        <v>143.78100000000001</v>
      </c>
      <c r="J120" s="279" t="s">
        <v>2216</v>
      </c>
      <c r="K120" s="79" t="s">
        <v>1770</v>
      </c>
      <c r="L120" s="291" t="s">
        <v>1785</v>
      </c>
      <c r="M120" s="397">
        <v>148.91900000000001</v>
      </c>
      <c r="N120" s="397">
        <v>452.46699999999998</v>
      </c>
      <c r="O120" s="445">
        <f t="shared" si="5"/>
        <v>303.548</v>
      </c>
      <c r="P120" s="340">
        <v>0</v>
      </c>
      <c r="Q120" s="64" t="s">
        <v>1772</v>
      </c>
      <c r="R120" s="295" t="s">
        <v>1793</v>
      </c>
      <c r="S120" s="66" t="s">
        <v>2997</v>
      </c>
      <c r="T120" s="46" t="s">
        <v>650</v>
      </c>
      <c r="U120" s="46" t="s">
        <v>519</v>
      </c>
      <c r="V120" s="57" t="s">
        <v>655</v>
      </c>
      <c r="W120" s="48" t="s">
        <v>1381</v>
      </c>
      <c r="X120" s="49">
        <v>21</v>
      </c>
      <c r="Y120" s="127" t="s">
        <v>28</v>
      </c>
      <c r="Z120" s="51">
        <v>93</v>
      </c>
      <c r="AA120" s="50"/>
      <c r="AB120" s="52"/>
      <c r="AC120" s="48"/>
      <c r="AD120" s="49"/>
      <c r="AE120" s="127" t="s">
        <v>28</v>
      </c>
      <c r="AF120" s="51"/>
      <c r="AG120" s="56"/>
      <c r="AH120" s="52"/>
      <c r="AI120" s="48"/>
      <c r="AJ120" s="49"/>
      <c r="AK120" s="127" t="s">
        <v>28</v>
      </c>
      <c r="AL120" s="51"/>
      <c r="AM120" s="56"/>
      <c r="AN120" s="52"/>
      <c r="AO120" s="67"/>
      <c r="AP120" s="103" t="s">
        <v>1382</v>
      </c>
      <c r="AQ120" s="103" t="s">
        <v>1383</v>
      </c>
      <c r="AR120" s="68" t="s">
        <v>451</v>
      </c>
      <c r="AS120" s="71"/>
      <c r="AT120" s="71"/>
      <c r="AU120" s="219"/>
    </row>
    <row r="121" spans="1:47" s="17" customFormat="1" ht="54" x14ac:dyDescent="0.15">
      <c r="A121" s="45"/>
      <c r="B121" s="78"/>
      <c r="C121" s="239">
        <v>97</v>
      </c>
      <c r="D121" s="299" t="s">
        <v>1377</v>
      </c>
      <c r="E121" s="37" t="s">
        <v>669</v>
      </c>
      <c r="F121" s="37" t="s">
        <v>670</v>
      </c>
      <c r="G121" s="288">
        <v>396.79899999999998</v>
      </c>
      <c r="H121" s="287">
        <v>137.84100000000001</v>
      </c>
      <c r="I121" s="288">
        <v>135.94399999999999</v>
      </c>
      <c r="J121" s="279" t="s">
        <v>2213</v>
      </c>
      <c r="K121" s="79" t="s">
        <v>1771</v>
      </c>
      <c r="L121" s="291" t="s">
        <v>1786</v>
      </c>
      <c r="M121" s="397">
        <v>125.982</v>
      </c>
      <c r="N121" s="397">
        <v>80.793999999999997</v>
      </c>
      <c r="O121" s="445">
        <f t="shared" si="5"/>
        <v>-45.188000000000002</v>
      </c>
      <c r="P121" s="340">
        <v>0</v>
      </c>
      <c r="Q121" s="64" t="s">
        <v>1771</v>
      </c>
      <c r="R121" s="295" t="s">
        <v>1790</v>
      </c>
      <c r="S121" s="66"/>
      <c r="T121" s="37" t="s">
        <v>650</v>
      </c>
      <c r="U121" s="37" t="s">
        <v>519</v>
      </c>
      <c r="V121" s="58" t="s">
        <v>654</v>
      </c>
      <c r="W121" s="48" t="s">
        <v>1381</v>
      </c>
      <c r="X121" s="49">
        <v>21</v>
      </c>
      <c r="Y121" s="127" t="s">
        <v>28</v>
      </c>
      <c r="Z121" s="51">
        <v>94</v>
      </c>
      <c r="AA121" s="50"/>
      <c r="AB121" s="52"/>
      <c r="AC121" s="48" t="s">
        <v>1381</v>
      </c>
      <c r="AD121" s="49">
        <v>21</v>
      </c>
      <c r="AE121" s="127" t="s">
        <v>28</v>
      </c>
      <c r="AF121" s="51">
        <v>95</v>
      </c>
      <c r="AG121" s="56"/>
      <c r="AH121" s="52"/>
      <c r="AI121" s="48"/>
      <c r="AJ121" s="49"/>
      <c r="AK121" s="127" t="s">
        <v>28</v>
      </c>
      <c r="AL121" s="51"/>
      <c r="AM121" s="56"/>
      <c r="AN121" s="52"/>
      <c r="AO121" s="67"/>
      <c r="AP121" s="103" t="s">
        <v>1382</v>
      </c>
      <c r="AQ121" s="103" t="s">
        <v>1383</v>
      </c>
      <c r="AR121" s="68" t="s">
        <v>453</v>
      </c>
      <c r="AS121" s="72"/>
      <c r="AT121" s="72"/>
      <c r="AU121" s="225"/>
    </row>
    <row r="122" spans="1:47" s="17" customFormat="1" ht="54" x14ac:dyDescent="0.15">
      <c r="A122" s="45"/>
      <c r="B122" s="78"/>
      <c r="C122" s="239">
        <v>98</v>
      </c>
      <c r="D122" s="300" t="s">
        <v>671</v>
      </c>
      <c r="E122" s="46" t="s">
        <v>672</v>
      </c>
      <c r="F122" s="46" t="s">
        <v>484</v>
      </c>
      <c r="G122" s="404">
        <v>31.491</v>
      </c>
      <c r="H122" s="287">
        <v>31.491</v>
      </c>
      <c r="I122" s="288">
        <v>23.440999999999999</v>
      </c>
      <c r="J122" s="503" t="s">
        <v>2895</v>
      </c>
      <c r="K122" s="79" t="s">
        <v>1770</v>
      </c>
      <c r="L122" s="291" t="s">
        <v>1787</v>
      </c>
      <c r="M122" s="288">
        <v>33.256999999999998</v>
      </c>
      <c r="N122" s="288">
        <v>33.256999999999998</v>
      </c>
      <c r="O122" s="436">
        <f t="shared" si="5"/>
        <v>0</v>
      </c>
      <c r="P122" s="340">
        <v>0</v>
      </c>
      <c r="Q122" s="64" t="s">
        <v>1772</v>
      </c>
      <c r="R122" s="295" t="s">
        <v>1790</v>
      </c>
      <c r="S122" s="66"/>
      <c r="T122" s="46" t="s">
        <v>650</v>
      </c>
      <c r="U122" s="46" t="s">
        <v>519</v>
      </c>
      <c r="V122" s="57" t="s">
        <v>654</v>
      </c>
      <c r="W122" s="48" t="s">
        <v>1381</v>
      </c>
      <c r="X122" s="49">
        <v>21</v>
      </c>
      <c r="Y122" s="127" t="s">
        <v>28</v>
      </c>
      <c r="Z122" s="51">
        <v>96</v>
      </c>
      <c r="AA122" s="50"/>
      <c r="AB122" s="52"/>
      <c r="AC122" s="48"/>
      <c r="AD122" s="49"/>
      <c r="AE122" s="127" t="s">
        <v>28</v>
      </c>
      <c r="AF122" s="51"/>
      <c r="AG122" s="56"/>
      <c r="AH122" s="52"/>
      <c r="AI122" s="48"/>
      <c r="AJ122" s="49"/>
      <c r="AK122" s="127" t="s">
        <v>28</v>
      </c>
      <c r="AL122" s="51"/>
      <c r="AM122" s="56"/>
      <c r="AN122" s="52"/>
      <c r="AO122" s="67"/>
      <c r="AP122" s="103" t="s">
        <v>485</v>
      </c>
      <c r="AQ122" s="103"/>
      <c r="AR122" s="68" t="s">
        <v>453</v>
      </c>
      <c r="AS122" s="71"/>
      <c r="AT122" s="71"/>
      <c r="AU122" s="219"/>
    </row>
    <row r="123" spans="1:47" s="17" customFormat="1" ht="94.5" x14ac:dyDescent="0.15">
      <c r="A123" s="45"/>
      <c r="B123" s="78"/>
      <c r="C123" s="239">
        <v>99</v>
      </c>
      <c r="D123" s="300" t="s">
        <v>673</v>
      </c>
      <c r="E123" s="46" t="s">
        <v>674</v>
      </c>
      <c r="F123" s="46" t="s">
        <v>529</v>
      </c>
      <c r="G123" s="404">
        <v>63967.951999999997</v>
      </c>
      <c r="H123" s="287">
        <v>64852.442999999999</v>
      </c>
      <c r="I123" s="288">
        <v>64798.913</v>
      </c>
      <c r="J123" s="503" t="s">
        <v>2895</v>
      </c>
      <c r="K123" s="79" t="s">
        <v>1770</v>
      </c>
      <c r="L123" s="291" t="s">
        <v>1788</v>
      </c>
      <c r="M123" s="288">
        <v>3160.4050000000002</v>
      </c>
      <c r="N123" s="288">
        <v>2493.2730000000001</v>
      </c>
      <c r="O123" s="436">
        <f t="shared" si="5"/>
        <v>-667.13200000000006</v>
      </c>
      <c r="P123" s="340">
        <v>0</v>
      </c>
      <c r="Q123" s="64" t="s">
        <v>1772</v>
      </c>
      <c r="R123" s="295" t="s">
        <v>1794</v>
      </c>
      <c r="S123" s="66" t="s">
        <v>2998</v>
      </c>
      <c r="T123" s="46" t="s">
        <v>650</v>
      </c>
      <c r="U123" s="46" t="s">
        <v>519</v>
      </c>
      <c r="V123" s="57" t="s">
        <v>656</v>
      </c>
      <c r="W123" s="48" t="s">
        <v>1381</v>
      </c>
      <c r="X123" s="49">
        <v>21</v>
      </c>
      <c r="Y123" s="127" t="s">
        <v>28</v>
      </c>
      <c r="Z123" s="51">
        <v>97</v>
      </c>
      <c r="AA123" s="50"/>
      <c r="AB123" s="52"/>
      <c r="AC123" s="48"/>
      <c r="AD123" s="49"/>
      <c r="AE123" s="127" t="s">
        <v>28</v>
      </c>
      <c r="AF123" s="51"/>
      <c r="AG123" s="56"/>
      <c r="AH123" s="52"/>
      <c r="AI123" s="48"/>
      <c r="AJ123" s="49"/>
      <c r="AK123" s="127" t="s">
        <v>28</v>
      </c>
      <c r="AL123" s="51"/>
      <c r="AM123" s="56"/>
      <c r="AN123" s="52"/>
      <c r="AO123" s="67"/>
      <c r="AP123" s="103" t="s">
        <v>485</v>
      </c>
      <c r="AQ123" s="103"/>
      <c r="AR123" s="68" t="s">
        <v>454</v>
      </c>
      <c r="AS123" s="71"/>
      <c r="AT123" s="71"/>
      <c r="AU123" s="219"/>
    </row>
    <row r="124" spans="1:47" s="17" customFormat="1" ht="54" x14ac:dyDescent="0.15">
      <c r="A124" s="45"/>
      <c r="B124" s="78"/>
      <c r="C124" s="239">
        <v>100</v>
      </c>
      <c r="D124" s="300" t="s">
        <v>675</v>
      </c>
      <c r="E124" s="46" t="s">
        <v>665</v>
      </c>
      <c r="F124" s="46" t="s">
        <v>484</v>
      </c>
      <c r="G124" s="404">
        <v>757.101</v>
      </c>
      <c r="H124" s="287">
        <v>757.101</v>
      </c>
      <c r="I124" s="288">
        <v>757.1</v>
      </c>
      <c r="J124" s="503" t="s">
        <v>2895</v>
      </c>
      <c r="K124" s="79" t="s">
        <v>1770</v>
      </c>
      <c r="L124" s="291" t="s">
        <v>1789</v>
      </c>
      <c r="M124" s="288">
        <v>854.47199999999998</v>
      </c>
      <c r="N124" s="288">
        <v>881.80399999999997</v>
      </c>
      <c r="O124" s="436">
        <f t="shared" si="5"/>
        <v>27.331999999999994</v>
      </c>
      <c r="P124" s="340">
        <v>0</v>
      </c>
      <c r="Q124" s="64" t="s">
        <v>1772</v>
      </c>
      <c r="R124" s="295" t="s">
        <v>1795</v>
      </c>
      <c r="S124" s="66"/>
      <c r="T124" s="46" t="s">
        <v>650</v>
      </c>
      <c r="U124" s="46" t="s">
        <v>519</v>
      </c>
      <c r="V124" s="57" t="s">
        <v>654</v>
      </c>
      <c r="W124" s="48" t="s">
        <v>1381</v>
      </c>
      <c r="X124" s="49">
        <v>21</v>
      </c>
      <c r="Y124" s="127" t="s">
        <v>28</v>
      </c>
      <c r="Z124" s="51">
        <v>98</v>
      </c>
      <c r="AA124" s="50"/>
      <c r="AB124" s="52"/>
      <c r="AC124" s="48"/>
      <c r="AD124" s="49"/>
      <c r="AE124" s="127" t="s">
        <v>28</v>
      </c>
      <c r="AF124" s="51"/>
      <c r="AG124" s="56"/>
      <c r="AH124" s="52"/>
      <c r="AI124" s="48"/>
      <c r="AJ124" s="49"/>
      <c r="AK124" s="127" t="s">
        <v>28</v>
      </c>
      <c r="AL124" s="51"/>
      <c r="AM124" s="56"/>
      <c r="AN124" s="52"/>
      <c r="AO124" s="67"/>
      <c r="AP124" s="103" t="s">
        <v>485</v>
      </c>
      <c r="AQ124" s="103"/>
      <c r="AR124" s="68" t="s">
        <v>455</v>
      </c>
      <c r="AS124" s="71"/>
      <c r="AT124" s="71"/>
      <c r="AU124" s="219"/>
    </row>
    <row r="125" spans="1:47" s="25" customFormat="1" x14ac:dyDescent="0.15">
      <c r="A125" s="33"/>
      <c r="B125" s="43" t="s">
        <v>1320</v>
      </c>
      <c r="C125" s="306"/>
      <c r="D125" s="99"/>
      <c r="E125" s="102"/>
      <c r="F125" s="102"/>
      <c r="G125" s="401"/>
      <c r="H125" s="417"/>
      <c r="I125" s="417"/>
      <c r="J125" s="533"/>
      <c r="K125" s="82"/>
      <c r="L125" s="514"/>
      <c r="M125" s="401"/>
      <c r="N125" s="417"/>
      <c r="O125" s="435"/>
      <c r="P125" s="339"/>
      <c r="Q125" s="44"/>
      <c r="R125" s="524"/>
      <c r="S125" s="44"/>
      <c r="T125" s="101"/>
      <c r="U125" s="99"/>
      <c r="V125" s="99"/>
      <c r="W125" s="44"/>
      <c r="X125" s="44"/>
      <c r="Y125" s="44"/>
      <c r="Z125" s="44"/>
      <c r="AA125" s="44"/>
      <c r="AB125" s="44"/>
      <c r="AC125" s="44"/>
      <c r="AD125" s="44"/>
      <c r="AE125" s="44"/>
      <c r="AF125" s="44"/>
      <c r="AG125" s="44"/>
      <c r="AH125" s="44"/>
      <c r="AI125" s="44"/>
      <c r="AJ125" s="44"/>
      <c r="AK125" s="44"/>
      <c r="AL125" s="44"/>
      <c r="AM125" s="44"/>
      <c r="AN125" s="44"/>
      <c r="AO125" s="44"/>
      <c r="AP125" s="102"/>
      <c r="AQ125" s="102"/>
      <c r="AR125" s="63"/>
      <c r="AS125" s="99"/>
      <c r="AT125" s="99"/>
      <c r="AU125" s="220"/>
    </row>
    <row r="126" spans="1:47" s="17" customFormat="1" ht="129" customHeight="1" x14ac:dyDescent="0.15">
      <c r="A126" s="45"/>
      <c r="B126" s="78"/>
      <c r="C126" s="239">
        <v>101</v>
      </c>
      <c r="D126" s="300" t="s">
        <v>684</v>
      </c>
      <c r="E126" s="146" t="s">
        <v>685</v>
      </c>
      <c r="F126" s="146" t="s">
        <v>484</v>
      </c>
      <c r="G126" s="288">
        <v>2437</v>
      </c>
      <c r="H126" s="287">
        <v>2269</v>
      </c>
      <c r="I126" s="288">
        <v>2269</v>
      </c>
      <c r="J126" s="503" t="s">
        <v>28</v>
      </c>
      <c r="K126" s="79" t="s">
        <v>1770</v>
      </c>
      <c r="L126" s="291" t="s">
        <v>3173</v>
      </c>
      <c r="M126" s="288">
        <v>1791</v>
      </c>
      <c r="N126" s="288">
        <v>1146</v>
      </c>
      <c r="O126" s="436">
        <v>-645</v>
      </c>
      <c r="P126" s="340">
        <v>0</v>
      </c>
      <c r="Q126" s="64" t="s">
        <v>1773</v>
      </c>
      <c r="R126" s="295" t="s">
        <v>3174</v>
      </c>
      <c r="S126" s="65"/>
      <c r="T126" s="46" t="s">
        <v>604</v>
      </c>
      <c r="U126" s="46" t="s">
        <v>519</v>
      </c>
      <c r="V126" s="57" t="s">
        <v>676</v>
      </c>
      <c r="W126" s="48" t="s">
        <v>1381</v>
      </c>
      <c r="X126" s="49">
        <v>21</v>
      </c>
      <c r="Y126" s="127" t="s">
        <v>28</v>
      </c>
      <c r="Z126" s="51">
        <v>99</v>
      </c>
      <c r="AA126" s="50"/>
      <c r="AB126" s="52"/>
      <c r="AC126" s="48"/>
      <c r="AD126" s="49"/>
      <c r="AE126" s="127" t="s">
        <v>28</v>
      </c>
      <c r="AF126" s="51"/>
      <c r="AG126" s="56"/>
      <c r="AH126" s="52"/>
      <c r="AI126" s="48"/>
      <c r="AJ126" s="49"/>
      <c r="AK126" s="127" t="s">
        <v>28</v>
      </c>
      <c r="AL126" s="51"/>
      <c r="AM126" s="56"/>
      <c r="AN126" s="52"/>
      <c r="AO126" s="67"/>
      <c r="AP126" s="350" t="s">
        <v>28</v>
      </c>
      <c r="AQ126" s="350"/>
      <c r="AR126" s="68" t="s">
        <v>453</v>
      </c>
      <c r="AS126" s="71"/>
      <c r="AT126" s="71" t="s">
        <v>488</v>
      </c>
      <c r="AU126" s="219"/>
    </row>
    <row r="127" spans="1:47" s="17" customFormat="1" ht="97.5" customHeight="1" x14ac:dyDescent="0.15">
      <c r="A127" s="45"/>
      <c r="B127" s="78"/>
      <c r="C127" s="239">
        <v>102</v>
      </c>
      <c r="D127" s="300" t="s">
        <v>686</v>
      </c>
      <c r="E127" s="46" t="s">
        <v>538</v>
      </c>
      <c r="F127" s="46" t="s">
        <v>484</v>
      </c>
      <c r="G127" s="288">
        <v>80</v>
      </c>
      <c r="H127" s="287">
        <v>83.876000000000005</v>
      </c>
      <c r="I127" s="288">
        <v>76.860769000000005</v>
      </c>
      <c r="J127" s="503" t="s">
        <v>28</v>
      </c>
      <c r="K127" s="79" t="s">
        <v>1771</v>
      </c>
      <c r="L127" s="291" t="s">
        <v>3175</v>
      </c>
      <c r="M127" s="288">
        <v>76.44</v>
      </c>
      <c r="N127" s="288">
        <v>76.44</v>
      </c>
      <c r="O127" s="470">
        <v>0</v>
      </c>
      <c r="P127" s="340">
        <v>0</v>
      </c>
      <c r="Q127" s="64" t="s">
        <v>1771</v>
      </c>
      <c r="R127" s="295" t="s">
        <v>3176</v>
      </c>
      <c r="S127" s="65"/>
      <c r="T127" s="46" t="s">
        <v>604</v>
      </c>
      <c r="U127" s="46" t="s">
        <v>519</v>
      </c>
      <c r="V127" s="57" t="s">
        <v>677</v>
      </c>
      <c r="W127" s="48" t="s">
        <v>1381</v>
      </c>
      <c r="X127" s="49">
        <v>21</v>
      </c>
      <c r="Y127" s="127" t="s">
        <v>28</v>
      </c>
      <c r="Z127" s="51">
        <v>100</v>
      </c>
      <c r="AA127" s="50"/>
      <c r="AB127" s="52"/>
      <c r="AC127" s="48"/>
      <c r="AD127" s="49"/>
      <c r="AE127" s="127" t="s">
        <v>28</v>
      </c>
      <c r="AF127" s="51"/>
      <c r="AG127" s="56"/>
      <c r="AH127" s="52"/>
      <c r="AI127" s="48"/>
      <c r="AJ127" s="49"/>
      <c r="AK127" s="127" t="s">
        <v>28</v>
      </c>
      <c r="AL127" s="51"/>
      <c r="AM127" s="56"/>
      <c r="AN127" s="52"/>
      <c r="AO127" s="67"/>
      <c r="AP127" s="350" t="s">
        <v>28</v>
      </c>
      <c r="AQ127" s="350"/>
      <c r="AR127" s="68" t="s">
        <v>452</v>
      </c>
      <c r="AS127" s="71"/>
      <c r="AT127" s="71" t="s">
        <v>488</v>
      </c>
      <c r="AU127" s="219"/>
    </row>
    <row r="128" spans="1:47" s="17" customFormat="1" ht="87" customHeight="1" x14ac:dyDescent="0.15">
      <c r="A128" s="45"/>
      <c r="B128" s="78"/>
      <c r="C128" s="239">
        <v>103</v>
      </c>
      <c r="D128" s="300" t="s">
        <v>687</v>
      </c>
      <c r="E128" s="46" t="s">
        <v>688</v>
      </c>
      <c r="F128" s="46" t="s">
        <v>484</v>
      </c>
      <c r="G128" s="288">
        <v>320</v>
      </c>
      <c r="H128" s="287">
        <v>239.715</v>
      </c>
      <c r="I128" s="288">
        <v>227.82300000000001</v>
      </c>
      <c r="J128" s="503" t="s">
        <v>28</v>
      </c>
      <c r="K128" s="79" t="s">
        <v>1770</v>
      </c>
      <c r="L128" s="291" t="s">
        <v>3177</v>
      </c>
      <c r="M128" s="288">
        <v>51</v>
      </c>
      <c r="N128" s="288">
        <v>224</v>
      </c>
      <c r="O128" s="436">
        <v>173</v>
      </c>
      <c r="P128" s="340">
        <v>0</v>
      </c>
      <c r="Q128" s="64" t="s">
        <v>1773</v>
      </c>
      <c r="R128" s="295" t="s">
        <v>3178</v>
      </c>
      <c r="S128" s="65" t="s">
        <v>3164</v>
      </c>
      <c r="T128" s="46" t="s">
        <v>604</v>
      </c>
      <c r="U128" s="46" t="s">
        <v>519</v>
      </c>
      <c r="V128" s="57" t="s">
        <v>678</v>
      </c>
      <c r="W128" s="48" t="s">
        <v>1381</v>
      </c>
      <c r="X128" s="49">
        <v>21</v>
      </c>
      <c r="Y128" s="127" t="s">
        <v>28</v>
      </c>
      <c r="Z128" s="51">
        <v>101</v>
      </c>
      <c r="AA128" s="50"/>
      <c r="AB128" s="52"/>
      <c r="AC128" s="48"/>
      <c r="AD128" s="49"/>
      <c r="AE128" s="127" t="s">
        <v>28</v>
      </c>
      <c r="AF128" s="51"/>
      <c r="AG128" s="56"/>
      <c r="AH128" s="52"/>
      <c r="AI128" s="48"/>
      <c r="AJ128" s="49"/>
      <c r="AK128" s="127" t="s">
        <v>28</v>
      </c>
      <c r="AL128" s="51"/>
      <c r="AM128" s="56"/>
      <c r="AN128" s="52"/>
      <c r="AO128" s="67"/>
      <c r="AP128" s="350" t="s">
        <v>28</v>
      </c>
      <c r="AQ128" s="350"/>
      <c r="AR128" s="68" t="s">
        <v>453</v>
      </c>
      <c r="AS128" s="71"/>
      <c r="AT128" s="71" t="s">
        <v>488</v>
      </c>
      <c r="AU128" s="219"/>
    </row>
    <row r="129" spans="1:47" s="17" customFormat="1" ht="225.75" customHeight="1" x14ac:dyDescent="0.15">
      <c r="A129" s="45"/>
      <c r="B129" s="78"/>
      <c r="C129" s="239">
        <v>104</v>
      </c>
      <c r="D129" s="300" t="s">
        <v>689</v>
      </c>
      <c r="E129" s="46" t="s">
        <v>690</v>
      </c>
      <c r="F129" s="46" t="s">
        <v>737</v>
      </c>
      <c r="G129" s="288">
        <v>14.707000000000001</v>
      </c>
      <c r="H129" s="287">
        <v>14.707000000000001</v>
      </c>
      <c r="I129" s="288">
        <v>14.696</v>
      </c>
      <c r="J129" s="279" t="s">
        <v>3179</v>
      </c>
      <c r="K129" s="79" t="s">
        <v>1775</v>
      </c>
      <c r="L129" s="291" t="s">
        <v>3180</v>
      </c>
      <c r="M129" s="471">
        <v>0</v>
      </c>
      <c r="N129" s="471">
        <v>0</v>
      </c>
      <c r="O129" s="472">
        <v>0</v>
      </c>
      <c r="P129" s="340">
        <v>0</v>
      </c>
      <c r="Q129" s="64" t="s">
        <v>1776</v>
      </c>
      <c r="R129" s="295" t="s">
        <v>3181</v>
      </c>
      <c r="S129" s="65"/>
      <c r="T129" s="46" t="s">
        <v>679</v>
      </c>
      <c r="U129" s="46" t="s">
        <v>519</v>
      </c>
      <c r="V129" s="57" t="s">
        <v>680</v>
      </c>
      <c r="W129" s="48" t="s">
        <v>1381</v>
      </c>
      <c r="X129" s="49">
        <v>21</v>
      </c>
      <c r="Y129" s="127" t="s">
        <v>28</v>
      </c>
      <c r="Z129" s="51">
        <v>102</v>
      </c>
      <c r="AA129" s="50"/>
      <c r="AB129" s="52"/>
      <c r="AC129" s="48"/>
      <c r="AD129" s="49"/>
      <c r="AE129" s="127" t="s">
        <v>28</v>
      </c>
      <c r="AF129" s="51"/>
      <c r="AG129" s="56"/>
      <c r="AH129" s="52"/>
      <c r="AI129" s="48"/>
      <c r="AJ129" s="49"/>
      <c r="AK129" s="127" t="s">
        <v>28</v>
      </c>
      <c r="AL129" s="51"/>
      <c r="AM129" s="56"/>
      <c r="AN129" s="52"/>
      <c r="AO129" s="67"/>
      <c r="AP129" s="350" t="s">
        <v>1382</v>
      </c>
      <c r="AQ129" s="350" t="s">
        <v>1408</v>
      </c>
      <c r="AR129" s="68" t="s">
        <v>454</v>
      </c>
      <c r="AS129" s="71" t="s">
        <v>488</v>
      </c>
      <c r="AT129" s="71"/>
      <c r="AU129" s="219"/>
    </row>
    <row r="130" spans="1:47" s="17" customFormat="1" ht="27" x14ac:dyDescent="0.15">
      <c r="A130" s="45"/>
      <c r="B130" s="78"/>
      <c r="C130" s="358"/>
      <c r="D130" s="304" t="s">
        <v>2902</v>
      </c>
      <c r="E130" s="46"/>
      <c r="F130" s="46"/>
      <c r="G130" s="288"/>
      <c r="H130" s="287"/>
      <c r="I130" s="288"/>
      <c r="J130" s="279"/>
      <c r="K130" s="79"/>
      <c r="L130" s="291"/>
      <c r="M130" s="288"/>
      <c r="N130" s="288"/>
      <c r="O130" s="436"/>
      <c r="P130" s="340"/>
      <c r="Q130" s="64"/>
      <c r="R130" s="295"/>
      <c r="S130" s="66"/>
      <c r="T130" s="106" t="s">
        <v>550</v>
      </c>
      <c r="U130" s="46"/>
      <c r="V130" s="57"/>
      <c r="W130" s="48"/>
      <c r="X130" s="49"/>
      <c r="Y130" s="127"/>
      <c r="Z130" s="51"/>
      <c r="AA130" s="50"/>
      <c r="AB130" s="52"/>
      <c r="AC130" s="48"/>
      <c r="AD130" s="49"/>
      <c r="AE130" s="127"/>
      <c r="AF130" s="51"/>
      <c r="AG130" s="56"/>
      <c r="AH130" s="52"/>
      <c r="AI130" s="48"/>
      <c r="AJ130" s="49"/>
      <c r="AK130" s="127"/>
      <c r="AL130" s="51"/>
      <c r="AM130" s="56"/>
      <c r="AN130" s="52"/>
      <c r="AO130" s="67"/>
      <c r="AP130" s="103"/>
      <c r="AQ130" s="103"/>
      <c r="AR130" s="68"/>
      <c r="AS130" s="71"/>
      <c r="AT130" s="71"/>
      <c r="AU130" s="219"/>
    </row>
    <row r="131" spans="1:47" s="17" customFormat="1" ht="57" customHeight="1" x14ac:dyDescent="0.15">
      <c r="A131" s="45"/>
      <c r="B131" s="78"/>
      <c r="C131" s="239">
        <v>105</v>
      </c>
      <c r="D131" s="300" t="s">
        <v>691</v>
      </c>
      <c r="E131" s="46" t="s">
        <v>602</v>
      </c>
      <c r="F131" s="46" t="s">
        <v>737</v>
      </c>
      <c r="G131" s="288">
        <v>17.318999999999999</v>
      </c>
      <c r="H131" s="287">
        <v>17.449000000000002</v>
      </c>
      <c r="I131" s="288">
        <v>17.280999999999999</v>
      </c>
      <c r="J131" s="503" t="s">
        <v>28</v>
      </c>
      <c r="K131" s="79" t="s">
        <v>1775</v>
      </c>
      <c r="L131" s="291" t="s">
        <v>2771</v>
      </c>
      <c r="M131" s="469">
        <v>0</v>
      </c>
      <c r="N131" s="469">
        <v>0</v>
      </c>
      <c r="O131" s="436">
        <f>N131-M131</f>
        <v>0</v>
      </c>
      <c r="P131" s="340">
        <v>0</v>
      </c>
      <c r="Q131" s="64" t="s">
        <v>1776</v>
      </c>
      <c r="R131" s="295" t="s">
        <v>2812</v>
      </c>
      <c r="S131" s="66"/>
      <c r="T131" s="109" t="s">
        <v>611</v>
      </c>
      <c r="U131" s="109" t="s">
        <v>612</v>
      </c>
      <c r="V131" s="57" t="s">
        <v>681</v>
      </c>
      <c r="W131" s="48" t="s">
        <v>1381</v>
      </c>
      <c r="X131" s="49">
        <v>21</v>
      </c>
      <c r="Y131" s="127" t="s">
        <v>28</v>
      </c>
      <c r="Z131" s="51">
        <v>104</v>
      </c>
      <c r="AA131" s="50"/>
      <c r="AB131" s="52"/>
      <c r="AC131" s="48"/>
      <c r="AD131" s="49"/>
      <c r="AE131" s="127" t="s">
        <v>28</v>
      </c>
      <c r="AF131" s="51"/>
      <c r="AG131" s="56"/>
      <c r="AH131" s="52"/>
      <c r="AI131" s="48"/>
      <c r="AJ131" s="49"/>
      <c r="AK131" s="127" t="s">
        <v>28</v>
      </c>
      <c r="AL131" s="51"/>
      <c r="AM131" s="56"/>
      <c r="AN131" s="52"/>
      <c r="AO131" s="67"/>
      <c r="AP131" s="350" t="s">
        <v>485</v>
      </c>
      <c r="AQ131" s="350"/>
      <c r="AR131" s="68" t="s">
        <v>455</v>
      </c>
      <c r="AS131" s="71" t="s">
        <v>488</v>
      </c>
      <c r="AT131" s="71"/>
      <c r="AU131" s="219" t="s">
        <v>17</v>
      </c>
    </row>
    <row r="132" spans="1:47" s="17" customFormat="1" ht="87.75" customHeight="1" x14ac:dyDescent="0.15">
      <c r="A132" s="45"/>
      <c r="B132" s="78"/>
      <c r="C132" s="239">
        <v>106</v>
      </c>
      <c r="D132" s="304" t="s">
        <v>1473</v>
      </c>
      <c r="E132" s="46" t="s">
        <v>692</v>
      </c>
      <c r="F132" s="46" t="s">
        <v>1469</v>
      </c>
      <c r="G132" s="288">
        <v>12.657999999999999</v>
      </c>
      <c r="H132" s="287">
        <v>12.657999999999999</v>
      </c>
      <c r="I132" s="288">
        <v>12.595000000000001</v>
      </c>
      <c r="J132" s="279" t="s">
        <v>3251</v>
      </c>
      <c r="K132" s="79" t="s">
        <v>1775</v>
      </c>
      <c r="L132" s="291" t="s">
        <v>2752</v>
      </c>
      <c r="M132" s="397">
        <v>11.12</v>
      </c>
      <c r="N132" s="471">
        <v>0</v>
      </c>
      <c r="O132" s="445">
        <f>N132-M132</f>
        <v>-11.12</v>
      </c>
      <c r="P132" s="340">
        <v>0</v>
      </c>
      <c r="Q132" s="64" t="s">
        <v>1776</v>
      </c>
      <c r="R132" s="295" t="s">
        <v>2813</v>
      </c>
      <c r="S132" s="66"/>
      <c r="T132" s="109" t="s">
        <v>1467</v>
      </c>
      <c r="U132" s="46" t="s">
        <v>1474</v>
      </c>
      <c r="V132" s="137" t="s">
        <v>1475</v>
      </c>
      <c r="W132" s="48" t="s">
        <v>1381</v>
      </c>
      <c r="X132" s="49" t="s">
        <v>1399</v>
      </c>
      <c r="Y132" s="127" t="s">
        <v>28</v>
      </c>
      <c r="Z132" s="51">
        <v>10</v>
      </c>
      <c r="AA132" s="50"/>
      <c r="AB132" s="52"/>
      <c r="AC132" s="48"/>
      <c r="AD132" s="49"/>
      <c r="AE132" s="127" t="s">
        <v>28</v>
      </c>
      <c r="AF132" s="51"/>
      <c r="AG132" s="56"/>
      <c r="AH132" s="52"/>
      <c r="AI132" s="48"/>
      <c r="AJ132" s="49"/>
      <c r="AK132" s="127" t="s">
        <v>28</v>
      </c>
      <c r="AL132" s="51"/>
      <c r="AM132" s="56"/>
      <c r="AN132" s="52"/>
      <c r="AO132" s="67"/>
      <c r="AP132" s="350" t="s">
        <v>1382</v>
      </c>
      <c r="AQ132" s="350" t="s">
        <v>1408</v>
      </c>
      <c r="AR132" s="68"/>
      <c r="AS132" s="71" t="s">
        <v>488</v>
      </c>
      <c r="AT132" s="71"/>
      <c r="AU132" s="219"/>
    </row>
    <row r="133" spans="1:47" s="17" customFormat="1" ht="57" customHeight="1" x14ac:dyDescent="0.15">
      <c r="A133" s="45"/>
      <c r="B133" s="78"/>
      <c r="C133" s="239">
        <v>107</v>
      </c>
      <c r="D133" s="300" t="s">
        <v>1476</v>
      </c>
      <c r="E133" s="46" t="s">
        <v>1472</v>
      </c>
      <c r="F133" s="46" t="s">
        <v>3321</v>
      </c>
      <c r="G133" s="288">
        <v>29.806000000000001</v>
      </c>
      <c r="H133" s="287" t="s">
        <v>28</v>
      </c>
      <c r="I133" s="288" t="s">
        <v>28</v>
      </c>
      <c r="J133" s="279" t="s">
        <v>3252</v>
      </c>
      <c r="K133" s="79" t="s">
        <v>1775</v>
      </c>
      <c r="L133" s="291" t="s">
        <v>2752</v>
      </c>
      <c r="M133" s="471">
        <v>0</v>
      </c>
      <c r="N133" s="471">
        <v>0</v>
      </c>
      <c r="O133" s="445">
        <f>N133-M133</f>
        <v>0</v>
      </c>
      <c r="P133" s="340">
        <v>0</v>
      </c>
      <c r="Q133" s="64" t="s">
        <v>1776</v>
      </c>
      <c r="R133" s="295" t="s">
        <v>2814</v>
      </c>
      <c r="S133" s="66"/>
      <c r="T133" s="109" t="s">
        <v>1467</v>
      </c>
      <c r="U133" s="46" t="s">
        <v>1477</v>
      </c>
      <c r="V133" s="137" t="s">
        <v>1475</v>
      </c>
      <c r="W133" s="48" t="s">
        <v>1381</v>
      </c>
      <c r="X133" s="49" t="s">
        <v>1399</v>
      </c>
      <c r="Y133" s="127" t="s">
        <v>28</v>
      </c>
      <c r="Z133" s="51">
        <v>48</v>
      </c>
      <c r="AA133" s="50"/>
      <c r="AB133" s="52"/>
      <c r="AC133" s="48"/>
      <c r="AD133" s="49"/>
      <c r="AE133" s="127" t="s">
        <v>28</v>
      </c>
      <c r="AF133" s="51"/>
      <c r="AG133" s="56"/>
      <c r="AH133" s="52"/>
      <c r="AI133" s="48"/>
      <c r="AJ133" s="49"/>
      <c r="AK133" s="127" t="s">
        <v>28</v>
      </c>
      <c r="AL133" s="51"/>
      <c r="AM133" s="56"/>
      <c r="AN133" s="52"/>
      <c r="AO133" s="67"/>
      <c r="AP133" s="547" t="s">
        <v>1382</v>
      </c>
      <c r="AQ133" s="547" t="s">
        <v>1388</v>
      </c>
      <c r="AR133" s="68"/>
      <c r="AS133" s="71" t="s">
        <v>488</v>
      </c>
      <c r="AT133" s="71"/>
      <c r="AU133" s="219"/>
    </row>
    <row r="134" spans="1:47" s="17" customFormat="1" ht="40.5" x14ac:dyDescent="0.15">
      <c r="A134" s="45"/>
      <c r="B134" s="78"/>
      <c r="C134" s="239">
        <v>108</v>
      </c>
      <c r="D134" s="300" t="s">
        <v>2897</v>
      </c>
      <c r="E134" s="46" t="s">
        <v>1682</v>
      </c>
      <c r="F134" s="46" t="s">
        <v>484</v>
      </c>
      <c r="G134" s="288">
        <v>4047</v>
      </c>
      <c r="H134" s="287">
        <v>3966.3870000000002</v>
      </c>
      <c r="I134" s="288">
        <v>3966.3870000000002</v>
      </c>
      <c r="J134" s="503" t="s">
        <v>28</v>
      </c>
      <c r="K134" s="79" t="s">
        <v>1770</v>
      </c>
      <c r="L134" s="291" t="s">
        <v>1960</v>
      </c>
      <c r="M134" s="288">
        <v>3592</v>
      </c>
      <c r="N134" s="288">
        <v>3815</v>
      </c>
      <c r="O134" s="436">
        <f t="shared" ref="O134:O147" si="7">N134-M134</f>
        <v>223</v>
      </c>
      <c r="P134" s="340">
        <v>0</v>
      </c>
      <c r="Q134" s="64" t="s">
        <v>1773</v>
      </c>
      <c r="R134" s="295" t="s">
        <v>2879</v>
      </c>
      <c r="S134" s="66"/>
      <c r="T134" s="46" t="s">
        <v>486</v>
      </c>
      <c r="U134" s="46" t="s">
        <v>487</v>
      </c>
      <c r="V134" s="57" t="s">
        <v>682</v>
      </c>
      <c r="W134" s="48" t="s">
        <v>1381</v>
      </c>
      <c r="X134" s="49">
        <v>21</v>
      </c>
      <c r="Y134" s="127" t="s">
        <v>28</v>
      </c>
      <c r="Z134" s="51">
        <v>105</v>
      </c>
      <c r="AA134" s="50"/>
      <c r="AB134" s="52"/>
      <c r="AC134" s="48"/>
      <c r="AD134" s="49"/>
      <c r="AE134" s="127" t="s">
        <v>28</v>
      </c>
      <c r="AF134" s="51"/>
      <c r="AG134" s="56"/>
      <c r="AH134" s="52"/>
      <c r="AI134" s="48"/>
      <c r="AJ134" s="49"/>
      <c r="AK134" s="127" t="s">
        <v>28</v>
      </c>
      <c r="AL134" s="51"/>
      <c r="AM134" s="56"/>
      <c r="AN134" s="52"/>
      <c r="AO134" s="67"/>
      <c r="AP134" s="367" t="s">
        <v>485</v>
      </c>
      <c r="AQ134" s="367"/>
      <c r="AR134" s="68" t="s">
        <v>455</v>
      </c>
      <c r="AS134" s="71"/>
      <c r="AT134" s="71" t="s">
        <v>488</v>
      </c>
      <c r="AU134" s="219"/>
    </row>
    <row r="135" spans="1:47" s="17" customFormat="1" ht="40.5" x14ac:dyDescent="0.15">
      <c r="A135" s="45"/>
      <c r="B135" s="78"/>
      <c r="C135" s="239">
        <v>109</v>
      </c>
      <c r="D135" s="304" t="s">
        <v>3299</v>
      </c>
      <c r="E135" s="46" t="s">
        <v>693</v>
      </c>
      <c r="F135" s="46" t="s">
        <v>484</v>
      </c>
      <c r="G135" s="288">
        <v>181</v>
      </c>
      <c r="H135" s="287">
        <v>575.48500000000001</v>
      </c>
      <c r="I135" s="288">
        <v>575.48500000000001</v>
      </c>
      <c r="J135" s="503" t="s">
        <v>28</v>
      </c>
      <c r="K135" s="79" t="s">
        <v>1770</v>
      </c>
      <c r="L135" s="291" t="s">
        <v>1961</v>
      </c>
      <c r="M135" s="288">
        <v>219</v>
      </c>
      <c r="N135" s="288">
        <v>711</v>
      </c>
      <c r="O135" s="436">
        <f t="shared" si="7"/>
        <v>492</v>
      </c>
      <c r="P135" s="340">
        <v>0</v>
      </c>
      <c r="Q135" s="64" t="s">
        <v>1773</v>
      </c>
      <c r="R135" s="295" t="s">
        <v>2880</v>
      </c>
      <c r="S135" s="66"/>
      <c r="T135" s="46" t="s">
        <v>486</v>
      </c>
      <c r="U135" s="46" t="s">
        <v>487</v>
      </c>
      <c r="V135" s="57" t="s">
        <v>682</v>
      </c>
      <c r="W135" s="48" t="s">
        <v>1381</v>
      </c>
      <c r="X135" s="49">
        <v>21</v>
      </c>
      <c r="Y135" s="127" t="s">
        <v>28</v>
      </c>
      <c r="Z135" s="51">
        <v>105</v>
      </c>
      <c r="AA135" s="50"/>
      <c r="AB135" s="52"/>
      <c r="AC135" s="48"/>
      <c r="AD135" s="49"/>
      <c r="AE135" s="127" t="s">
        <v>28</v>
      </c>
      <c r="AF135" s="51"/>
      <c r="AG135" s="56"/>
      <c r="AH135" s="52"/>
      <c r="AI135" s="48"/>
      <c r="AJ135" s="49"/>
      <c r="AK135" s="127" t="s">
        <v>28</v>
      </c>
      <c r="AL135" s="51"/>
      <c r="AM135" s="56"/>
      <c r="AN135" s="52"/>
      <c r="AO135" s="67"/>
      <c r="AP135" s="367" t="s">
        <v>485</v>
      </c>
      <c r="AQ135" s="367"/>
      <c r="AR135" s="68" t="s">
        <v>455</v>
      </c>
      <c r="AS135" s="71"/>
      <c r="AT135" s="71" t="s">
        <v>488</v>
      </c>
      <c r="AU135" s="219"/>
    </row>
    <row r="136" spans="1:47" s="17" customFormat="1" ht="99" x14ac:dyDescent="0.15">
      <c r="A136" s="45"/>
      <c r="B136" s="78"/>
      <c r="C136" s="239">
        <v>110</v>
      </c>
      <c r="D136" s="300" t="s">
        <v>694</v>
      </c>
      <c r="E136" s="46" t="s">
        <v>695</v>
      </c>
      <c r="F136" s="46" t="s">
        <v>484</v>
      </c>
      <c r="G136" s="288">
        <v>5174</v>
      </c>
      <c r="H136" s="287">
        <v>3297.9679999999998</v>
      </c>
      <c r="I136" s="288">
        <v>2884.4960000000001</v>
      </c>
      <c r="J136" s="279" t="s">
        <v>3300</v>
      </c>
      <c r="K136" s="79" t="s">
        <v>1774</v>
      </c>
      <c r="L136" s="291" t="s">
        <v>1962</v>
      </c>
      <c r="M136" s="397">
        <v>4594</v>
      </c>
      <c r="N136" s="397">
        <v>4595</v>
      </c>
      <c r="O136" s="445">
        <f t="shared" si="7"/>
        <v>1</v>
      </c>
      <c r="P136" s="340">
        <v>0</v>
      </c>
      <c r="Q136" s="64" t="s">
        <v>1773</v>
      </c>
      <c r="R136" s="295" t="s">
        <v>2881</v>
      </c>
      <c r="S136" s="66" t="s">
        <v>3301</v>
      </c>
      <c r="T136" s="46" t="s">
        <v>486</v>
      </c>
      <c r="U136" s="46" t="s">
        <v>487</v>
      </c>
      <c r="V136" s="57" t="s">
        <v>682</v>
      </c>
      <c r="W136" s="48" t="s">
        <v>1381</v>
      </c>
      <c r="X136" s="49">
        <v>21</v>
      </c>
      <c r="Y136" s="127" t="s">
        <v>28</v>
      </c>
      <c r="Z136" s="51">
        <v>106</v>
      </c>
      <c r="AA136" s="50"/>
      <c r="AB136" s="52"/>
      <c r="AC136" s="48"/>
      <c r="AD136" s="49"/>
      <c r="AE136" s="127" t="s">
        <v>28</v>
      </c>
      <c r="AF136" s="51"/>
      <c r="AG136" s="56"/>
      <c r="AH136" s="52"/>
      <c r="AI136" s="48"/>
      <c r="AJ136" s="49"/>
      <c r="AK136" s="127" t="s">
        <v>28</v>
      </c>
      <c r="AL136" s="51"/>
      <c r="AM136" s="56"/>
      <c r="AN136" s="52"/>
      <c r="AO136" s="67"/>
      <c r="AP136" s="367" t="s">
        <v>1382</v>
      </c>
      <c r="AQ136" s="367" t="s">
        <v>1383</v>
      </c>
      <c r="AR136" s="68" t="s">
        <v>451</v>
      </c>
      <c r="AS136" s="71"/>
      <c r="AT136" s="71" t="s">
        <v>488</v>
      </c>
      <c r="AU136" s="219"/>
    </row>
    <row r="137" spans="1:47" s="17" customFormat="1" ht="40.5" x14ac:dyDescent="0.15">
      <c r="A137" s="45"/>
      <c r="B137" s="78"/>
      <c r="C137" s="239">
        <v>111</v>
      </c>
      <c r="D137" s="300" t="s">
        <v>696</v>
      </c>
      <c r="E137" s="46" t="s">
        <v>505</v>
      </c>
      <c r="F137" s="46" t="s">
        <v>1653</v>
      </c>
      <c r="G137" s="288">
        <v>4500</v>
      </c>
      <c r="H137" s="287">
        <v>3574.3560000000002</v>
      </c>
      <c r="I137" s="288">
        <v>2910.0329999999999</v>
      </c>
      <c r="J137" s="503" t="s">
        <v>28</v>
      </c>
      <c r="K137" s="79" t="s">
        <v>1770</v>
      </c>
      <c r="L137" s="291" t="s">
        <v>1963</v>
      </c>
      <c r="M137" s="288">
        <v>5400</v>
      </c>
      <c r="N137" s="288">
        <v>7180</v>
      </c>
      <c r="O137" s="436">
        <f t="shared" si="7"/>
        <v>1780</v>
      </c>
      <c r="P137" s="340">
        <v>0</v>
      </c>
      <c r="Q137" s="64" t="s">
        <v>1773</v>
      </c>
      <c r="R137" s="295" t="s">
        <v>2882</v>
      </c>
      <c r="S137" s="66"/>
      <c r="T137" s="46" t="s">
        <v>486</v>
      </c>
      <c r="U137" s="46" t="s">
        <v>487</v>
      </c>
      <c r="V137" s="137" t="s">
        <v>682</v>
      </c>
      <c r="W137" s="48" t="s">
        <v>1381</v>
      </c>
      <c r="X137" s="49">
        <v>21</v>
      </c>
      <c r="Y137" s="127" t="s">
        <v>28</v>
      </c>
      <c r="Z137" s="51">
        <v>107</v>
      </c>
      <c r="AA137" s="50"/>
      <c r="AB137" s="52"/>
      <c r="AC137" s="48"/>
      <c r="AD137" s="49"/>
      <c r="AE137" s="127" t="s">
        <v>28</v>
      </c>
      <c r="AF137" s="51"/>
      <c r="AG137" s="56"/>
      <c r="AH137" s="52"/>
      <c r="AI137" s="48"/>
      <c r="AJ137" s="49"/>
      <c r="AK137" s="127" t="s">
        <v>28</v>
      </c>
      <c r="AL137" s="51"/>
      <c r="AM137" s="56"/>
      <c r="AN137" s="52"/>
      <c r="AO137" s="67"/>
      <c r="AP137" s="367" t="s">
        <v>485</v>
      </c>
      <c r="AQ137" s="367"/>
      <c r="AR137" s="68" t="s">
        <v>453</v>
      </c>
      <c r="AS137" s="71"/>
      <c r="AT137" s="71" t="s">
        <v>488</v>
      </c>
      <c r="AU137" s="219"/>
    </row>
    <row r="138" spans="1:47" s="17" customFormat="1" ht="54" x14ac:dyDescent="0.15">
      <c r="A138" s="45"/>
      <c r="B138" s="78"/>
      <c r="C138" s="239">
        <v>112</v>
      </c>
      <c r="D138" s="300" t="s">
        <v>697</v>
      </c>
      <c r="E138" s="46" t="s">
        <v>503</v>
      </c>
      <c r="F138" s="46" t="s">
        <v>484</v>
      </c>
      <c r="G138" s="288">
        <v>48433</v>
      </c>
      <c r="H138" s="287">
        <v>35926.144</v>
      </c>
      <c r="I138" s="288">
        <v>35554.267</v>
      </c>
      <c r="J138" s="503" t="s">
        <v>28</v>
      </c>
      <c r="K138" s="79" t="s">
        <v>1770</v>
      </c>
      <c r="L138" s="291" t="s">
        <v>1964</v>
      </c>
      <c r="M138" s="288">
        <v>35494</v>
      </c>
      <c r="N138" s="288">
        <v>35494</v>
      </c>
      <c r="O138" s="436">
        <f t="shared" si="7"/>
        <v>0</v>
      </c>
      <c r="P138" s="340">
        <v>0</v>
      </c>
      <c r="Q138" s="64" t="s">
        <v>1771</v>
      </c>
      <c r="R138" s="295" t="s">
        <v>2883</v>
      </c>
      <c r="S138" s="66" t="s">
        <v>3337</v>
      </c>
      <c r="T138" s="46" t="s">
        <v>486</v>
      </c>
      <c r="U138" s="46" t="s">
        <v>487</v>
      </c>
      <c r="V138" s="137" t="s">
        <v>682</v>
      </c>
      <c r="W138" s="48" t="s">
        <v>1381</v>
      </c>
      <c r="X138" s="49">
        <v>21</v>
      </c>
      <c r="Y138" s="127" t="s">
        <v>28</v>
      </c>
      <c r="Z138" s="51">
        <v>108</v>
      </c>
      <c r="AA138" s="50"/>
      <c r="AB138" s="52"/>
      <c r="AC138" s="48"/>
      <c r="AD138" s="49"/>
      <c r="AE138" s="127" t="s">
        <v>28</v>
      </c>
      <c r="AF138" s="51"/>
      <c r="AG138" s="56"/>
      <c r="AH138" s="52"/>
      <c r="AI138" s="48"/>
      <c r="AJ138" s="49"/>
      <c r="AK138" s="127" t="s">
        <v>28</v>
      </c>
      <c r="AL138" s="51"/>
      <c r="AM138" s="56"/>
      <c r="AN138" s="52"/>
      <c r="AO138" s="67"/>
      <c r="AP138" s="367" t="s">
        <v>485</v>
      </c>
      <c r="AQ138" s="367"/>
      <c r="AR138" s="68" t="s">
        <v>455</v>
      </c>
      <c r="AS138" s="71"/>
      <c r="AT138" s="71" t="s">
        <v>488</v>
      </c>
      <c r="AU138" s="219"/>
    </row>
    <row r="139" spans="1:47" s="17" customFormat="1" ht="40.5" x14ac:dyDescent="0.15">
      <c r="A139" s="45"/>
      <c r="B139" s="78"/>
      <c r="C139" s="239">
        <v>113</v>
      </c>
      <c r="D139" s="300" t="s">
        <v>698</v>
      </c>
      <c r="E139" s="46" t="s">
        <v>494</v>
      </c>
      <c r="F139" s="46" t="s">
        <v>1652</v>
      </c>
      <c r="G139" s="288">
        <v>21160</v>
      </c>
      <c r="H139" s="287">
        <v>18170.756000000001</v>
      </c>
      <c r="I139" s="288">
        <v>16469.952000000001</v>
      </c>
      <c r="J139" s="503" t="s">
        <v>28</v>
      </c>
      <c r="K139" s="79" t="s">
        <v>1774</v>
      </c>
      <c r="L139" s="291" t="s">
        <v>1965</v>
      </c>
      <c r="M139" s="288">
        <v>18310</v>
      </c>
      <c r="N139" s="288">
        <v>19900</v>
      </c>
      <c r="O139" s="436">
        <f>N139-M139</f>
        <v>1590</v>
      </c>
      <c r="P139" s="340">
        <v>0</v>
      </c>
      <c r="Q139" s="64" t="s">
        <v>1772</v>
      </c>
      <c r="R139" s="295" t="s">
        <v>2884</v>
      </c>
      <c r="S139" s="66"/>
      <c r="T139" s="46" t="s">
        <v>486</v>
      </c>
      <c r="U139" s="46" t="s">
        <v>487</v>
      </c>
      <c r="V139" s="57" t="s">
        <v>682</v>
      </c>
      <c r="W139" s="48" t="s">
        <v>1381</v>
      </c>
      <c r="X139" s="49">
        <v>21</v>
      </c>
      <c r="Y139" s="127" t="s">
        <v>28</v>
      </c>
      <c r="Z139" s="51">
        <v>109</v>
      </c>
      <c r="AA139" s="50"/>
      <c r="AB139" s="52"/>
      <c r="AC139" s="48"/>
      <c r="AD139" s="49"/>
      <c r="AE139" s="127" t="s">
        <v>28</v>
      </c>
      <c r="AF139" s="51"/>
      <c r="AG139" s="56"/>
      <c r="AH139" s="52"/>
      <c r="AI139" s="48"/>
      <c r="AJ139" s="49"/>
      <c r="AK139" s="127" t="s">
        <v>28</v>
      </c>
      <c r="AL139" s="51"/>
      <c r="AM139" s="56"/>
      <c r="AN139" s="52"/>
      <c r="AO139" s="67"/>
      <c r="AP139" s="367" t="s">
        <v>485</v>
      </c>
      <c r="AQ139" s="367"/>
      <c r="AR139" s="68" t="s">
        <v>455</v>
      </c>
      <c r="AS139" s="71"/>
      <c r="AT139" s="71" t="s">
        <v>488</v>
      </c>
      <c r="AU139" s="219"/>
    </row>
    <row r="140" spans="1:47" s="17" customFormat="1" ht="40.5" x14ac:dyDescent="0.15">
      <c r="A140" s="45"/>
      <c r="B140" s="78"/>
      <c r="C140" s="239">
        <v>114</v>
      </c>
      <c r="D140" s="302" t="s">
        <v>699</v>
      </c>
      <c r="E140" s="46" t="s">
        <v>695</v>
      </c>
      <c r="F140" s="46" t="s">
        <v>997</v>
      </c>
      <c r="G140" s="469">
        <v>0</v>
      </c>
      <c r="H140" s="287">
        <v>19077.742999999999</v>
      </c>
      <c r="I140" s="288">
        <v>14977.767</v>
      </c>
      <c r="J140" s="503" t="s">
        <v>28</v>
      </c>
      <c r="K140" s="79" t="s">
        <v>1775</v>
      </c>
      <c r="L140" s="291" t="s">
        <v>1966</v>
      </c>
      <c r="M140" s="469">
        <v>0</v>
      </c>
      <c r="N140" s="469">
        <v>0</v>
      </c>
      <c r="O140" s="436">
        <f t="shared" si="7"/>
        <v>0</v>
      </c>
      <c r="P140" s="340">
        <v>0</v>
      </c>
      <c r="Q140" s="64" t="s">
        <v>1776</v>
      </c>
      <c r="R140" s="295" t="s">
        <v>2885</v>
      </c>
      <c r="S140" s="47" t="s">
        <v>1727</v>
      </c>
      <c r="T140" s="46" t="s">
        <v>486</v>
      </c>
      <c r="U140" s="46" t="s">
        <v>487</v>
      </c>
      <c r="V140" s="137" t="s">
        <v>682</v>
      </c>
      <c r="W140" s="48" t="s">
        <v>1381</v>
      </c>
      <c r="X140" s="49">
        <v>21</v>
      </c>
      <c r="Y140" s="127" t="s">
        <v>28</v>
      </c>
      <c r="Z140" s="51">
        <v>110</v>
      </c>
      <c r="AA140" s="50"/>
      <c r="AB140" s="52"/>
      <c r="AC140" s="48"/>
      <c r="AD140" s="49"/>
      <c r="AE140" s="127" t="s">
        <v>28</v>
      </c>
      <c r="AF140" s="51"/>
      <c r="AG140" s="56"/>
      <c r="AH140" s="52"/>
      <c r="AI140" s="48"/>
      <c r="AJ140" s="49"/>
      <c r="AK140" s="127" t="s">
        <v>28</v>
      </c>
      <c r="AL140" s="51"/>
      <c r="AM140" s="56"/>
      <c r="AN140" s="52"/>
      <c r="AO140" s="67"/>
      <c r="AP140" s="367" t="s">
        <v>485</v>
      </c>
      <c r="AQ140" s="367"/>
      <c r="AR140" s="68" t="s">
        <v>453</v>
      </c>
      <c r="AS140" s="71"/>
      <c r="AT140" s="71" t="s">
        <v>488</v>
      </c>
      <c r="AU140" s="219"/>
    </row>
    <row r="141" spans="1:47" s="17" customFormat="1" ht="40.5" x14ac:dyDescent="0.15">
      <c r="A141" s="45"/>
      <c r="B141" s="78"/>
      <c r="C141" s="239">
        <v>115</v>
      </c>
      <c r="D141" s="302" t="s">
        <v>1683</v>
      </c>
      <c r="E141" s="46" t="s">
        <v>505</v>
      </c>
      <c r="F141" s="46" t="s">
        <v>997</v>
      </c>
      <c r="G141" s="469">
        <v>0</v>
      </c>
      <c r="H141" s="287">
        <v>3420.77</v>
      </c>
      <c r="I141" s="288">
        <v>3229.3180000000002</v>
      </c>
      <c r="J141" s="503" t="s">
        <v>28</v>
      </c>
      <c r="K141" s="79" t="s">
        <v>1775</v>
      </c>
      <c r="L141" s="291" t="s">
        <v>1967</v>
      </c>
      <c r="M141" s="469">
        <v>0</v>
      </c>
      <c r="N141" s="469">
        <v>0</v>
      </c>
      <c r="O141" s="436">
        <f t="shared" si="7"/>
        <v>0</v>
      </c>
      <c r="P141" s="340">
        <v>0</v>
      </c>
      <c r="Q141" s="64" t="s">
        <v>1776</v>
      </c>
      <c r="R141" s="295" t="s">
        <v>2886</v>
      </c>
      <c r="S141" s="47" t="s">
        <v>1727</v>
      </c>
      <c r="T141" s="46" t="s">
        <v>486</v>
      </c>
      <c r="U141" s="46" t="s">
        <v>487</v>
      </c>
      <c r="V141" s="137" t="s">
        <v>682</v>
      </c>
      <c r="W141" s="48" t="s">
        <v>1381</v>
      </c>
      <c r="X141" s="49">
        <v>21</v>
      </c>
      <c r="Y141" s="127" t="s">
        <v>28</v>
      </c>
      <c r="Z141" s="51">
        <v>111</v>
      </c>
      <c r="AA141" s="50"/>
      <c r="AB141" s="52"/>
      <c r="AC141" s="48"/>
      <c r="AD141" s="49"/>
      <c r="AE141" s="127" t="s">
        <v>28</v>
      </c>
      <c r="AF141" s="51"/>
      <c r="AG141" s="56"/>
      <c r="AH141" s="52"/>
      <c r="AI141" s="48"/>
      <c r="AJ141" s="49"/>
      <c r="AK141" s="127" t="s">
        <v>28</v>
      </c>
      <c r="AL141" s="51"/>
      <c r="AM141" s="56"/>
      <c r="AN141" s="52"/>
      <c r="AO141" s="67"/>
      <c r="AP141" s="367" t="s">
        <v>485</v>
      </c>
      <c r="AQ141" s="367"/>
      <c r="AR141" s="68" t="s">
        <v>452</v>
      </c>
      <c r="AS141" s="71"/>
      <c r="AT141" s="71" t="s">
        <v>488</v>
      </c>
      <c r="AU141" s="219"/>
    </row>
    <row r="142" spans="1:47" s="17" customFormat="1" ht="40.5" x14ac:dyDescent="0.15">
      <c r="A142" s="45"/>
      <c r="B142" s="78"/>
      <c r="C142" s="239">
        <v>116</v>
      </c>
      <c r="D142" s="300" t="s">
        <v>700</v>
      </c>
      <c r="E142" s="46" t="s">
        <v>571</v>
      </c>
      <c r="F142" s="46" t="s">
        <v>993</v>
      </c>
      <c r="G142" s="288">
        <v>1500</v>
      </c>
      <c r="H142" s="287">
        <v>711.73800000000006</v>
      </c>
      <c r="I142" s="288">
        <v>281.89999999999998</v>
      </c>
      <c r="J142" s="503" t="s">
        <v>28</v>
      </c>
      <c r="K142" s="79" t="s">
        <v>1770</v>
      </c>
      <c r="L142" s="291" t="s">
        <v>1968</v>
      </c>
      <c r="M142" s="288">
        <v>1400</v>
      </c>
      <c r="N142" s="288">
        <v>2070</v>
      </c>
      <c r="O142" s="436">
        <f t="shared" si="7"/>
        <v>670</v>
      </c>
      <c r="P142" s="340">
        <v>0</v>
      </c>
      <c r="Q142" s="64" t="s">
        <v>1772</v>
      </c>
      <c r="R142" s="295" t="s">
        <v>2887</v>
      </c>
      <c r="S142" s="66"/>
      <c r="T142" s="109" t="s">
        <v>518</v>
      </c>
      <c r="U142" s="109" t="s">
        <v>519</v>
      </c>
      <c r="V142" s="57" t="s">
        <v>683</v>
      </c>
      <c r="W142" s="48" t="s">
        <v>1381</v>
      </c>
      <c r="X142" s="49">
        <v>21</v>
      </c>
      <c r="Y142" s="127" t="s">
        <v>28</v>
      </c>
      <c r="Z142" s="51">
        <v>112</v>
      </c>
      <c r="AA142" s="50"/>
      <c r="AB142" s="52"/>
      <c r="AC142" s="48"/>
      <c r="AD142" s="49"/>
      <c r="AE142" s="127" t="s">
        <v>28</v>
      </c>
      <c r="AF142" s="51"/>
      <c r="AG142" s="56"/>
      <c r="AH142" s="52"/>
      <c r="AI142" s="48"/>
      <c r="AJ142" s="49"/>
      <c r="AK142" s="127" t="s">
        <v>28</v>
      </c>
      <c r="AL142" s="51"/>
      <c r="AM142" s="56"/>
      <c r="AN142" s="52"/>
      <c r="AO142" s="67"/>
      <c r="AP142" s="367" t="s">
        <v>485</v>
      </c>
      <c r="AQ142" s="367"/>
      <c r="AR142" s="68" t="s">
        <v>454</v>
      </c>
      <c r="AS142" s="71"/>
      <c r="AT142" s="71" t="s">
        <v>488</v>
      </c>
      <c r="AU142" s="219" t="s">
        <v>17</v>
      </c>
    </row>
    <row r="143" spans="1:47" s="17" customFormat="1" ht="72" x14ac:dyDescent="0.15">
      <c r="A143" s="45"/>
      <c r="B143" s="78"/>
      <c r="C143" s="239">
        <v>117</v>
      </c>
      <c r="D143" s="300" t="s">
        <v>701</v>
      </c>
      <c r="E143" s="46" t="s">
        <v>637</v>
      </c>
      <c r="F143" s="46" t="s">
        <v>811</v>
      </c>
      <c r="G143" s="288">
        <v>13000</v>
      </c>
      <c r="H143" s="287">
        <v>10943.482</v>
      </c>
      <c r="I143" s="288">
        <v>8389.4449999999997</v>
      </c>
      <c r="J143" s="279" t="s">
        <v>3302</v>
      </c>
      <c r="K143" s="79" t="s">
        <v>1774</v>
      </c>
      <c r="L143" s="291" t="s">
        <v>1969</v>
      </c>
      <c r="M143" s="397">
        <v>11200</v>
      </c>
      <c r="N143" s="397">
        <v>12000</v>
      </c>
      <c r="O143" s="445">
        <f t="shared" si="7"/>
        <v>800</v>
      </c>
      <c r="P143" s="340">
        <v>0</v>
      </c>
      <c r="Q143" s="64" t="s">
        <v>1773</v>
      </c>
      <c r="R143" s="295" t="s">
        <v>2888</v>
      </c>
      <c r="S143" s="66"/>
      <c r="T143" s="109" t="s">
        <v>518</v>
      </c>
      <c r="U143" s="109" t="s">
        <v>519</v>
      </c>
      <c r="V143" s="57" t="s">
        <v>683</v>
      </c>
      <c r="W143" s="48" t="s">
        <v>1381</v>
      </c>
      <c r="X143" s="49">
        <v>21</v>
      </c>
      <c r="Y143" s="127" t="s">
        <v>28</v>
      </c>
      <c r="Z143" s="51">
        <v>113</v>
      </c>
      <c r="AA143" s="50"/>
      <c r="AB143" s="52"/>
      <c r="AC143" s="48"/>
      <c r="AD143" s="49"/>
      <c r="AE143" s="127" t="s">
        <v>28</v>
      </c>
      <c r="AF143" s="51"/>
      <c r="AG143" s="56"/>
      <c r="AH143" s="52"/>
      <c r="AI143" s="48"/>
      <c r="AJ143" s="49"/>
      <c r="AK143" s="127" t="s">
        <v>28</v>
      </c>
      <c r="AL143" s="51"/>
      <c r="AM143" s="56"/>
      <c r="AN143" s="52"/>
      <c r="AO143" s="67"/>
      <c r="AP143" s="367" t="s">
        <v>1382</v>
      </c>
      <c r="AQ143" s="367" t="s">
        <v>1408</v>
      </c>
      <c r="AR143" s="68" t="s">
        <v>455</v>
      </c>
      <c r="AS143" s="71"/>
      <c r="AT143" s="71" t="s">
        <v>488</v>
      </c>
      <c r="AU143" s="219" t="s">
        <v>17</v>
      </c>
    </row>
    <row r="144" spans="1:47" s="17" customFormat="1" ht="40.5" x14ac:dyDescent="0.15">
      <c r="A144" s="45"/>
      <c r="B144" s="78"/>
      <c r="C144" s="239">
        <v>118</v>
      </c>
      <c r="D144" s="300" t="s">
        <v>702</v>
      </c>
      <c r="E144" s="46" t="s">
        <v>637</v>
      </c>
      <c r="F144" s="37" t="s">
        <v>1398</v>
      </c>
      <c r="G144" s="469">
        <v>0</v>
      </c>
      <c r="H144" s="287">
        <v>84200</v>
      </c>
      <c r="I144" s="288">
        <v>84200</v>
      </c>
      <c r="J144" s="503" t="s">
        <v>28</v>
      </c>
      <c r="K144" s="79" t="s">
        <v>1770</v>
      </c>
      <c r="L144" s="291" t="s">
        <v>1970</v>
      </c>
      <c r="M144" s="469">
        <v>0</v>
      </c>
      <c r="N144" s="469">
        <v>0</v>
      </c>
      <c r="O144" s="436">
        <f t="shared" si="7"/>
        <v>0</v>
      </c>
      <c r="P144" s="340">
        <v>0</v>
      </c>
      <c r="Q144" s="64" t="s">
        <v>1771</v>
      </c>
      <c r="R144" s="295" t="s">
        <v>2889</v>
      </c>
      <c r="S144" s="47" t="s">
        <v>1458</v>
      </c>
      <c r="T144" s="109" t="s">
        <v>518</v>
      </c>
      <c r="U144" s="109" t="s">
        <v>519</v>
      </c>
      <c r="V144" s="57" t="s">
        <v>683</v>
      </c>
      <c r="W144" s="48" t="s">
        <v>1381</v>
      </c>
      <c r="X144" s="49">
        <v>21</v>
      </c>
      <c r="Y144" s="127" t="s">
        <v>28</v>
      </c>
      <c r="Z144" s="51">
        <v>114</v>
      </c>
      <c r="AA144" s="50"/>
      <c r="AB144" s="52"/>
      <c r="AC144" s="48"/>
      <c r="AD144" s="49"/>
      <c r="AE144" s="127" t="s">
        <v>28</v>
      </c>
      <c r="AF144" s="51"/>
      <c r="AG144" s="56"/>
      <c r="AH144" s="52"/>
      <c r="AI144" s="48"/>
      <c r="AJ144" s="49"/>
      <c r="AK144" s="127" t="s">
        <v>28</v>
      </c>
      <c r="AL144" s="51"/>
      <c r="AM144" s="56"/>
      <c r="AN144" s="52"/>
      <c r="AO144" s="67"/>
      <c r="AP144" s="367" t="s">
        <v>485</v>
      </c>
      <c r="AQ144" s="367"/>
      <c r="AR144" s="68"/>
      <c r="AS144" s="71"/>
      <c r="AT144" s="71" t="s">
        <v>488</v>
      </c>
      <c r="AU144" s="219" t="s">
        <v>17</v>
      </c>
    </row>
    <row r="145" spans="1:47" s="17" customFormat="1" ht="45" x14ac:dyDescent="0.15">
      <c r="A145" s="45"/>
      <c r="B145" s="78"/>
      <c r="C145" s="239">
        <v>119</v>
      </c>
      <c r="D145" s="300" t="s">
        <v>1459</v>
      </c>
      <c r="E145" s="46" t="s">
        <v>737</v>
      </c>
      <c r="F145" s="46" t="s">
        <v>635</v>
      </c>
      <c r="G145" s="288">
        <v>20000</v>
      </c>
      <c r="H145" s="287">
        <v>1633.105</v>
      </c>
      <c r="I145" s="288">
        <v>1189.8679999999999</v>
      </c>
      <c r="J145" s="279" t="s">
        <v>3303</v>
      </c>
      <c r="K145" s="79" t="s">
        <v>1770</v>
      </c>
      <c r="L145" s="291" t="s">
        <v>1971</v>
      </c>
      <c r="M145" s="397">
        <v>27918</v>
      </c>
      <c r="N145" s="397">
        <v>42417</v>
      </c>
      <c r="O145" s="445">
        <f t="shared" si="7"/>
        <v>14499</v>
      </c>
      <c r="P145" s="340">
        <v>0</v>
      </c>
      <c r="Q145" s="64" t="s">
        <v>1773</v>
      </c>
      <c r="R145" s="295" t="s">
        <v>2890</v>
      </c>
      <c r="S145" s="47" t="s">
        <v>3304</v>
      </c>
      <c r="T145" s="109" t="s">
        <v>518</v>
      </c>
      <c r="U145" s="109" t="s">
        <v>519</v>
      </c>
      <c r="V145" s="57" t="s">
        <v>683</v>
      </c>
      <c r="W145" s="48" t="s">
        <v>1381</v>
      </c>
      <c r="X145" s="49" t="s">
        <v>1399</v>
      </c>
      <c r="Y145" s="127" t="s">
        <v>28</v>
      </c>
      <c r="Z145" s="51">
        <v>11</v>
      </c>
      <c r="AA145" s="50"/>
      <c r="AB145" s="52"/>
      <c r="AC145" s="48"/>
      <c r="AD145" s="49"/>
      <c r="AE145" s="127" t="s">
        <v>28</v>
      </c>
      <c r="AF145" s="51"/>
      <c r="AG145" s="56"/>
      <c r="AH145" s="52"/>
      <c r="AI145" s="48"/>
      <c r="AJ145" s="49"/>
      <c r="AK145" s="127" t="s">
        <v>28</v>
      </c>
      <c r="AL145" s="51"/>
      <c r="AM145" s="56"/>
      <c r="AN145" s="52"/>
      <c r="AO145" s="67"/>
      <c r="AP145" s="367" t="s">
        <v>1382</v>
      </c>
      <c r="AQ145" s="367" t="s">
        <v>1400</v>
      </c>
      <c r="AR145" s="68"/>
      <c r="AS145" s="71"/>
      <c r="AT145" s="71" t="s">
        <v>488</v>
      </c>
      <c r="AU145" s="219" t="s">
        <v>17</v>
      </c>
    </row>
    <row r="146" spans="1:47" s="17" customFormat="1" ht="40.5" x14ac:dyDescent="0.15">
      <c r="A146" s="45"/>
      <c r="B146" s="78"/>
      <c r="C146" s="239">
        <v>120</v>
      </c>
      <c r="D146" s="304" t="s">
        <v>1460</v>
      </c>
      <c r="E146" s="46" t="s">
        <v>737</v>
      </c>
      <c r="F146" s="46" t="s">
        <v>1398</v>
      </c>
      <c r="G146" s="288">
        <v>150000</v>
      </c>
      <c r="H146" s="478">
        <v>0</v>
      </c>
      <c r="I146" s="469">
        <v>0</v>
      </c>
      <c r="J146" s="503" t="s">
        <v>28</v>
      </c>
      <c r="K146" s="79" t="s">
        <v>1770</v>
      </c>
      <c r="L146" s="291" t="s">
        <v>1970</v>
      </c>
      <c r="M146" s="469">
        <v>0</v>
      </c>
      <c r="N146" s="469">
        <v>0</v>
      </c>
      <c r="O146" s="436">
        <f t="shared" si="7"/>
        <v>0</v>
      </c>
      <c r="P146" s="340">
        <v>0</v>
      </c>
      <c r="Q146" s="64" t="s">
        <v>1771</v>
      </c>
      <c r="R146" s="295" t="s">
        <v>2891</v>
      </c>
      <c r="S146" s="47" t="s">
        <v>1461</v>
      </c>
      <c r="T146" s="109" t="s">
        <v>518</v>
      </c>
      <c r="U146" s="109" t="s">
        <v>519</v>
      </c>
      <c r="V146" s="57" t="s">
        <v>683</v>
      </c>
      <c r="W146" s="48"/>
      <c r="X146" s="49"/>
      <c r="Y146" s="127" t="s">
        <v>28</v>
      </c>
      <c r="Z146" s="51"/>
      <c r="AA146" s="50"/>
      <c r="AB146" s="52"/>
      <c r="AC146" s="48"/>
      <c r="AD146" s="49"/>
      <c r="AE146" s="127" t="s">
        <v>28</v>
      </c>
      <c r="AF146" s="51"/>
      <c r="AG146" s="56"/>
      <c r="AH146" s="52"/>
      <c r="AI146" s="48"/>
      <c r="AJ146" s="49"/>
      <c r="AK146" s="127" t="s">
        <v>28</v>
      </c>
      <c r="AL146" s="51"/>
      <c r="AM146" s="56"/>
      <c r="AN146" s="52"/>
      <c r="AO146" s="67"/>
      <c r="AP146" s="367" t="s">
        <v>485</v>
      </c>
      <c r="AQ146" s="367"/>
      <c r="AR146" s="68"/>
      <c r="AS146" s="71"/>
      <c r="AT146" s="71" t="s">
        <v>488</v>
      </c>
      <c r="AU146" s="219" t="s">
        <v>17</v>
      </c>
    </row>
    <row r="147" spans="1:47" s="17" customFormat="1" ht="40.5" x14ac:dyDescent="0.15">
      <c r="A147" s="45"/>
      <c r="B147" s="78"/>
      <c r="C147" s="239">
        <v>121</v>
      </c>
      <c r="D147" s="304" t="s">
        <v>1462</v>
      </c>
      <c r="E147" s="46" t="s">
        <v>737</v>
      </c>
      <c r="F147" s="37" t="s">
        <v>3288</v>
      </c>
      <c r="G147" s="288">
        <v>8000</v>
      </c>
      <c r="H147" s="478">
        <v>0</v>
      </c>
      <c r="I147" s="469">
        <v>0</v>
      </c>
      <c r="J147" s="503" t="s">
        <v>28</v>
      </c>
      <c r="K147" s="79" t="s">
        <v>1771</v>
      </c>
      <c r="L147" s="291" t="s">
        <v>1972</v>
      </c>
      <c r="M147" s="469">
        <v>0</v>
      </c>
      <c r="N147" s="288">
        <v>8000</v>
      </c>
      <c r="O147" s="436">
        <f t="shared" si="7"/>
        <v>8000</v>
      </c>
      <c r="P147" s="340">
        <v>0</v>
      </c>
      <c r="Q147" s="64" t="s">
        <v>1771</v>
      </c>
      <c r="R147" s="295" t="s">
        <v>2892</v>
      </c>
      <c r="S147" s="47" t="s">
        <v>1463</v>
      </c>
      <c r="T147" s="109" t="s">
        <v>518</v>
      </c>
      <c r="U147" s="109" t="s">
        <v>519</v>
      </c>
      <c r="V147" s="57" t="s">
        <v>683</v>
      </c>
      <c r="W147" s="48"/>
      <c r="X147" s="49"/>
      <c r="Y147" s="127" t="s">
        <v>28</v>
      </c>
      <c r="Z147" s="51"/>
      <c r="AA147" s="50"/>
      <c r="AB147" s="52"/>
      <c r="AC147" s="48"/>
      <c r="AD147" s="49"/>
      <c r="AE147" s="127" t="s">
        <v>28</v>
      </c>
      <c r="AF147" s="51"/>
      <c r="AG147" s="56"/>
      <c r="AH147" s="52"/>
      <c r="AI147" s="48"/>
      <c r="AJ147" s="49"/>
      <c r="AK147" s="127" t="s">
        <v>28</v>
      </c>
      <c r="AL147" s="51"/>
      <c r="AM147" s="56"/>
      <c r="AN147" s="52"/>
      <c r="AO147" s="67"/>
      <c r="AP147" s="367" t="s">
        <v>485</v>
      </c>
      <c r="AQ147" s="367"/>
      <c r="AR147" s="68"/>
      <c r="AS147" s="71"/>
      <c r="AT147" s="71" t="s">
        <v>488</v>
      </c>
      <c r="AU147" s="219" t="s">
        <v>17</v>
      </c>
    </row>
    <row r="148" spans="1:47" s="25" customFormat="1" x14ac:dyDescent="0.15">
      <c r="A148" s="33"/>
      <c r="B148" s="43" t="s">
        <v>1321</v>
      </c>
      <c r="C148" s="306"/>
      <c r="D148" s="99"/>
      <c r="E148" s="102"/>
      <c r="F148" s="102"/>
      <c r="G148" s="401"/>
      <c r="H148" s="417"/>
      <c r="I148" s="417"/>
      <c r="J148" s="533"/>
      <c r="K148" s="82"/>
      <c r="L148" s="514"/>
      <c r="M148" s="401"/>
      <c r="N148" s="417"/>
      <c r="O148" s="435"/>
      <c r="P148" s="339"/>
      <c r="Q148" s="44"/>
      <c r="R148" s="524"/>
      <c r="S148" s="44"/>
      <c r="T148" s="101"/>
      <c r="U148" s="99"/>
      <c r="V148" s="99"/>
      <c r="W148" s="44"/>
      <c r="X148" s="44"/>
      <c r="Y148" s="44"/>
      <c r="Z148" s="44"/>
      <c r="AA148" s="44"/>
      <c r="AB148" s="44"/>
      <c r="AC148" s="44"/>
      <c r="AD148" s="44"/>
      <c r="AE148" s="44"/>
      <c r="AF148" s="44"/>
      <c r="AG148" s="44"/>
      <c r="AH148" s="44"/>
      <c r="AI148" s="44"/>
      <c r="AJ148" s="44"/>
      <c r="AK148" s="44"/>
      <c r="AL148" s="44"/>
      <c r="AM148" s="44"/>
      <c r="AN148" s="44"/>
      <c r="AO148" s="44"/>
      <c r="AP148" s="102"/>
      <c r="AQ148" s="102"/>
      <c r="AR148" s="63"/>
      <c r="AS148" s="99"/>
      <c r="AT148" s="99"/>
      <c r="AU148" s="220"/>
    </row>
    <row r="149" spans="1:47" s="17" customFormat="1" ht="54" customHeight="1" x14ac:dyDescent="0.15">
      <c r="A149" s="45"/>
      <c r="B149" s="78"/>
      <c r="C149" s="239">
        <v>122</v>
      </c>
      <c r="D149" s="300" t="s">
        <v>716</v>
      </c>
      <c r="E149" s="46" t="s">
        <v>1664</v>
      </c>
      <c r="F149" s="37" t="s">
        <v>484</v>
      </c>
      <c r="G149" s="288">
        <v>19971</v>
      </c>
      <c r="H149" s="287">
        <v>25890</v>
      </c>
      <c r="I149" s="288">
        <v>25547</v>
      </c>
      <c r="J149" s="503" t="s">
        <v>485</v>
      </c>
      <c r="K149" s="79" t="s">
        <v>1771</v>
      </c>
      <c r="L149" s="291" t="s">
        <v>3044</v>
      </c>
      <c r="M149" s="397">
        <v>13886</v>
      </c>
      <c r="N149" s="397">
        <v>16664</v>
      </c>
      <c r="O149" s="445">
        <v>2778</v>
      </c>
      <c r="P149" s="340" t="s">
        <v>485</v>
      </c>
      <c r="Q149" s="64" t="s">
        <v>1771</v>
      </c>
      <c r="R149" s="295" t="s">
        <v>2669</v>
      </c>
      <c r="S149" s="47" t="s">
        <v>3045</v>
      </c>
      <c r="T149" s="109" t="s">
        <v>703</v>
      </c>
      <c r="U149" s="109" t="s">
        <v>519</v>
      </c>
      <c r="V149" s="57" t="s">
        <v>704</v>
      </c>
      <c r="W149" s="48" t="s">
        <v>1381</v>
      </c>
      <c r="X149" s="49">
        <v>21</v>
      </c>
      <c r="Y149" s="127" t="s">
        <v>485</v>
      </c>
      <c r="Z149" s="51">
        <v>115</v>
      </c>
      <c r="AA149" s="50"/>
      <c r="AB149" s="52"/>
      <c r="AC149" s="48"/>
      <c r="AD149" s="49"/>
      <c r="AE149" s="127" t="s">
        <v>485</v>
      </c>
      <c r="AF149" s="51"/>
      <c r="AG149" s="56"/>
      <c r="AH149" s="52"/>
      <c r="AI149" s="48"/>
      <c r="AJ149" s="49"/>
      <c r="AK149" s="127" t="s">
        <v>485</v>
      </c>
      <c r="AL149" s="51"/>
      <c r="AM149" s="56"/>
      <c r="AN149" s="52"/>
      <c r="AO149" s="67"/>
      <c r="AP149" s="349" t="s">
        <v>485</v>
      </c>
      <c r="AQ149" s="349"/>
      <c r="AR149" s="68" t="s">
        <v>454</v>
      </c>
      <c r="AS149" s="71"/>
      <c r="AT149" s="71"/>
      <c r="AU149" s="219"/>
    </row>
    <row r="150" spans="1:47" s="17" customFormat="1" ht="27" x14ac:dyDescent="0.15">
      <c r="A150" s="45"/>
      <c r="B150" s="78"/>
      <c r="C150" s="358"/>
      <c r="D150" s="304" t="s">
        <v>2903</v>
      </c>
      <c r="E150" s="46"/>
      <c r="F150" s="46"/>
      <c r="G150" s="288"/>
      <c r="H150" s="287"/>
      <c r="I150" s="288"/>
      <c r="J150" s="279"/>
      <c r="K150" s="79"/>
      <c r="L150" s="291"/>
      <c r="M150" s="288"/>
      <c r="N150" s="288"/>
      <c r="O150" s="436"/>
      <c r="P150" s="340"/>
      <c r="Q150" s="64"/>
      <c r="R150" s="295"/>
      <c r="S150" s="47"/>
      <c r="T150" s="106" t="s">
        <v>550</v>
      </c>
      <c r="U150" s="46"/>
      <c r="V150" s="57"/>
      <c r="W150" s="48"/>
      <c r="X150" s="49"/>
      <c r="Y150" s="127"/>
      <c r="Z150" s="51"/>
      <c r="AA150" s="50"/>
      <c r="AB150" s="52"/>
      <c r="AC150" s="48"/>
      <c r="AD150" s="49"/>
      <c r="AE150" s="127"/>
      <c r="AF150" s="51"/>
      <c r="AG150" s="56"/>
      <c r="AH150" s="52"/>
      <c r="AI150" s="48"/>
      <c r="AJ150" s="49"/>
      <c r="AK150" s="127"/>
      <c r="AL150" s="51"/>
      <c r="AM150" s="56"/>
      <c r="AN150" s="52"/>
      <c r="AO150" s="67"/>
      <c r="AP150" s="103"/>
      <c r="AQ150" s="103"/>
      <c r="AR150" s="68"/>
      <c r="AS150" s="71"/>
      <c r="AT150" s="71"/>
      <c r="AU150" s="219"/>
    </row>
    <row r="151" spans="1:47" s="17" customFormat="1" ht="135" x14ac:dyDescent="0.15">
      <c r="A151" s="45"/>
      <c r="B151" s="78"/>
      <c r="C151" s="239">
        <v>123</v>
      </c>
      <c r="D151" s="300" t="s">
        <v>1750</v>
      </c>
      <c r="E151" s="46" t="s">
        <v>717</v>
      </c>
      <c r="F151" s="46" t="s">
        <v>484</v>
      </c>
      <c r="G151" s="288">
        <v>189831.75700000001</v>
      </c>
      <c r="H151" s="287">
        <v>180834.45699999999</v>
      </c>
      <c r="I151" s="288">
        <v>179881.43400000001</v>
      </c>
      <c r="J151" s="503" t="s">
        <v>28</v>
      </c>
      <c r="K151" s="79" t="s">
        <v>1770</v>
      </c>
      <c r="L151" s="291" t="s">
        <v>2772</v>
      </c>
      <c r="M151" s="288">
        <v>169432.005</v>
      </c>
      <c r="N151" s="288">
        <v>173913.03099999999</v>
      </c>
      <c r="O151" s="436">
        <f t="shared" ref="O151:O157" si="8">N151-M151</f>
        <v>4481.0259999999835</v>
      </c>
      <c r="P151" s="340">
        <v>0</v>
      </c>
      <c r="Q151" s="64" t="s">
        <v>1772</v>
      </c>
      <c r="R151" s="295" t="s">
        <v>2815</v>
      </c>
      <c r="S151" s="47"/>
      <c r="T151" s="106" t="s">
        <v>547</v>
      </c>
      <c r="U151" s="46" t="s">
        <v>548</v>
      </c>
      <c r="V151" s="57" t="s">
        <v>705</v>
      </c>
      <c r="W151" s="48" t="s">
        <v>1381</v>
      </c>
      <c r="X151" s="49">
        <v>21</v>
      </c>
      <c r="Y151" s="127" t="s">
        <v>28</v>
      </c>
      <c r="Z151" s="51">
        <v>117</v>
      </c>
      <c r="AA151" s="50"/>
      <c r="AB151" s="52"/>
      <c r="AC151" s="48"/>
      <c r="AD151" s="49"/>
      <c r="AE151" s="127" t="s">
        <v>28</v>
      </c>
      <c r="AF151" s="51"/>
      <c r="AG151" s="56"/>
      <c r="AH151" s="52"/>
      <c r="AI151" s="48"/>
      <c r="AJ151" s="49"/>
      <c r="AK151" s="127" t="s">
        <v>28</v>
      </c>
      <c r="AL151" s="51"/>
      <c r="AM151" s="56"/>
      <c r="AN151" s="52"/>
      <c r="AO151" s="67"/>
      <c r="AP151" s="350" t="s">
        <v>485</v>
      </c>
      <c r="AQ151" s="350"/>
      <c r="AR151" s="68" t="s">
        <v>454</v>
      </c>
      <c r="AS151" s="71" t="s">
        <v>488</v>
      </c>
      <c r="AT151" s="71" t="s">
        <v>488</v>
      </c>
      <c r="AU151" s="219"/>
    </row>
    <row r="152" spans="1:47" s="17" customFormat="1" ht="40.5" x14ac:dyDescent="0.15">
      <c r="A152" s="45"/>
      <c r="B152" s="78"/>
      <c r="C152" s="239">
        <v>124</v>
      </c>
      <c r="D152" s="300" t="s">
        <v>3253</v>
      </c>
      <c r="E152" s="46" t="s">
        <v>616</v>
      </c>
      <c r="F152" s="46" t="s">
        <v>484</v>
      </c>
      <c r="G152" s="288">
        <v>138842.95600000001</v>
      </c>
      <c r="H152" s="287">
        <v>142255.986</v>
      </c>
      <c r="I152" s="288">
        <v>142116.42800000001</v>
      </c>
      <c r="J152" s="503" t="s">
        <v>28</v>
      </c>
      <c r="K152" s="79" t="s">
        <v>1770</v>
      </c>
      <c r="L152" s="291" t="s">
        <v>2773</v>
      </c>
      <c r="M152" s="288">
        <v>104285.18700000001</v>
      </c>
      <c r="N152" s="288">
        <v>105008.909</v>
      </c>
      <c r="O152" s="436">
        <f t="shared" si="8"/>
        <v>723.7219999999943</v>
      </c>
      <c r="P152" s="340">
        <v>0</v>
      </c>
      <c r="Q152" s="64" t="s">
        <v>1771</v>
      </c>
      <c r="R152" s="295" t="s">
        <v>2816</v>
      </c>
      <c r="S152" s="47"/>
      <c r="T152" s="106" t="s">
        <v>547</v>
      </c>
      <c r="U152" s="46" t="s">
        <v>548</v>
      </c>
      <c r="V152" s="57" t="s">
        <v>706</v>
      </c>
      <c r="W152" s="48" t="s">
        <v>1381</v>
      </c>
      <c r="X152" s="49">
        <v>21</v>
      </c>
      <c r="Y152" s="127" t="s">
        <v>28</v>
      </c>
      <c r="Z152" s="51">
        <v>118</v>
      </c>
      <c r="AA152" s="50"/>
      <c r="AB152" s="52"/>
      <c r="AC152" s="48"/>
      <c r="AD152" s="49"/>
      <c r="AE152" s="127" t="s">
        <v>28</v>
      </c>
      <c r="AF152" s="51"/>
      <c r="AG152" s="56"/>
      <c r="AH152" s="52"/>
      <c r="AI152" s="48"/>
      <c r="AJ152" s="49"/>
      <c r="AK152" s="127" t="s">
        <v>28</v>
      </c>
      <c r="AL152" s="51"/>
      <c r="AM152" s="56"/>
      <c r="AN152" s="52"/>
      <c r="AO152" s="67"/>
      <c r="AP152" s="350" t="s">
        <v>485</v>
      </c>
      <c r="AQ152" s="350"/>
      <c r="AR152" s="68"/>
      <c r="AS152" s="71" t="s">
        <v>488</v>
      </c>
      <c r="AT152" s="71" t="s">
        <v>488</v>
      </c>
      <c r="AU152" s="219"/>
    </row>
    <row r="153" spans="1:47" s="17" customFormat="1" ht="40.5" x14ac:dyDescent="0.15">
      <c r="A153" s="45"/>
      <c r="B153" s="78"/>
      <c r="C153" s="239">
        <v>125</v>
      </c>
      <c r="D153" s="304" t="s">
        <v>3254</v>
      </c>
      <c r="E153" s="46" t="s">
        <v>616</v>
      </c>
      <c r="F153" s="46" t="s">
        <v>484</v>
      </c>
      <c r="G153" s="288">
        <v>81175.816999999995</v>
      </c>
      <c r="H153" s="287">
        <v>74098.277000000002</v>
      </c>
      <c r="I153" s="288">
        <v>74037.796000000002</v>
      </c>
      <c r="J153" s="503" t="s">
        <v>28</v>
      </c>
      <c r="K153" s="79" t="s">
        <v>1770</v>
      </c>
      <c r="L153" s="291" t="s">
        <v>2773</v>
      </c>
      <c r="M153" s="288">
        <v>69362.339000000007</v>
      </c>
      <c r="N153" s="288">
        <v>73499.592999999993</v>
      </c>
      <c r="O153" s="436">
        <f t="shared" si="8"/>
        <v>4137.2539999999863</v>
      </c>
      <c r="P153" s="340">
        <v>0</v>
      </c>
      <c r="Q153" s="64" t="s">
        <v>1771</v>
      </c>
      <c r="R153" s="295" t="s">
        <v>2817</v>
      </c>
      <c r="S153" s="66" t="s">
        <v>3255</v>
      </c>
      <c r="T153" s="106" t="s">
        <v>547</v>
      </c>
      <c r="U153" s="46" t="s">
        <v>548</v>
      </c>
      <c r="V153" s="57" t="s">
        <v>706</v>
      </c>
      <c r="W153" s="48" t="s">
        <v>1381</v>
      </c>
      <c r="X153" s="49">
        <v>21</v>
      </c>
      <c r="Y153" s="127" t="s">
        <v>28</v>
      </c>
      <c r="Z153" s="51">
        <v>118</v>
      </c>
      <c r="AA153" s="50"/>
      <c r="AB153" s="52"/>
      <c r="AC153" s="48"/>
      <c r="AD153" s="49"/>
      <c r="AE153" s="127" t="s">
        <v>28</v>
      </c>
      <c r="AF153" s="51"/>
      <c r="AG153" s="56"/>
      <c r="AH153" s="52"/>
      <c r="AI153" s="48"/>
      <c r="AJ153" s="49"/>
      <c r="AK153" s="127" t="s">
        <v>28</v>
      </c>
      <c r="AL153" s="51"/>
      <c r="AM153" s="56"/>
      <c r="AN153" s="52"/>
      <c r="AO153" s="67"/>
      <c r="AP153" s="350" t="s">
        <v>28</v>
      </c>
      <c r="AQ153" s="350"/>
      <c r="AR153" s="68"/>
      <c r="AS153" s="71" t="s">
        <v>488</v>
      </c>
      <c r="AT153" s="71" t="s">
        <v>488</v>
      </c>
      <c r="AU153" s="219"/>
    </row>
    <row r="154" spans="1:47" s="17" customFormat="1" ht="81" x14ac:dyDescent="0.15">
      <c r="A154" s="45"/>
      <c r="B154" s="78"/>
      <c r="C154" s="239">
        <v>126</v>
      </c>
      <c r="D154" s="300" t="s">
        <v>718</v>
      </c>
      <c r="E154" s="46" t="s">
        <v>616</v>
      </c>
      <c r="F154" s="46" t="s">
        <v>484</v>
      </c>
      <c r="G154" s="288">
        <v>145285.81700000001</v>
      </c>
      <c r="H154" s="287">
        <v>153244.18599999999</v>
      </c>
      <c r="I154" s="288">
        <v>153005.13800000001</v>
      </c>
      <c r="J154" s="503" t="s">
        <v>28</v>
      </c>
      <c r="K154" s="79" t="s">
        <v>1770</v>
      </c>
      <c r="L154" s="291" t="s">
        <v>2774</v>
      </c>
      <c r="M154" s="288">
        <v>104086.53</v>
      </c>
      <c r="N154" s="288">
        <v>125861.23</v>
      </c>
      <c r="O154" s="436">
        <f t="shared" si="8"/>
        <v>21774.699999999997</v>
      </c>
      <c r="P154" s="340">
        <v>0</v>
      </c>
      <c r="Q154" s="64" t="s">
        <v>1772</v>
      </c>
      <c r="R154" s="295" t="s">
        <v>2818</v>
      </c>
      <c r="S154" s="66" t="s">
        <v>3256</v>
      </c>
      <c r="T154" s="106" t="s">
        <v>547</v>
      </c>
      <c r="U154" s="46" t="s">
        <v>548</v>
      </c>
      <c r="V154" s="57" t="s">
        <v>707</v>
      </c>
      <c r="W154" s="48" t="s">
        <v>1381</v>
      </c>
      <c r="X154" s="49">
        <v>21</v>
      </c>
      <c r="Y154" s="127" t="s">
        <v>28</v>
      </c>
      <c r="Z154" s="51">
        <v>119</v>
      </c>
      <c r="AA154" s="50"/>
      <c r="AB154" s="52"/>
      <c r="AC154" s="48"/>
      <c r="AD154" s="49"/>
      <c r="AE154" s="127" t="s">
        <v>28</v>
      </c>
      <c r="AF154" s="51"/>
      <c r="AG154" s="56"/>
      <c r="AH154" s="52"/>
      <c r="AI154" s="48"/>
      <c r="AJ154" s="49"/>
      <c r="AK154" s="127" t="s">
        <v>28</v>
      </c>
      <c r="AL154" s="51"/>
      <c r="AM154" s="56"/>
      <c r="AN154" s="52"/>
      <c r="AO154" s="67"/>
      <c r="AP154" s="350" t="s">
        <v>485</v>
      </c>
      <c r="AQ154" s="350"/>
      <c r="AR154" s="68" t="s">
        <v>452</v>
      </c>
      <c r="AS154" s="71" t="s">
        <v>488</v>
      </c>
      <c r="AT154" s="71" t="s">
        <v>488</v>
      </c>
      <c r="AU154" s="219"/>
    </row>
    <row r="155" spans="1:47" s="17" customFormat="1" ht="40.5" x14ac:dyDescent="0.15">
      <c r="A155" s="45"/>
      <c r="B155" s="78"/>
      <c r="C155" s="239">
        <v>127</v>
      </c>
      <c r="D155" s="300" t="s">
        <v>1744</v>
      </c>
      <c r="E155" s="46" t="s">
        <v>719</v>
      </c>
      <c r="F155" s="46" t="s">
        <v>484</v>
      </c>
      <c r="G155" s="288">
        <v>2283.7379999999998</v>
      </c>
      <c r="H155" s="287">
        <v>2707.0509999999999</v>
      </c>
      <c r="I155" s="288">
        <v>2706.8209999999999</v>
      </c>
      <c r="J155" s="279" t="s">
        <v>3258</v>
      </c>
      <c r="K155" s="79" t="s">
        <v>1770</v>
      </c>
      <c r="L155" s="291" t="s">
        <v>2775</v>
      </c>
      <c r="M155" s="397">
        <v>1927.075</v>
      </c>
      <c r="N155" s="397">
        <v>2301.9769999999999</v>
      </c>
      <c r="O155" s="445">
        <f t="shared" si="8"/>
        <v>374.90199999999982</v>
      </c>
      <c r="P155" s="340">
        <v>0</v>
      </c>
      <c r="Q155" s="64" t="s">
        <v>1772</v>
      </c>
      <c r="R155" s="295" t="s">
        <v>2819</v>
      </c>
      <c r="S155" s="47"/>
      <c r="T155" s="106" t="s">
        <v>547</v>
      </c>
      <c r="U155" s="46" t="s">
        <v>548</v>
      </c>
      <c r="V155" s="57" t="s">
        <v>708</v>
      </c>
      <c r="W155" s="48" t="s">
        <v>1381</v>
      </c>
      <c r="X155" s="49">
        <v>21</v>
      </c>
      <c r="Y155" s="127" t="s">
        <v>28</v>
      </c>
      <c r="Z155" s="51">
        <v>120</v>
      </c>
      <c r="AA155" s="50"/>
      <c r="AB155" s="52"/>
      <c r="AC155" s="48"/>
      <c r="AD155" s="49"/>
      <c r="AE155" s="127" t="s">
        <v>28</v>
      </c>
      <c r="AF155" s="51"/>
      <c r="AG155" s="56"/>
      <c r="AH155" s="52"/>
      <c r="AI155" s="48"/>
      <c r="AJ155" s="49"/>
      <c r="AK155" s="127" t="s">
        <v>28</v>
      </c>
      <c r="AL155" s="51"/>
      <c r="AM155" s="56"/>
      <c r="AN155" s="52"/>
      <c r="AO155" s="67"/>
      <c r="AP155" s="350" t="s">
        <v>1382</v>
      </c>
      <c r="AQ155" s="350" t="s">
        <v>1388</v>
      </c>
      <c r="AR155" s="68" t="s">
        <v>451</v>
      </c>
      <c r="AS155" s="71" t="s">
        <v>488</v>
      </c>
      <c r="AT155" s="71"/>
      <c r="AU155" s="219"/>
    </row>
    <row r="156" spans="1:47" s="17" customFormat="1" ht="81" x14ac:dyDescent="0.15">
      <c r="A156" s="45"/>
      <c r="B156" s="78"/>
      <c r="C156" s="239">
        <v>128</v>
      </c>
      <c r="D156" s="300" t="s">
        <v>720</v>
      </c>
      <c r="E156" s="46" t="s">
        <v>721</v>
      </c>
      <c r="F156" s="46" t="s">
        <v>484</v>
      </c>
      <c r="G156" s="288">
        <v>15304.940999999999</v>
      </c>
      <c r="H156" s="287">
        <v>14884.687</v>
      </c>
      <c r="I156" s="288">
        <v>14859.261</v>
      </c>
      <c r="J156" s="279" t="s">
        <v>3265</v>
      </c>
      <c r="K156" s="79" t="s">
        <v>1770</v>
      </c>
      <c r="L156" s="291" t="s">
        <v>2776</v>
      </c>
      <c r="M156" s="397">
        <v>10434.475</v>
      </c>
      <c r="N156" s="397">
        <v>13023.966</v>
      </c>
      <c r="O156" s="445">
        <f t="shared" si="8"/>
        <v>2589.491</v>
      </c>
      <c r="P156" s="340">
        <v>0</v>
      </c>
      <c r="Q156" s="64" t="s">
        <v>1772</v>
      </c>
      <c r="R156" s="295" t="s">
        <v>2820</v>
      </c>
      <c r="S156" s="66" t="s">
        <v>3257</v>
      </c>
      <c r="T156" s="106" t="s">
        <v>547</v>
      </c>
      <c r="U156" s="46" t="s">
        <v>548</v>
      </c>
      <c r="V156" s="57" t="s">
        <v>707</v>
      </c>
      <c r="W156" s="48" t="s">
        <v>1381</v>
      </c>
      <c r="X156" s="49">
        <v>21</v>
      </c>
      <c r="Y156" s="127" t="s">
        <v>28</v>
      </c>
      <c r="Z156" s="51">
        <v>121</v>
      </c>
      <c r="AA156" s="50"/>
      <c r="AB156" s="52"/>
      <c r="AC156" s="48"/>
      <c r="AD156" s="49"/>
      <c r="AE156" s="127" t="s">
        <v>28</v>
      </c>
      <c r="AF156" s="51"/>
      <c r="AG156" s="56"/>
      <c r="AH156" s="52"/>
      <c r="AI156" s="48"/>
      <c r="AJ156" s="49"/>
      <c r="AK156" s="127" t="s">
        <v>28</v>
      </c>
      <c r="AL156" s="51"/>
      <c r="AM156" s="56"/>
      <c r="AN156" s="52"/>
      <c r="AO156" s="67"/>
      <c r="AP156" s="350" t="s">
        <v>1726</v>
      </c>
      <c r="AQ156" s="350"/>
      <c r="AR156" s="68" t="s">
        <v>452</v>
      </c>
      <c r="AS156" s="71" t="s">
        <v>488</v>
      </c>
      <c r="AT156" s="71" t="s">
        <v>488</v>
      </c>
      <c r="AU156" s="219"/>
    </row>
    <row r="157" spans="1:47" s="17" customFormat="1" ht="81" x14ac:dyDescent="0.15">
      <c r="A157" s="45"/>
      <c r="B157" s="78"/>
      <c r="C157" s="239">
        <v>129</v>
      </c>
      <c r="D157" s="300" t="s">
        <v>722</v>
      </c>
      <c r="E157" s="46" t="s">
        <v>723</v>
      </c>
      <c r="F157" s="46" t="s">
        <v>484</v>
      </c>
      <c r="G157" s="288">
        <v>4013.1050000000005</v>
      </c>
      <c r="H157" s="287">
        <v>2770.248</v>
      </c>
      <c r="I157" s="288">
        <v>2756.5120000000002</v>
      </c>
      <c r="J157" s="503" t="s">
        <v>28</v>
      </c>
      <c r="K157" s="79" t="s">
        <v>1770</v>
      </c>
      <c r="L157" s="291" t="s">
        <v>2777</v>
      </c>
      <c r="M157" s="288">
        <v>3439.9769999999999</v>
      </c>
      <c r="N157" s="288">
        <v>4441.357</v>
      </c>
      <c r="O157" s="436">
        <f t="shared" si="8"/>
        <v>1001.3800000000001</v>
      </c>
      <c r="P157" s="340">
        <v>0</v>
      </c>
      <c r="Q157" s="64" t="s">
        <v>1772</v>
      </c>
      <c r="R157" s="295" t="s">
        <v>2821</v>
      </c>
      <c r="S157" s="47"/>
      <c r="T157" s="106" t="s">
        <v>547</v>
      </c>
      <c r="U157" s="46" t="s">
        <v>548</v>
      </c>
      <c r="V157" s="57" t="s">
        <v>1478</v>
      </c>
      <c r="W157" s="48" t="s">
        <v>1381</v>
      </c>
      <c r="X157" s="49">
        <v>21</v>
      </c>
      <c r="Y157" s="127" t="s">
        <v>28</v>
      </c>
      <c r="Z157" s="51">
        <v>122</v>
      </c>
      <c r="AA157" s="50"/>
      <c r="AB157" s="52"/>
      <c r="AC157" s="48"/>
      <c r="AD157" s="49"/>
      <c r="AE157" s="127" t="s">
        <v>28</v>
      </c>
      <c r="AF157" s="51"/>
      <c r="AG157" s="56"/>
      <c r="AH157" s="52"/>
      <c r="AI157" s="48"/>
      <c r="AJ157" s="49"/>
      <c r="AK157" s="127" t="s">
        <v>28</v>
      </c>
      <c r="AL157" s="51"/>
      <c r="AM157" s="56"/>
      <c r="AN157" s="52"/>
      <c r="AO157" s="67"/>
      <c r="AP157" s="350" t="s">
        <v>485</v>
      </c>
      <c r="AQ157" s="350"/>
      <c r="AR157" s="68" t="s">
        <v>454</v>
      </c>
      <c r="AS157" s="71" t="s">
        <v>488</v>
      </c>
      <c r="AT157" s="71" t="s">
        <v>488</v>
      </c>
      <c r="AU157" s="219"/>
    </row>
    <row r="158" spans="1:47" s="17" customFormat="1" ht="27" x14ac:dyDescent="0.15">
      <c r="A158" s="45"/>
      <c r="B158" s="78"/>
      <c r="C158" s="358"/>
      <c r="D158" s="304" t="s">
        <v>2904</v>
      </c>
      <c r="E158" s="46"/>
      <c r="F158" s="46"/>
      <c r="G158" s="288"/>
      <c r="H158" s="287"/>
      <c r="I158" s="288"/>
      <c r="J158" s="279"/>
      <c r="K158" s="79"/>
      <c r="L158" s="291"/>
      <c r="M158" s="288"/>
      <c r="N158" s="288"/>
      <c r="O158" s="436"/>
      <c r="P158" s="340"/>
      <c r="Q158" s="64"/>
      <c r="R158" s="295"/>
      <c r="S158" s="47"/>
      <c r="T158" s="106" t="s">
        <v>550</v>
      </c>
      <c r="U158" s="46"/>
      <c r="V158" s="57"/>
      <c r="W158" s="48"/>
      <c r="X158" s="49"/>
      <c r="Y158" s="127"/>
      <c r="Z158" s="51"/>
      <c r="AA158" s="50"/>
      <c r="AB158" s="52"/>
      <c r="AC158" s="48"/>
      <c r="AD158" s="49"/>
      <c r="AE158" s="127"/>
      <c r="AF158" s="51"/>
      <c r="AG158" s="56"/>
      <c r="AH158" s="52"/>
      <c r="AI158" s="48"/>
      <c r="AJ158" s="49"/>
      <c r="AK158" s="127"/>
      <c r="AL158" s="51"/>
      <c r="AM158" s="56"/>
      <c r="AN158" s="52"/>
      <c r="AO158" s="67"/>
      <c r="AP158" s="103"/>
      <c r="AQ158" s="103"/>
      <c r="AR158" s="68"/>
      <c r="AS158" s="71"/>
      <c r="AT158" s="71"/>
      <c r="AU158" s="219"/>
    </row>
    <row r="159" spans="1:47" s="17" customFormat="1" ht="40.5" x14ac:dyDescent="0.15">
      <c r="A159" s="45"/>
      <c r="B159" s="78"/>
      <c r="C159" s="239">
        <v>130</v>
      </c>
      <c r="D159" s="302" t="s">
        <v>724</v>
      </c>
      <c r="E159" s="46" t="s">
        <v>725</v>
      </c>
      <c r="F159" s="46" t="s">
        <v>529</v>
      </c>
      <c r="G159" s="288">
        <v>12.055</v>
      </c>
      <c r="H159" s="287">
        <v>12.055</v>
      </c>
      <c r="I159" s="288">
        <v>9.5470000000000006</v>
      </c>
      <c r="J159" s="503" t="s">
        <v>28</v>
      </c>
      <c r="K159" s="79" t="s">
        <v>1770</v>
      </c>
      <c r="L159" s="291" t="s">
        <v>2778</v>
      </c>
      <c r="M159" s="288">
        <v>12.055</v>
      </c>
      <c r="N159" s="288">
        <v>12.055</v>
      </c>
      <c r="O159" s="436">
        <f t="shared" ref="O159:O175" si="9">N159-M159</f>
        <v>0</v>
      </c>
      <c r="P159" s="340">
        <v>0</v>
      </c>
      <c r="Q159" s="64" t="s">
        <v>1771</v>
      </c>
      <c r="R159" s="295" t="s">
        <v>2822</v>
      </c>
      <c r="S159" s="47"/>
      <c r="T159" s="106" t="s">
        <v>550</v>
      </c>
      <c r="U159" s="46" t="s">
        <v>519</v>
      </c>
      <c r="V159" s="57" t="s">
        <v>709</v>
      </c>
      <c r="W159" s="48" t="s">
        <v>1381</v>
      </c>
      <c r="X159" s="49">
        <v>21</v>
      </c>
      <c r="Y159" s="127" t="s">
        <v>28</v>
      </c>
      <c r="Z159" s="51">
        <v>123</v>
      </c>
      <c r="AA159" s="50"/>
      <c r="AB159" s="52"/>
      <c r="AC159" s="48"/>
      <c r="AD159" s="49"/>
      <c r="AE159" s="127" t="s">
        <v>28</v>
      </c>
      <c r="AF159" s="51"/>
      <c r="AG159" s="56"/>
      <c r="AH159" s="52"/>
      <c r="AI159" s="48"/>
      <c r="AJ159" s="49"/>
      <c r="AK159" s="127" t="s">
        <v>28</v>
      </c>
      <c r="AL159" s="51"/>
      <c r="AM159" s="56"/>
      <c r="AN159" s="52"/>
      <c r="AO159" s="67"/>
      <c r="AP159" s="350" t="s">
        <v>485</v>
      </c>
      <c r="AQ159" s="350"/>
      <c r="AR159" s="68" t="s">
        <v>455</v>
      </c>
      <c r="AS159" s="71" t="s">
        <v>488</v>
      </c>
      <c r="AT159" s="71"/>
      <c r="AU159" s="219"/>
    </row>
    <row r="160" spans="1:47" s="17" customFormat="1" ht="40.5" x14ac:dyDescent="0.15">
      <c r="A160" s="45"/>
      <c r="B160" s="78"/>
      <c r="C160" s="239">
        <v>131</v>
      </c>
      <c r="D160" s="302" t="s">
        <v>726</v>
      </c>
      <c r="E160" s="46" t="s">
        <v>536</v>
      </c>
      <c r="F160" s="46" t="s">
        <v>529</v>
      </c>
      <c r="G160" s="288">
        <v>18.686</v>
      </c>
      <c r="H160" s="287">
        <v>18.686</v>
      </c>
      <c r="I160" s="288">
        <v>18.562000000000001</v>
      </c>
      <c r="J160" s="503" t="s">
        <v>28</v>
      </c>
      <c r="K160" s="79" t="s">
        <v>1771</v>
      </c>
      <c r="L160" s="291" t="s">
        <v>2779</v>
      </c>
      <c r="M160" s="288">
        <v>18.686</v>
      </c>
      <c r="N160" s="288">
        <v>18.686</v>
      </c>
      <c r="O160" s="436">
        <f t="shared" si="9"/>
        <v>0</v>
      </c>
      <c r="P160" s="340">
        <v>0</v>
      </c>
      <c r="Q160" s="64" t="s">
        <v>1771</v>
      </c>
      <c r="R160" s="295" t="s">
        <v>2823</v>
      </c>
      <c r="S160" s="47"/>
      <c r="T160" s="106" t="s">
        <v>550</v>
      </c>
      <c r="U160" s="46" t="s">
        <v>519</v>
      </c>
      <c r="V160" s="57" t="s">
        <v>709</v>
      </c>
      <c r="W160" s="48" t="s">
        <v>1381</v>
      </c>
      <c r="X160" s="49">
        <v>21</v>
      </c>
      <c r="Y160" s="127" t="s">
        <v>28</v>
      </c>
      <c r="Z160" s="51">
        <v>124</v>
      </c>
      <c r="AA160" s="50"/>
      <c r="AB160" s="52"/>
      <c r="AC160" s="48"/>
      <c r="AD160" s="49"/>
      <c r="AE160" s="127" t="s">
        <v>28</v>
      </c>
      <c r="AF160" s="51"/>
      <c r="AG160" s="56"/>
      <c r="AH160" s="52"/>
      <c r="AI160" s="48"/>
      <c r="AJ160" s="49"/>
      <c r="AK160" s="127" t="s">
        <v>28</v>
      </c>
      <c r="AL160" s="51"/>
      <c r="AM160" s="56"/>
      <c r="AN160" s="52"/>
      <c r="AO160" s="67"/>
      <c r="AP160" s="350" t="s">
        <v>485</v>
      </c>
      <c r="AQ160" s="350"/>
      <c r="AR160" s="68" t="s">
        <v>455</v>
      </c>
      <c r="AS160" s="71" t="s">
        <v>488</v>
      </c>
      <c r="AT160" s="71"/>
      <c r="AU160" s="219"/>
    </row>
    <row r="161" spans="1:47" s="17" customFormat="1" ht="40.5" x14ac:dyDescent="0.15">
      <c r="A161" s="45"/>
      <c r="B161" s="78"/>
      <c r="C161" s="239">
        <v>132</v>
      </c>
      <c r="D161" s="302" t="s">
        <v>727</v>
      </c>
      <c r="E161" s="46" t="s">
        <v>728</v>
      </c>
      <c r="F161" s="46" t="s">
        <v>1684</v>
      </c>
      <c r="G161" s="288">
        <v>38.655999999999999</v>
      </c>
      <c r="H161" s="287">
        <v>38.655999999999999</v>
      </c>
      <c r="I161" s="288">
        <v>37.497999999999998</v>
      </c>
      <c r="J161" s="503" t="s">
        <v>28</v>
      </c>
      <c r="K161" s="79" t="s">
        <v>1775</v>
      </c>
      <c r="L161" s="291" t="s">
        <v>2780</v>
      </c>
      <c r="M161" s="469">
        <v>0</v>
      </c>
      <c r="N161" s="469">
        <v>0</v>
      </c>
      <c r="O161" s="436">
        <f t="shared" si="9"/>
        <v>0</v>
      </c>
      <c r="P161" s="340">
        <v>0</v>
      </c>
      <c r="Q161" s="64" t="s">
        <v>1776</v>
      </c>
      <c r="R161" s="295" t="s">
        <v>2824</v>
      </c>
      <c r="S161" s="47"/>
      <c r="T161" s="106" t="s">
        <v>550</v>
      </c>
      <c r="U161" s="46" t="s">
        <v>519</v>
      </c>
      <c r="V161" s="57" t="s">
        <v>709</v>
      </c>
      <c r="W161" s="48" t="s">
        <v>1381</v>
      </c>
      <c r="X161" s="49">
        <v>21</v>
      </c>
      <c r="Y161" s="127" t="s">
        <v>28</v>
      </c>
      <c r="Z161" s="51">
        <v>125</v>
      </c>
      <c r="AA161" s="50"/>
      <c r="AB161" s="52"/>
      <c r="AC161" s="48"/>
      <c r="AD161" s="49"/>
      <c r="AE161" s="127" t="s">
        <v>28</v>
      </c>
      <c r="AF161" s="51"/>
      <c r="AG161" s="56"/>
      <c r="AH161" s="52"/>
      <c r="AI161" s="48"/>
      <c r="AJ161" s="49"/>
      <c r="AK161" s="127" t="s">
        <v>28</v>
      </c>
      <c r="AL161" s="51"/>
      <c r="AM161" s="56"/>
      <c r="AN161" s="52"/>
      <c r="AO161" s="67"/>
      <c r="AP161" s="350" t="s">
        <v>485</v>
      </c>
      <c r="AQ161" s="350"/>
      <c r="AR161" s="68" t="s">
        <v>455</v>
      </c>
      <c r="AS161" s="71"/>
      <c r="AT161" s="71"/>
      <c r="AU161" s="219"/>
    </row>
    <row r="162" spans="1:47" s="17" customFormat="1" ht="40.5" x14ac:dyDescent="0.15">
      <c r="A162" s="45"/>
      <c r="B162" s="78"/>
      <c r="C162" s="239">
        <v>133</v>
      </c>
      <c r="D162" s="302" t="s">
        <v>729</v>
      </c>
      <c r="E162" s="46" t="s">
        <v>728</v>
      </c>
      <c r="F162" s="46" t="s">
        <v>1684</v>
      </c>
      <c r="G162" s="288">
        <v>6.7750000000000004</v>
      </c>
      <c r="H162" s="287">
        <v>6.7750000000000004</v>
      </c>
      <c r="I162" s="288">
        <v>6.7750000000000004</v>
      </c>
      <c r="J162" s="503" t="s">
        <v>28</v>
      </c>
      <c r="K162" s="79" t="s">
        <v>1775</v>
      </c>
      <c r="L162" s="291" t="s">
        <v>2781</v>
      </c>
      <c r="M162" s="469">
        <v>0</v>
      </c>
      <c r="N162" s="469">
        <v>0</v>
      </c>
      <c r="O162" s="436">
        <f t="shared" si="9"/>
        <v>0</v>
      </c>
      <c r="P162" s="340">
        <v>0</v>
      </c>
      <c r="Q162" s="64" t="s">
        <v>1776</v>
      </c>
      <c r="R162" s="295" t="s">
        <v>2824</v>
      </c>
      <c r="S162" s="47"/>
      <c r="T162" s="106" t="s">
        <v>550</v>
      </c>
      <c r="U162" s="46" t="s">
        <v>519</v>
      </c>
      <c r="V162" s="57" t="s">
        <v>710</v>
      </c>
      <c r="W162" s="48" t="s">
        <v>1381</v>
      </c>
      <c r="X162" s="49">
        <v>21</v>
      </c>
      <c r="Y162" s="127" t="s">
        <v>28</v>
      </c>
      <c r="Z162" s="51">
        <v>126</v>
      </c>
      <c r="AA162" s="50"/>
      <c r="AB162" s="52"/>
      <c r="AC162" s="48"/>
      <c r="AD162" s="49"/>
      <c r="AE162" s="127" t="s">
        <v>28</v>
      </c>
      <c r="AF162" s="51"/>
      <c r="AG162" s="56"/>
      <c r="AH162" s="52"/>
      <c r="AI162" s="48"/>
      <c r="AJ162" s="49"/>
      <c r="AK162" s="127" t="s">
        <v>28</v>
      </c>
      <c r="AL162" s="51"/>
      <c r="AM162" s="56"/>
      <c r="AN162" s="52"/>
      <c r="AO162" s="67"/>
      <c r="AP162" s="350" t="s">
        <v>485</v>
      </c>
      <c r="AQ162" s="350"/>
      <c r="AR162" s="68" t="s">
        <v>455</v>
      </c>
      <c r="AS162" s="71"/>
      <c r="AT162" s="71"/>
      <c r="AU162" s="219"/>
    </row>
    <row r="163" spans="1:47" s="17" customFormat="1" ht="40.5" x14ac:dyDescent="0.15">
      <c r="A163" s="45"/>
      <c r="B163" s="78"/>
      <c r="C163" s="239">
        <v>134</v>
      </c>
      <c r="D163" s="302" t="s">
        <v>730</v>
      </c>
      <c r="E163" s="46" t="s">
        <v>536</v>
      </c>
      <c r="F163" s="46" t="s">
        <v>529</v>
      </c>
      <c r="G163" s="288">
        <v>58.139000000000003</v>
      </c>
      <c r="H163" s="287">
        <v>58.139000000000003</v>
      </c>
      <c r="I163" s="288">
        <v>58.021000000000001</v>
      </c>
      <c r="J163" s="503" t="s">
        <v>28</v>
      </c>
      <c r="K163" s="79" t="s">
        <v>1770</v>
      </c>
      <c r="L163" s="291" t="s">
        <v>2782</v>
      </c>
      <c r="M163" s="288">
        <v>51.343000000000004</v>
      </c>
      <c r="N163" s="288">
        <v>51.343000000000004</v>
      </c>
      <c r="O163" s="436">
        <f t="shared" si="9"/>
        <v>0</v>
      </c>
      <c r="P163" s="340">
        <v>0</v>
      </c>
      <c r="Q163" s="64" t="s">
        <v>1771</v>
      </c>
      <c r="R163" s="295" t="s">
        <v>2825</v>
      </c>
      <c r="S163" s="47"/>
      <c r="T163" s="106" t="s">
        <v>550</v>
      </c>
      <c r="U163" s="46" t="s">
        <v>519</v>
      </c>
      <c r="V163" s="57" t="s">
        <v>710</v>
      </c>
      <c r="W163" s="48" t="s">
        <v>1381</v>
      </c>
      <c r="X163" s="49">
        <v>21</v>
      </c>
      <c r="Y163" s="127" t="s">
        <v>28</v>
      </c>
      <c r="Z163" s="51">
        <v>127</v>
      </c>
      <c r="AA163" s="50"/>
      <c r="AB163" s="52"/>
      <c r="AC163" s="48"/>
      <c r="AD163" s="49"/>
      <c r="AE163" s="127" t="s">
        <v>28</v>
      </c>
      <c r="AF163" s="51"/>
      <c r="AG163" s="56"/>
      <c r="AH163" s="52"/>
      <c r="AI163" s="48"/>
      <c r="AJ163" s="49"/>
      <c r="AK163" s="127" t="s">
        <v>28</v>
      </c>
      <c r="AL163" s="51"/>
      <c r="AM163" s="56"/>
      <c r="AN163" s="52"/>
      <c r="AO163" s="67"/>
      <c r="AP163" s="350" t="s">
        <v>485</v>
      </c>
      <c r="AQ163" s="350"/>
      <c r="AR163" s="68" t="s">
        <v>455</v>
      </c>
      <c r="AS163" s="71"/>
      <c r="AT163" s="71"/>
      <c r="AU163" s="219"/>
    </row>
    <row r="164" spans="1:47" s="17" customFormat="1" ht="99.75" customHeight="1" x14ac:dyDescent="0.15">
      <c r="A164" s="45"/>
      <c r="B164" s="78"/>
      <c r="C164" s="239">
        <v>135</v>
      </c>
      <c r="D164" s="300" t="s">
        <v>731</v>
      </c>
      <c r="E164" s="46" t="s">
        <v>732</v>
      </c>
      <c r="F164" s="46" t="s">
        <v>529</v>
      </c>
      <c r="G164" s="288">
        <v>65</v>
      </c>
      <c r="H164" s="287">
        <v>65</v>
      </c>
      <c r="I164" s="288">
        <v>65</v>
      </c>
      <c r="J164" s="279" t="s">
        <v>3259</v>
      </c>
      <c r="K164" s="79" t="s">
        <v>1774</v>
      </c>
      <c r="L164" s="291" t="s">
        <v>2783</v>
      </c>
      <c r="M164" s="397">
        <v>70.2</v>
      </c>
      <c r="N164" s="397">
        <v>70.2</v>
      </c>
      <c r="O164" s="445">
        <f t="shared" si="9"/>
        <v>0</v>
      </c>
      <c r="P164" s="340">
        <v>0</v>
      </c>
      <c r="Q164" s="64" t="s">
        <v>1773</v>
      </c>
      <c r="R164" s="295" t="s">
        <v>2826</v>
      </c>
      <c r="S164" s="47"/>
      <c r="T164" s="106" t="s">
        <v>550</v>
      </c>
      <c r="U164" s="46" t="s">
        <v>519</v>
      </c>
      <c r="V164" s="57" t="s">
        <v>709</v>
      </c>
      <c r="W164" s="48" t="s">
        <v>1381</v>
      </c>
      <c r="X164" s="49">
        <v>21</v>
      </c>
      <c r="Y164" s="127" t="s">
        <v>28</v>
      </c>
      <c r="Z164" s="51">
        <v>128</v>
      </c>
      <c r="AA164" s="50"/>
      <c r="AB164" s="52"/>
      <c r="AC164" s="48"/>
      <c r="AD164" s="49"/>
      <c r="AE164" s="127" t="s">
        <v>28</v>
      </c>
      <c r="AF164" s="51"/>
      <c r="AG164" s="56"/>
      <c r="AH164" s="52"/>
      <c r="AI164" s="48"/>
      <c r="AJ164" s="49"/>
      <c r="AK164" s="127" t="s">
        <v>28</v>
      </c>
      <c r="AL164" s="51"/>
      <c r="AM164" s="56"/>
      <c r="AN164" s="52"/>
      <c r="AO164" s="67"/>
      <c r="AP164" s="350" t="s">
        <v>1382</v>
      </c>
      <c r="AQ164" s="350" t="s">
        <v>1383</v>
      </c>
      <c r="AR164" s="68" t="s">
        <v>451</v>
      </c>
      <c r="AS164" s="71"/>
      <c r="AT164" s="71"/>
      <c r="AU164" s="219"/>
    </row>
    <row r="165" spans="1:47" s="17" customFormat="1" ht="151.5" customHeight="1" x14ac:dyDescent="0.15">
      <c r="A165" s="45"/>
      <c r="B165" s="78"/>
      <c r="C165" s="239">
        <v>136</v>
      </c>
      <c r="D165" s="300" t="s">
        <v>733</v>
      </c>
      <c r="E165" s="46" t="s">
        <v>732</v>
      </c>
      <c r="F165" s="46" t="s">
        <v>529</v>
      </c>
      <c r="G165" s="288">
        <v>4.0910000000000002</v>
      </c>
      <c r="H165" s="287">
        <v>4.0910000000000002</v>
      </c>
      <c r="I165" s="288">
        <v>1.2070000000000001</v>
      </c>
      <c r="J165" s="279" t="s">
        <v>3260</v>
      </c>
      <c r="K165" s="79" t="s">
        <v>1770</v>
      </c>
      <c r="L165" s="291" t="s">
        <v>2784</v>
      </c>
      <c r="M165" s="397">
        <v>4.0910000000000002</v>
      </c>
      <c r="N165" s="397">
        <v>4.0910000000000002</v>
      </c>
      <c r="O165" s="445">
        <f t="shared" si="9"/>
        <v>0</v>
      </c>
      <c r="P165" s="340">
        <v>0</v>
      </c>
      <c r="Q165" s="64" t="s">
        <v>1773</v>
      </c>
      <c r="R165" s="295" t="s">
        <v>2827</v>
      </c>
      <c r="S165" s="47"/>
      <c r="T165" s="106" t="s">
        <v>550</v>
      </c>
      <c r="U165" s="46" t="s">
        <v>519</v>
      </c>
      <c r="V165" s="57" t="s">
        <v>709</v>
      </c>
      <c r="W165" s="48" t="s">
        <v>1381</v>
      </c>
      <c r="X165" s="49">
        <v>21</v>
      </c>
      <c r="Y165" s="127" t="s">
        <v>28</v>
      </c>
      <c r="Z165" s="51">
        <v>129</v>
      </c>
      <c r="AA165" s="50"/>
      <c r="AB165" s="52"/>
      <c r="AC165" s="48"/>
      <c r="AD165" s="49"/>
      <c r="AE165" s="127" t="s">
        <v>28</v>
      </c>
      <c r="AF165" s="51"/>
      <c r="AG165" s="56"/>
      <c r="AH165" s="52"/>
      <c r="AI165" s="48"/>
      <c r="AJ165" s="49"/>
      <c r="AK165" s="127" t="s">
        <v>28</v>
      </c>
      <c r="AL165" s="51"/>
      <c r="AM165" s="56"/>
      <c r="AN165" s="52"/>
      <c r="AO165" s="67"/>
      <c r="AP165" s="350" t="s">
        <v>1382</v>
      </c>
      <c r="AQ165" s="350" t="s">
        <v>1383</v>
      </c>
      <c r="AR165" s="68" t="s">
        <v>451</v>
      </c>
      <c r="AS165" s="71" t="s">
        <v>488</v>
      </c>
      <c r="AT165" s="71"/>
      <c r="AU165" s="219"/>
    </row>
    <row r="166" spans="1:47" s="17" customFormat="1" ht="54" x14ac:dyDescent="0.15">
      <c r="A166" s="45"/>
      <c r="B166" s="78"/>
      <c r="C166" s="239">
        <v>137</v>
      </c>
      <c r="D166" s="300" t="s">
        <v>734</v>
      </c>
      <c r="E166" s="46" t="s">
        <v>509</v>
      </c>
      <c r="F166" s="46" t="s">
        <v>529</v>
      </c>
      <c r="G166" s="288">
        <v>40</v>
      </c>
      <c r="H166" s="287">
        <v>40</v>
      </c>
      <c r="I166" s="288">
        <v>40</v>
      </c>
      <c r="J166" s="503" t="s">
        <v>28</v>
      </c>
      <c r="K166" s="79" t="s">
        <v>1774</v>
      </c>
      <c r="L166" s="291" t="s">
        <v>2785</v>
      </c>
      <c r="M166" s="288">
        <v>39.880000000000003</v>
      </c>
      <c r="N166" s="288">
        <v>62.655999999999999</v>
      </c>
      <c r="O166" s="436">
        <f t="shared" si="9"/>
        <v>22.775999999999996</v>
      </c>
      <c r="P166" s="340">
        <v>0</v>
      </c>
      <c r="Q166" s="64" t="s">
        <v>1773</v>
      </c>
      <c r="R166" s="295" t="s">
        <v>2828</v>
      </c>
      <c r="S166" s="47" t="s">
        <v>3261</v>
      </c>
      <c r="T166" s="109" t="s">
        <v>550</v>
      </c>
      <c r="U166" s="46" t="s">
        <v>519</v>
      </c>
      <c r="V166" s="57" t="s">
        <v>711</v>
      </c>
      <c r="W166" s="48" t="s">
        <v>1381</v>
      </c>
      <c r="X166" s="49">
        <v>21</v>
      </c>
      <c r="Y166" s="127" t="s">
        <v>28</v>
      </c>
      <c r="Z166" s="51">
        <v>130</v>
      </c>
      <c r="AA166" s="50"/>
      <c r="AB166" s="52"/>
      <c r="AC166" s="48"/>
      <c r="AD166" s="49"/>
      <c r="AE166" s="127" t="s">
        <v>28</v>
      </c>
      <c r="AF166" s="51"/>
      <c r="AG166" s="56"/>
      <c r="AH166" s="52"/>
      <c r="AI166" s="48"/>
      <c r="AJ166" s="49"/>
      <c r="AK166" s="127" t="s">
        <v>28</v>
      </c>
      <c r="AL166" s="51"/>
      <c r="AM166" s="56"/>
      <c r="AN166" s="52"/>
      <c r="AO166" s="67"/>
      <c r="AP166" s="350" t="s">
        <v>485</v>
      </c>
      <c r="AQ166" s="350"/>
      <c r="AR166" s="68" t="s">
        <v>452</v>
      </c>
      <c r="AS166" s="71" t="s">
        <v>488</v>
      </c>
      <c r="AT166" s="71"/>
      <c r="AU166" s="219"/>
    </row>
    <row r="167" spans="1:47" s="17" customFormat="1" ht="60.75" customHeight="1" x14ac:dyDescent="0.15">
      <c r="A167" s="45"/>
      <c r="B167" s="78"/>
      <c r="C167" s="239">
        <v>138</v>
      </c>
      <c r="D167" s="300" t="s">
        <v>735</v>
      </c>
      <c r="E167" s="46" t="s">
        <v>736</v>
      </c>
      <c r="F167" s="46" t="s">
        <v>737</v>
      </c>
      <c r="G167" s="288">
        <v>12</v>
      </c>
      <c r="H167" s="287">
        <v>12</v>
      </c>
      <c r="I167" s="288">
        <v>11.99</v>
      </c>
      <c r="J167" s="503" t="s">
        <v>28</v>
      </c>
      <c r="K167" s="79" t="s">
        <v>1775</v>
      </c>
      <c r="L167" s="291" t="s">
        <v>2771</v>
      </c>
      <c r="M167" s="469">
        <v>0</v>
      </c>
      <c r="N167" s="469">
        <v>0</v>
      </c>
      <c r="O167" s="436">
        <f t="shared" si="9"/>
        <v>0</v>
      </c>
      <c r="P167" s="340">
        <v>0</v>
      </c>
      <c r="Q167" s="64" t="s">
        <v>1776</v>
      </c>
      <c r="R167" s="295" t="s">
        <v>2829</v>
      </c>
      <c r="S167" s="47"/>
      <c r="T167" s="109" t="s">
        <v>550</v>
      </c>
      <c r="U167" s="109" t="s">
        <v>519</v>
      </c>
      <c r="V167" s="57" t="s">
        <v>709</v>
      </c>
      <c r="W167" s="48" t="s">
        <v>1381</v>
      </c>
      <c r="X167" s="49">
        <v>21</v>
      </c>
      <c r="Y167" s="127" t="s">
        <v>28</v>
      </c>
      <c r="Z167" s="51">
        <v>131</v>
      </c>
      <c r="AA167" s="50"/>
      <c r="AB167" s="52"/>
      <c r="AC167" s="48"/>
      <c r="AD167" s="49"/>
      <c r="AE167" s="127" t="s">
        <v>28</v>
      </c>
      <c r="AF167" s="51"/>
      <c r="AG167" s="56"/>
      <c r="AH167" s="52"/>
      <c r="AI167" s="48"/>
      <c r="AJ167" s="49"/>
      <c r="AK167" s="127" t="s">
        <v>28</v>
      </c>
      <c r="AL167" s="51"/>
      <c r="AM167" s="56"/>
      <c r="AN167" s="52"/>
      <c r="AO167" s="67"/>
      <c r="AP167" s="350" t="s">
        <v>485</v>
      </c>
      <c r="AQ167" s="350"/>
      <c r="AR167" s="68" t="s">
        <v>453</v>
      </c>
      <c r="AS167" s="71" t="s">
        <v>488</v>
      </c>
      <c r="AT167" s="71"/>
      <c r="AU167" s="219"/>
    </row>
    <row r="168" spans="1:47" s="17" customFormat="1" ht="54" x14ac:dyDescent="0.15">
      <c r="A168" s="45"/>
      <c r="B168" s="78"/>
      <c r="C168" s="239">
        <v>139</v>
      </c>
      <c r="D168" s="300" t="s">
        <v>738</v>
      </c>
      <c r="E168" s="46" t="s">
        <v>571</v>
      </c>
      <c r="F168" s="46" t="s">
        <v>737</v>
      </c>
      <c r="G168" s="288">
        <v>11</v>
      </c>
      <c r="H168" s="287">
        <v>11</v>
      </c>
      <c r="I168" s="288">
        <v>10.99</v>
      </c>
      <c r="J168" s="503" t="s">
        <v>28</v>
      </c>
      <c r="K168" s="79" t="s">
        <v>1775</v>
      </c>
      <c r="L168" s="291" t="s">
        <v>2771</v>
      </c>
      <c r="M168" s="469">
        <v>0</v>
      </c>
      <c r="N168" s="469">
        <v>0</v>
      </c>
      <c r="O168" s="436">
        <f t="shared" si="9"/>
        <v>0</v>
      </c>
      <c r="P168" s="340">
        <v>0</v>
      </c>
      <c r="Q168" s="64" t="s">
        <v>1776</v>
      </c>
      <c r="R168" s="295" t="s">
        <v>2831</v>
      </c>
      <c r="S168" s="47"/>
      <c r="T168" s="109" t="s">
        <v>550</v>
      </c>
      <c r="U168" s="109" t="s">
        <v>519</v>
      </c>
      <c r="V168" s="57" t="s">
        <v>712</v>
      </c>
      <c r="W168" s="48" t="s">
        <v>1381</v>
      </c>
      <c r="X168" s="49">
        <v>21</v>
      </c>
      <c r="Y168" s="127" t="s">
        <v>28</v>
      </c>
      <c r="Z168" s="51">
        <v>132</v>
      </c>
      <c r="AA168" s="50"/>
      <c r="AB168" s="52"/>
      <c r="AC168" s="48"/>
      <c r="AD168" s="49"/>
      <c r="AE168" s="127" t="s">
        <v>28</v>
      </c>
      <c r="AF168" s="51"/>
      <c r="AG168" s="56"/>
      <c r="AH168" s="52"/>
      <c r="AI168" s="48"/>
      <c r="AJ168" s="49"/>
      <c r="AK168" s="127" t="s">
        <v>28</v>
      </c>
      <c r="AL168" s="51"/>
      <c r="AM168" s="56"/>
      <c r="AN168" s="52"/>
      <c r="AO168" s="67"/>
      <c r="AP168" s="350" t="s">
        <v>485</v>
      </c>
      <c r="AQ168" s="350"/>
      <c r="AR168" s="68" t="s">
        <v>454</v>
      </c>
      <c r="AS168" s="71" t="s">
        <v>488</v>
      </c>
      <c r="AT168" s="71"/>
      <c r="AU168" s="219" t="s">
        <v>17</v>
      </c>
    </row>
    <row r="169" spans="1:47" s="17" customFormat="1" ht="59.25" customHeight="1" x14ac:dyDescent="0.15">
      <c r="A169" s="45"/>
      <c r="B169" s="78"/>
      <c r="C169" s="239">
        <v>140</v>
      </c>
      <c r="D169" s="300" t="s">
        <v>739</v>
      </c>
      <c r="E169" s="46" t="s">
        <v>602</v>
      </c>
      <c r="F169" s="46" t="s">
        <v>737</v>
      </c>
      <c r="G169" s="288">
        <v>10.063000000000001</v>
      </c>
      <c r="H169" s="287">
        <v>10.063000000000001</v>
      </c>
      <c r="I169" s="288">
        <v>9.9760000000000009</v>
      </c>
      <c r="J169" s="503" t="s">
        <v>28</v>
      </c>
      <c r="K169" s="79" t="s">
        <v>1775</v>
      </c>
      <c r="L169" s="291" t="s">
        <v>2752</v>
      </c>
      <c r="M169" s="469">
        <v>0</v>
      </c>
      <c r="N169" s="469">
        <v>0</v>
      </c>
      <c r="O169" s="436">
        <f t="shared" si="9"/>
        <v>0</v>
      </c>
      <c r="P169" s="340">
        <v>0</v>
      </c>
      <c r="Q169" s="64" t="s">
        <v>1776</v>
      </c>
      <c r="R169" s="295" t="s">
        <v>2830</v>
      </c>
      <c r="S169" s="47"/>
      <c r="T169" s="109" t="s">
        <v>713</v>
      </c>
      <c r="U169" s="109" t="s">
        <v>0</v>
      </c>
      <c r="V169" s="57" t="s">
        <v>714</v>
      </c>
      <c r="W169" s="48" t="s">
        <v>1381</v>
      </c>
      <c r="X169" s="49">
        <v>21</v>
      </c>
      <c r="Y169" s="127" t="s">
        <v>28</v>
      </c>
      <c r="Z169" s="51">
        <v>135</v>
      </c>
      <c r="AA169" s="50"/>
      <c r="AB169" s="52"/>
      <c r="AC169" s="48"/>
      <c r="AD169" s="49"/>
      <c r="AE169" s="127" t="s">
        <v>28</v>
      </c>
      <c r="AF169" s="51"/>
      <c r="AG169" s="56"/>
      <c r="AH169" s="52"/>
      <c r="AI169" s="48"/>
      <c r="AJ169" s="49"/>
      <c r="AK169" s="127" t="s">
        <v>28</v>
      </c>
      <c r="AL169" s="51"/>
      <c r="AM169" s="56"/>
      <c r="AN169" s="52"/>
      <c r="AO169" s="67"/>
      <c r="AP169" s="350" t="s">
        <v>485</v>
      </c>
      <c r="AQ169" s="350"/>
      <c r="AR169" s="68" t="s">
        <v>455</v>
      </c>
      <c r="AS169" s="72" t="s">
        <v>488</v>
      </c>
      <c r="AT169" s="71"/>
      <c r="AU169" s="219"/>
    </row>
    <row r="170" spans="1:47" s="17" customFormat="1" ht="87.75" customHeight="1" x14ac:dyDescent="0.15">
      <c r="A170" s="45"/>
      <c r="B170" s="78"/>
      <c r="C170" s="239">
        <v>141</v>
      </c>
      <c r="D170" s="300" t="s">
        <v>1479</v>
      </c>
      <c r="E170" s="46" t="s">
        <v>1472</v>
      </c>
      <c r="F170" s="46" t="s">
        <v>811</v>
      </c>
      <c r="G170" s="288">
        <v>12</v>
      </c>
      <c r="H170" s="287">
        <v>12</v>
      </c>
      <c r="I170" s="288">
        <v>11.99</v>
      </c>
      <c r="J170" s="279" t="s">
        <v>3262</v>
      </c>
      <c r="K170" s="79" t="s">
        <v>1775</v>
      </c>
      <c r="L170" s="291" t="s">
        <v>2771</v>
      </c>
      <c r="M170" s="397">
        <v>12</v>
      </c>
      <c r="N170" s="471">
        <v>0</v>
      </c>
      <c r="O170" s="445">
        <f t="shared" si="9"/>
        <v>-12</v>
      </c>
      <c r="P170" s="340">
        <v>0</v>
      </c>
      <c r="Q170" s="64" t="s">
        <v>1776</v>
      </c>
      <c r="R170" s="295" t="s">
        <v>2831</v>
      </c>
      <c r="S170" s="47"/>
      <c r="T170" s="109" t="s">
        <v>1467</v>
      </c>
      <c r="U170" s="37" t="s">
        <v>519</v>
      </c>
      <c r="V170" s="145" t="s">
        <v>715</v>
      </c>
      <c r="W170" s="48" t="s">
        <v>1381</v>
      </c>
      <c r="X170" s="49" t="s">
        <v>1399</v>
      </c>
      <c r="Y170" s="127" t="s">
        <v>28</v>
      </c>
      <c r="Z170" s="51">
        <v>12</v>
      </c>
      <c r="AA170" s="50"/>
      <c r="AB170" s="52"/>
      <c r="AC170" s="48"/>
      <c r="AD170" s="49"/>
      <c r="AE170" s="127" t="s">
        <v>28</v>
      </c>
      <c r="AF170" s="51"/>
      <c r="AG170" s="56"/>
      <c r="AH170" s="52"/>
      <c r="AI170" s="48"/>
      <c r="AJ170" s="49"/>
      <c r="AK170" s="127" t="s">
        <v>28</v>
      </c>
      <c r="AL170" s="51"/>
      <c r="AM170" s="56"/>
      <c r="AN170" s="52"/>
      <c r="AO170" s="67"/>
      <c r="AP170" s="350" t="s">
        <v>1382</v>
      </c>
      <c r="AQ170" s="350" t="s">
        <v>1400</v>
      </c>
      <c r="AR170" s="68"/>
      <c r="AS170" s="71" t="s">
        <v>488</v>
      </c>
      <c r="AT170" s="71"/>
      <c r="AU170" s="219"/>
    </row>
    <row r="171" spans="1:47" s="17" customFormat="1" ht="94.5" customHeight="1" x14ac:dyDescent="0.15">
      <c r="A171" s="45"/>
      <c r="B171" s="78"/>
      <c r="C171" s="239">
        <v>142</v>
      </c>
      <c r="D171" s="300" t="s">
        <v>1480</v>
      </c>
      <c r="E171" s="46" t="s">
        <v>1472</v>
      </c>
      <c r="F171" s="46" t="s">
        <v>811</v>
      </c>
      <c r="G171" s="288">
        <v>10</v>
      </c>
      <c r="H171" s="287">
        <v>10</v>
      </c>
      <c r="I171" s="288">
        <v>9.9879999999999995</v>
      </c>
      <c r="J171" s="279" t="s">
        <v>3263</v>
      </c>
      <c r="K171" s="79" t="s">
        <v>1775</v>
      </c>
      <c r="L171" s="291" t="s">
        <v>2771</v>
      </c>
      <c r="M171" s="397">
        <v>10</v>
      </c>
      <c r="N171" s="471">
        <v>0</v>
      </c>
      <c r="O171" s="445">
        <f t="shared" si="9"/>
        <v>-10</v>
      </c>
      <c r="P171" s="340">
        <v>0</v>
      </c>
      <c r="Q171" s="64" t="s">
        <v>1776</v>
      </c>
      <c r="R171" s="295" t="s">
        <v>2832</v>
      </c>
      <c r="S171" s="47"/>
      <c r="T171" s="147" t="s">
        <v>1467</v>
      </c>
      <c r="U171" s="37" t="s">
        <v>519</v>
      </c>
      <c r="V171" s="145" t="s">
        <v>715</v>
      </c>
      <c r="W171" s="48" t="s">
        <v>1381</v>
      </c>
      <c r="X171" s="49" t="s">
        <v>1399</v>
      </c>
      <c r="Y171" s="127" t="s">
        <v>28</v>
      </c>
      <c r="Z171" s="51">
        <v>13</v>
      </c>
      <c r="AA171" s="50"/>
      <c r="AB171" s="52"/>
      <c r="AC171" s="48"/>
      <c r="AD171" s="49"/>
      <c r="AE171" s="127" t="s">
        <v>28</v>
      </c>
      <c r="AF171" s="51"/>
      <c r="AG171" s="56"/>
      <c r="AH171" s="52"/>
      <c r="AI171" s="48"/>
      <c r="AJ171" s="49"/>
      <c r="AK171" s="127" t="s">
        <v>28</v>
      </c>
      <c r="AL171" s="51"/>
      <c r="AM171" s="56"/>
      <c r="AN171" s="52"/>
      <c r="AO171" s="67"/>
      <c r="AP171" s="350" t="s">
        <v>1382</v>
      </c>
      <c r="AQ171" s="350" t="s">
        <v>1400</v>
      </c>
      <c r="AR171" s="68"/>
      <c r="AS171" s="72" t="s">
        <v>488</v>
      </c>
      <c r="AT171" s="71"/>
      <c r="AU171" s="219"/>
    </row>
    <row r="172" spans="1:47" s="17" customFormat="1" ht="93.75" customHeight="1" x14ac:dyDescent="0.15">
      <c r="A172" s="45"/>
      <c r="B172" s="78"/>
      <c r="C172" s="239">
        <v>143</v>
      </c>
      <c r="D172" s="304" t="s">
        <v>1481</v>
      </c>
      <c r="E172" s="46" t="s">
        <v>1472</v>
      </c>
      <c r="F172" s="46" t="s">
        <v>1466</v>
      </c>
      <c r="G172" s="288">
        <v>11</v>
      </c>
      <c r="H172" s="478">
        <v>0</v>
      </c>
      <c r="I172" s="469">
        <v>0</v>
      </c>
      <c r="J172" s="503" t="s">
        <v>28</v>
      </c>
      <c r="K172" s="79" t="s">
        <v>1770</v>
      </c>
      <c r="L172" s="291" t="s">
        <v>2786</v>
      </c>
      <c r="M172" s="469">
        <v>0</v>
      </c>
      <c r="N172" s="288">
        <v>11</v>
      </c>
      <c r="O172" s="436">
        <f t="shared" si="9"/>
        <v>11</v>
      </c>
      <c r="P172" s="340">
        <v>0</v>
      </c>
      <c r="Q172" s="64" t="s">
        <v>1773</v>
      </c>
      <c r="R172" s="295" t="s">
        <v>2833</v>
      </c>
      <c r="S172" s="47"/>
      <c r="T172" s="109" t="s">
        <v>1467</v>
      </c>
      <c r="U172" s="46" t="s">
        <v>1477</v>
      </c>
      <c r="V172" s="137" t="s">
        <v>715</v>
      </c>
      <c r="W172" s="48" t="s">
        <v>1381</v>
      </c>
      <c r="X172" s="49" t="s">
        <v>1399</v>
      </c>
      <c r="Y172" s="127" t="s">
        <v>28</v>
      </c>
      <c r="Z172" s="51">
        <v>51</v>
      </c>
      <c r="AA172" s="50"/>
      <c r="AB172" s="52"/>
      <c r="AC172" s="48"/>
      <c r="AD172" s="49"/>
      <c r="AE172" s="127" t="s">
        <v>28</v>
      </c>
      <c r="AF172" s="51"/>
      <c r="AG172" s="56"/>
      <c r="AH172" s="52"/>
      <c r="AI172" s="48"/>
      <c r="AJ172" s="49"/>
      <c r="AK172" s="127" t="s">
        <v>28</v>
      </c>
      <c r="AL172" s="51"/>
      <c r="AM172" s="56"/>
      <c r="AN172" s="52"/>
      <c r="AO172" s="67"/>
      <c r="AP172" s="350" t="s">
        <v>485</v>
      </c>
      <c r="AQ172" s="350"/>
      <c r="AR172" s="68"/>
      <c r="AS172" s="72" t="s">
        <v>488</v>
      </c>
      <c r="AT172" s="71"/>
      <c r="AU172" s="219"/>
    </row>
    <row r="173" spans="1:47" s="17" customFormat="1" ht="40.5" x14ac:dyDescent="0.15">
      <c r="A173" s="45"/>
      <c r="B173" s="78"/>
      <c r="C173" s="239">
        <v>144</v>
      </c>
      <c r="D173" s="304" t="s">
        <v>1482</v>
      </c>
      <c r="E173" s="46" t="s">
        <v>1472</v>
      </c>
      <c r="F173" s="46" t="s">
        <v>1466</v>
      </c>
      <c r="G173" s="288">
        <v>23</v>
      </c>
      <c r="H173" s="478">
        <v>0</v>
      </c>
      <c r="I173" s="469">
        <v>0</v>
      </c>
      <c r="J173" s="503" t="s">
        <v>28</v>
      </c>
      <c r="K173" s="79" t="s">
        <v>1770</v>
      </c>
      <c r="L173" s="291" t="s">
        <v>2787</v>
      </c>
      <c r="M173" s="469">
        <v>0</v>
      </c>
      <c r="N173" s="288">
        <v>23</v>
      </c>
      <c r="O173" s="436">
        <f t="shared" si="9"/>
        <v>23</v>
      </c>
      <c r="P173" s="340">
        <v>0</v>
      </c>
      <c r="Q173" s="64" t="s">
        <v>1772</v>
      </c>
      <c r="R173" s="295" t="s">
        <v>2834</v>
      </c>
      <c r="S173" s="47"/>
      <c r="T173" s="147" t="s">
        <v>1467</v>
      </c>
      <c r="U173" s="37" t="s">
        <v>1477</v>
      </c>
      <c r="V173" s="145" t="s">
        <v>715</v>
      </c>
      <c r="W173" s="48" t="s">
        <v>1381</v>
      </c>
      <c r="X173" s="49" t="s">
        <v>1399</v>
      </c>
      <c r="Y173" s="127" t="s">
        <v>28</v>
      </c>
      <c r="Z173" s="51">
        <v>52</v>
      </c>
      <c r="AA173" s="50"/>
      <c r="AB173" s="52"/>
      <c r="AC173" s="48"/>
      <c r="AD173" s="49"/>
      <c r="AE173" s="127" t="s">
        <v>28</v>
      </c>
      <c r="AF173" s="51"/>
      <c r="AG173" s="56"/>
      <c r="AH173" s="52"/>
      <c r="AI173" s="48"/>
      <c r="AJ173" s="49"/>
      <c r="AK173" s="127" t="s">
        <v>28</v>
      </c>
      <c r="AL173" s="51"/>
      <c r="AM173" s="56"/>
      <c r="AN173" s="52"/>
      <c r="AO173" s="67"/>
      <c r="AP173" s="350" t="s">
        <v>485</v>
      </c>
      <c r="AQ173" s="350"/>
      <c r="AR173" s="68"/>
      <c r="AS173" s="72" t="s">
        <v>488</v>
      </c>
      <c r="AT173" s="71"/>
      <c r="AU173" s="219"/>
    </row>
    <row r="174" spans="1:47" s="17" customFormat="1" ht="40.5" x14ac:dyDescent="0.15">
      <c r="A174" s="45"/>
      <c r="B174" s="78"/>
      <c r="C174" s="239">
        <v>145</v>
      </c>
      <c r="D174" s="304" t="s">
        <v>1483</v>
      </c>
      <c r="E174" s="46" t="s">
        <v>1469</v>
      </c>
      <c r="F174" s="46" t="s">
        <v>1470</v>
      </c>
      <c r="G174" s="469">
        <v>0</v>
      </c>
      <c r="H174" s="478">
        <v>0</v>
      </c>
      <c r="I174" s="469">
        <v>0</v>
      </c>
      <c r="J174" s="503" t="s">
        <v>28</v>
      </c>
      <c r="K174" s="79"/>
      <c r="L174" s="291" t="s">
        <v>2788</v>
      </c>
      <c r="M174" s="288">
        <v>69.444999999999993</v>
      </c>
      <c r="N174" s="288">
        <v>69.444999999999993</v>
      </c>
      <c r="O174" s="436">
        <f t="shared" si="9"/>
        <v>0</v>
      </c>
      <c r="P174" s="340">
        <v>0</v>
      </c>
      <c r="Q174" s="64"/>
      <c r="R174" s="295" t="s">
        <v>2835</v>
      </c>
      <c r="S174" s="47" t="s">
        <v>3264</v>
      </c>
      <c r="T174" s="109" t="s">
        <v>1467</v>
      </c>
      <c r="U174" s="37" t="s">
        <v>1477</v>
      </c>
      <c r="V174" s="145" t="s">
        <v>715</v>
      </c>
      <c r="W174" s="48" t="s">
        <v>1381</v>
      </c>
      <c r="X174" s="49" t="s">
        <v>1401</v>
      </c>
      <c r="Y174" s="127" t="s">
        <v>28</v>
      </c>
      <c r="Z174" s="51">
        <v>6</v>
      </c>
      <c r="AA174" s="50"/>
      <c r="AB174" s="52"/>
      <c r="AC174" s="48"/>
      <c r="AD174" s="49"/>
      <c r="AE174" s="127" t="s">
        <v>28</v>
      </c>
      <c r="AF174" s="51"/>
      <c r="AG174" s="56"/>
      <c r="AH174" s="52"/>
      <c r="AI174" s="48"/>
      <c r="AJ174" s="49"/>
      <c r="AK174" s="127" t="s">
        <v>28</v>
      </c>
      <c r="AL174" s="51"/>
      <c r="AM174" s="56"/>
      <c r="AN174" s="52"/>
      <c r="AO174" s="67"/>
      <c r="AP174" s="350" t="s">
        <v>485</v>
      </c>
      <c r="AQ174" s="350"/>
      <c r="AR174" s="68"/>
      <c r="AS174" s="72" t="s">
        <v>488</v>
      </c>
      <c r="AT174" s="71"/>
      <c r="AU174" s="219"/>
    </row>
    <row r="175" spans="1:47" s="17" customFormat="1" ht="40.5" x14ac:dyDescent="0.15">
      <c r="A175" s="45"/>
      <c r="B175" s="78"/>
      <c r="C175" s="239">
        <v>146</v>
      </c>
      <c r="D175" s="304" t="s">
        <v>1484</v>
      </c>
      <c r="E175" s="46" t="s">
        <v>1469</v>
      </c>
      <c r="F175" s="46" t="s">
        <v>1466</v>
      </c>
      <c r="G175" s="469">
        <v>0</v>
      </c>
      <c r="H175" s="478">
        <v>0</v>
      </c>
      <c r="I175" s="469">
        <v>0</v>
      </c>
      <c r="J175" s="503" t="s">
        <v>28</v>
      </c>
      <c r="K175" s="79"/>
      <c r="L175" s="291" t="s">
        <v>2789</v>
      </c>
      <c r="M175" s="288">
        <v>10.99</v>
      </c>
      <c r="N175" s="288">
        <v>11</v>
      </c>
      <c r="O175" s="462">
        <f t="shared" si="9"/>
        <v>9.9999999999997868E-3</v>
      </c>
      <c r="P175" s="340">
        <v>0</v>
      </c>
      <c r="Q175" s="64"/>
      <c r="R175" s="295" t="s">
        <v>2836</v>
      </c>
      <c r="S175" s="47"/>
      <c r="T175" s="147" t="s">
        <v>1467</v>
      </c>
      <c r="U175" s="37" t="s">
        <v>1477</v>
      </c>
      <c r="V175" s="145" t="s">
        <v>715</v>
      </c>
      <c r="W175" s="48" t="s">
        <v>1381</v>
      </c>
      <c r="X175" s="49" t="s">
        <v>1401</v>
      </c>
      <c r="Y175" s="127" t="s">
        <v>28</v>
      </c>
      <c r="Z175" s="51">
        <v>7</v>
      </c>
      <c r="AA175" s="50"/>
      <c r="AB175" s="52"/>
      <c r="AC175" s="48"/>
      <c r="AD175" s="49"/>
      <c r="AE175" s="127" t="s">
        <v>28</v>
      </c>
      <c r="AF175" s="51"/>
      <c r="AG175" s="56"/>
      <c r="AH175" s="52"/>
      <c r="AI175" s="48"/>
      <c r="AJ175" s="49"/>
      <c r="AK175" s="127" t="s">
        <v>28</v>
      </c>
      <c r="AL175" s="51"/>
      <c r="AM175" s="56"/>
      <c r="AN175" s="52"/>
      <c r="AO175" s="67"/>
      <c r="AP175" s="350" t="s">
        <v>485</v>
      </c>
      <c r="AQ175" s="350"/>
      <c r="AR175" s="68"/>
      <c r="AS175" s="72" t="s">
        <v>488</v>
      </c>
      <c r="AT175" s="71"/>
      <c r="AU175" s="219"/>
    </row>
    <row r="176" spans="1:47" s="17" customFormat="1" ht="45" x14ac:dyDescent="0.15">
      <c r="A176" s="45"/>
      <c r="B176" s="78"/>
      <c r="C176" s="239">
        <v>147</v>
      </c>
      <c r="D176" s="300" t="s">
        <v>1436</v>
      </c>
      <c r="E176" s="46" t="s">
        <v>737</v>
      </c>
      <c r="F176" s="46" t="s">
        <v>1649</v>
      </c>
      <c r="G176" s="288">
        <v>7.1550000000000002</v>
      </c>
      <c r="H176" s="287">
        <v>7.1550000000000002</v>
      </c>
      <c r="I176" s="288">
        <v>7.0860000000000003</v>
      </c>
      <c r="J176" s="279" t="s">
        <v>3025</v>
      </c>
      <c r="K176" s="79" t="s">
        <v>1775</v>
      </c>
      <c r="L176" s="291" t="s">
        <v>2504</v>
      </c>
      <c r="M176" s="397">
        <v>7.2869999999999999</v>
      </c>
      <c r="N176" s="471">
        <v>0</v>
      </c>
      <c r="O176" s="445">
        <f t="shared" ref="O176:O203" si="10">SUM(N176-M176)</f>
        <v>-7.2869999999999999</v>
      </c>
      <c r="P176" s="340">
        <v>0</v>
      </c>
      <c r="Q176" s="64" t="s">
        <v>1776</v>
      </c>
      <c r="R176" s="295" t="s">
        <v>2505</v>
      </c>
      <c r="S176" s="47"/>
      <c r="T176" s="109" t="s">
        <v>558</v>
      </c>
      <c r="U176" s="109" t="s">
        <v>519</v>
      </c>
      <c r="V176" s="57" t="s">
        <v>715</v>
      </c>
      <c r="W176" s="48" t="s">
        <v>1381</v>
      </c>
      <c r="X176" s="49" t="s">
        <v>1399</v>
      </c>
      <c r="Y176" s="127" t="s">
        <v>28</v>
      </c>
      <c r="Z176" s="51">
        <v>14</v>
      </c>
      <c r="AA176" s="50"/>
      <c r="AB176" s="52"/>
      <c r="AC176" s="48"/>
      <c r="AD176" s="49"/>
      <c r="AE176" s="127" t="s">
        <v>28</v>
      </c>
      <c r="AF176" s="51"/>
      <c r="AG176" s="56"/>
      <c r="AH176" s="52"/>
      <c r="AI176" s="48"/>
      <c r="AJ176" s="49"/>
      <c r="AK176" s="127" t="s">
        <v>28</v>
      </c>
      <c r="AL176" s="51"/>
      <c r="AM176" s="56"/>
      <c r="AN176" s="52"/>
      <c r="AO176" s="67"/>
      <c r="AP176" s="103" t="s">
        <v>1382</v>
      </c>
      <c r="AQ176" s="103" t="s">
        <v>1400</v>
      </c>
      <c r="AR176" s="68"/>
      <c r="AS176" s="71" t="s">
        <v>488</v>
      </c>
      <c r="AT176" s="71"/>
      <c r="AU176" s="219" t="s">
        <v>17</v>
      </c>
    </row>
    <row r="177" spans="1:47" s="25" customFormat="1" x14ac:dyDescent="0.15">
      <c r="A177" s="33"/>
      <c r="B177" s="43" t="s">
        <v>1322</v>
      </c>
      <c r="C177" s="306"/>
      <c r="D177" s="99"/>
      <c r="E177" s="102"/>
      <c r="F177" s="102"/>
      <c r="G177" s="401"/>
      <c r="H177" s="417"/>
      <c r="I177" s="417"/>
      <c r="J177" s="533"/>
      <c r="K177" s="82"/>
      <c r="L177" s="514"/>
      <c r="M177" s="401"/>
      <c r="N177" s="417"/>
      <c r="O177" s="435"/>
      <c r="P177" s="339"/>
      <c r="Q177" s="44"/>
      <c r="R177" s="524"/>
      <c r="S177" s="44"/>
      <c r="T177" s="101"/>
      <c r="U177" s="99"/>
      <c r="V177" s="99"/>
      <c r="W177" s="44"/>
      <c r="X177" s="44"/>
      <c r="Y177" s="44"/>
      <c r="Z177" s="44"/>
      <c r="AA177" s="44"/>
      <c r="AB177" s="44"/>
      <c r="AC177" s="44"/>
      <c r="AD177" s="44"/>
      <c r="AE177" s="44"/>
      <c r="AF177" s="44"/>
      <c r="AG177" s="44"/>
      <c r="AH177" s="44"/>
      <c r="AI177" s="44"/>
      <c r="AJ177" s="44"/>
      <c r="AK177" s="44"/>
      <c r="AL177" s="44"/>
      <c r="AM177" s="44"/>
      <c r="AN177" s="44"/>
      <c r="AO177" s="44"/>
      <c r="AP177" s="102"/>
      <c r="AQ177" s="102"/>
      <c r="AR177" s="63"/>
      <c r="AS177" s="99"/>
      <c r="AT177" s="99"/>
      <c r="AU177" s="220"/>
    </row>
    <row r="178" spans="1:47" s="17" customFormat="1" ht="39" customHeight="1" x14ac:dyDescent="0.15">
      <c r="A178" s="45"/>
      <c r="B178" s="78"/>
      <c r="C178" s="358"/>
      <c r="D178" s="304" t="s">
        <v>2900</v>
      </c>
      <c r="E178" s="46"/>
      <c r="F178" s="46"/>
      <c r="G178" s="288"/>
      <c r="H178" s="287"/>
      <c r="I178" s="288"/>
      <c r="J178" s="279"/>
      <c r="K178" s="79"/>
      <c r="L178" s="291"/>
      <c r="M178" s="288"/>
      <c r="N178" s="288"/>
      <c r="O178" s="436"/>
      <c r="P178" s="340"/>
      <c r="Q178" s="64"/>
      <c r="R178" s="295"/>
      <c r="S178" s="66"/>
      <c r="T178" s="106" t="s">
        <v>550</v>
      </c>
      <c r="U178" s="46"/>
      <c r="V178" s="57"/>
      <c r="W178" s="48"/>
      <c r="X178" s="49"/>
      <c r="Y178" s="127"/>
      <c r="Z178" s="51"/>
      <c r="AA178" s="50"/>
      <c r="AB178" s="52"/>
      <c r="AC178" s="48"/>
      <c r="AD178" s="49"/>
      <c r="AE178" s="127"/>
      <c r="AF178" s="51"/>
      <c r="AG178" s="56"/>
      <c r="AH178" s="52"/>
      <c r="AI178" s="48"/>
      <c r="AJ178" s="49"/>
      <c r="AK178" s="127"/>
      <c r="AL178" s="51"/>
      <c r="AM178" s="56"/>
      <c r="AN178" s="52"/>
      <c r="AO178" s="67"/>
      <c r="AP178" s="103"/>
      <c r="AQ178" s="103"/>
      <c r="AR178" s="68"/>
      <c r="AS178" s="120"/>
      <c r="AT178" s="120"/>
      <c r="AU178" s="226"/>
    </row>
    <row r="179" spans="1:47" s="17" customFormat="1" ht="39" customHeight="1" thickBot="1" x14ac:dyDescent="0.2">
      <c r="A179" s="45"/>
      <c r="B179" s="78"/>
      <c r="C179" s="359"/>
      <c r="D179" s="304" t="s">
        <v>2905</v>
      </c>
      <c r="E179" s="46"/>
      <c r="F179" s="46"/>
      <c r="G179" s="288"/>
      <c r="H179" s="287"/>
      <c r="I179" s="288"/>
      <c r="J179" s="279"/>
      <c r="K179" s="79"/>
      <c r="L179" s="291"/>
      <c r="M179" s="288"/>
      <c r="N179" s="288"/>
      <c r="O179" s="436"/>
      <c r="P179" s="340"/>
      <c r="Q179" s="64"/>
      <c r="R179" s="295"/>
      <c r="S179" s="66"/>
      <c r="T179" s="106" t="s">
        <v>558</v>
      </c>
      <c r="U179" s="46"/>
      <c r="V179" s="57"/>
      <c r="W179" s="48"/>
      <c r="X179" s="49"/>
      <c r="Y179" s="127"/>
      <c r="Z179" s="51"/>
      <c r="AA179" s="50"/>
      <c r="AB179" s="52"/>
      <c r="AC179" s="48"/>
      <c r="AD179" s="49"/>
      <c r="AE179" s="127"/>
      <c r="AF179" s="51"/>
      <c r="AG179" s="56"/>
      <c r="AH179" s="52"/>
      <c r="AI179" s="48"/>
      <c r="AJ179" s="49"/>
      <c r="AK179" s="127"/>
      <c r="AL179" s="51"/>
      <c r="AM179" s="56"/>
      <c r="AN179" s="52"/>
      <c r="AO179" s="67"/>
      <c r="AP179" s="103"/>
      <c r="AQ179" s="103"/>
      <c r="AR179" s="68"/>
      <c r="AS179" s="120"/>
      <c r="AT179" s="120"/>
      <c r="AU179" s="226"/>
    </row>
    <row r="180" spans="1:47" s="25" customFormat="1" x14ac:dyDescent="0.15">
      <c r="A180" s="41" t="s">
        <v>1323</v>
      </c>
      <c r="B180" s="42"/>
      <c r="C180" s="331"/>
      <c r="D180" s="100"/>
      <c r="E180" s="105"/>
      <c r="F180" s="105"/>
      <c r="G180" s="400"/>
      <c r="H180" s="416"/>
      <c r="I180" s="416"/>
      <c r="J180" s="534"/>
      <c r="K180" s="81"/>
      <c r="L180" s="513"/>
      <c r="M180" s="400"/>
      <c r="N180" s="416"/>
      <c r="O180" s="434"/>
      <c r="P180" s="341"/>
      <c r="Q180" s="42"/>
      <c r="R180" s="525"/>
      <c r="S180" s="42"/>
      <c r="T180" s="104"/>
      <c r="U180" s="100"/>
      <c r="V180" s="100"/>
      <c r="W180" s="42"/>
      <c r="X180" s="42"/>
      <c r="Y180" s="42"/>
      <c r="Z180" s="42"/>
      <c r="AA180" s="42"/>
      <c r="AB180" s="42"/>
      <c r="AC180" s="42"/>
      <c r="AD180" s="42"/>
      <c r="AE180" s="42"/>
      <c r="AF180" s="42"/>
      <c r="AG180" s="42"/>
      <c r="AH180" s="42"/>
      <c r="AI180" s="42"/>
      <c r="AJ180" s="42"/>
      <c r="AK180" s="42"/>
      <c r="AL180" s="42"/>
      <c r="AM180" s="42"/>
      <c r="AN180" s="42"/>
      <c r="AO180" s="42"/>
      <c r="AP180" s="105"/>
      <c r="AQ180" s="105"/>
      <c r="AR180" s="62"/>
      <c r="AS180" s="100"/>
      <c r="AT180" s="100"/>
      <c r="AU180" s="222"/>
    </row>
    <row r="181" spans="1:47" s="25" customFormat="1" x14ac:dyDescent="0.15">
      <c r="A181" s="33"/>
      <c r="B181" s="43" t="s">
        <v>1324</v>
      </c>
      <c r="C181" s="306"/>
      <c r="D181" s="99"/>
      <c r="E181" s="102"/>
      <c r="F181" s="102"/>
      <c r="G181" s="401"/>
      <c r="H181" s="417"/>
      <c r="I181" s="417"/>
      <c r="J181" s="533"/>
      <c r="K181" s="82"/>
      <c r="L181" s="514"/>
      <c r="M181" s="401"/>
      <c r="N181" s="417"/>
      <c r="O181" s="435"/>
      <c r="P181" s="339"/>
      <c r="Q181" s="44"/>
      <c r="R181" s="524"/>
      <c r="S181" s="44"/>
      <c r="T181" s="101"/>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102"/>
      <c r="AR181" s="63"/>
      <c r="AS181" s="99"/>
      <c r="AT181" s="99"/>
      <c r="AU181" s="220"/>
    </row>
    <row r="182" spans="1:47" s="17" customFormat="1" ht="81" x14ac:dyDescent="0.15">
      <c r="A182" s="45"/>
      <c r="B182" s="78"/>
      <c r="C182" s="239">
        <v>148</v>
      </c>
      <c r="D182" s="300" t="s">
        <v>760</v>
      </c>
      <c r="E182" s="46" t="s">
        <v>483</v>
      </c>
      <c r="F182" s="46" t="s">
        <v>484</v>
      </c>
      <c r="G182" s="288">
        <v>34.482999999999997</v>
      </c>
      <c r="H182" s="287">
        <v>34.482999999999997</v>
      </c>
      <c r="I182" s="288">
        <v>26.542000000000002</v>
      </c>
      <c r="J182" s="503" t="s">
        <v>2895</v>
      </c>
      <c r="K182" s="79" t="s">
        <v>1770</v>
      </c>
      <c r="L182" s="291" t="s">
        <v>2164</v>
      </c>
      <c r="M182" s="288">
        <v>36.145000000000003</v>
      </c>
      <c r="N182" s="288">
        <v>39.542000000000002</v>
      </c>
      <c r="O182" s="436">
        <f t="shared" si="10"/>
        <v>3.3969999999999985</v>
      </c>
      <c r="P182" s="340">
        <v>0</v>
      </c>
      <c r="Q182" s="64" t="s">
        <v>1771</v>
      </c>
      <c r="R182" s="295" t="s">
        <v>2167</v>
      </c>
      <c r="S182" s="66" t="s">
        <v>2927</v>
      </c>
      <c r="T182" s="46" t="s">
        <v>544</v>
      </c>
      <c r="U182" s="46" t="s">
        <v>519</v>
      </c>
      <c r="V182" s="57" t="s">
        <v>740</v>
      </c>
      <c r="W182" s="48" t="s">
        <v>1381</v>
      </c>
      <c r="X182" s="49">
        <v>21</v>
      </c>
      <c r="Y182" s="127" t="s">
        <v>28</v>
      </c>
      <c r="Z182" s="51">
        <v>137</v>
      </c>
      <c r="AA182" s="50"/>
      <c r="AB182" s="52"/>
      <c r="AC182" s="48"/>
      <c r="AD182" s="49"/>
      <c r="AE182" s="127" t="s">
        <v>28</v>
      </c>
      <c r="AF182" s="51"/>
      <c r="AG182" s="56"/>
      <c r="AH182" s="52"/>
      <c r="AI182" s="48"/>
      <c r="AJ182" s="49"/>
      <c r="AK182" s="127" t="s">
        <v>28</v>
      </c>
      <c r="AL182" s="51"/>
      <c r="AM182" s="56"/>
      <c r="AN182" s="52"/>
      <c r="AO182" s="67"/>
      <c r="AP182" s="103" t="s">
        <v>485</v>
      </c>
      <c r="AQ182" s="103"/>
      <c r="AR182" s="68" t="s">
        <v>455</v>
      </c>
      <c r="AS182" s="71" t="s">
        <v>488</v>
      </c>
      <c r="AT182" s="71"/>
      <c r="AU182" s="219"/>
    </row>
    <row r="183" spans="1:47" s="17" customFormat="1" ht="81" x14ac:dyDescent="0.15">
      <c r="A183" s="45"/>
      <c r="B183" s="78"/>
      <c r="C183" s="239">
        <v>149</v>
      </c>
      <c r="D183" s="300" t="s">
        <v>761</v>
      </c>
      <c r="E183" s="46" t="s">
        <v>762</v>
      </c>
      <c r="F183" s="46" t="s">
        <v>484</v>
      </c>
      <c r="G183" s="288">
        <v>4.258</v>
      </c>
      <c r="H183" s="287">
        <v>4.258</v>
      </c>
      <c r="I183" s="288">
        <v>3.6059999999999999</v>
      </c>
      <c r="J183" s="503" t="s">
        <v>2895</v>
      </c>
      <c r="K183" s="79" t="s">
        <v>1770</v>
      </c>
      <c r="L183" s="291" t="s">
        <v>2165</v>
      </c>
      <c r="M183" s="288">
        <v>5.23</v>
      </c>
      <c r="N183" s="288">
        <v>5.1509999999999998</v>
      </c>
      <c r="O183" s="462">
        <f t="shared" si="10"/>
        <v>-7.9000000000000625E-2</v>
      </c>
      <c r="P183" s="340">
        <v>0</v>
      </c>
      <c r="Q183" s="64" t="s">
        <v>1773</v>
      </c>
      <c r="R183" s="295" t="s">
        <v>2168</v>
      </c>
      <c r="S183" s="66"/>
      <c r="T183" s="46" t="s">
        <v>544</v>
      </c>
      <c r="U183" s="46" t="s">
        <v>519</v>
      </c>
      <c r="V183" s="57" t="s">
        <v>740</v>
      </c>
      <c r="W183" s="48" t="s">
        <v>1381</v>
      </c>
      <c r="X183" s="49">
        <v>21</v>
      </c>
      <c r="Y183" s="127" t="s">
        <v>28</v>
      </c>
      <c r="Z183" s="51">
        <v>138</v>
      </c>
      <c r="AA183" s="50"/>
      <c r="AB183" s="52"/>
      <c r="AC183" s="48"/>
      <c r="AD183" s="49"/>
      <c r="AE183" s="127" t="s">
        <v>28</v>
      </c>
      <c r="AF183" s="51"/>
      <c r="AG183" s="56"/>
      <c r="AH183" s="52"/>
      <c r="AI183" s="48"/>
      <c r="AJ183" s="49"/>
      <c r="AK183" s="127" t="s">
        <v>28</v>
      </c>
      <c r="AL183" s="51"/>
      <c r="AM183" s="56"/>
      <c r="AN183" s="52"/>
      <c r="AO183" s="67"/>
      <c r="AP183" s="103" t="s">
        <v>485</v>
      </c>
      <c r="AQ183" s="103"/>
      <c r="AR183" s="68" t="s">
        <v>455</v>
      </c>
      <c r="AS183" s="71"/>
      <c r="AT183" s="71"/>
      <c r="AU183" s="219"/>
    </row>
    <row r="184" spans="1:47" s="17" customFormat="1" ht="40.5" x14ac:dyDescent="0.15">
      <c r="A184" s="45"/>
      <c r="B184" s="78"/>
      <c r="C184" s="239">
        <v>150</v>
      </c>
      <c r="D184" s="300" t="s">
        <v>763</v>
      </c>
      <c r="E184" s="46" t="s">
        <v>505</v>
      </c>
      <c r="F184" s="46" t="s">
        <v>484</v>
      </c>
      <c r="G184" s="288">
        <v>12.638</v>
      </c>
      <c r="H184" s="287">
        <v>12.638</v>
      </c>
      <c r="I184" s="288">
        <v>10.468</v>
      </c>
      <c r="J184" s="503" t="s">
        <v>2895</v>
      </c>
      <c r="K184" s="79" t="s">
        <v>1770</v>
      </c>
      <c r="L184" s="291" t="s">
        <v>2166</v>
      </c>
      <c r="M184" s="288">
        <v>12.547000000000001</v>
      </c>
      <c r="N184" s="288">
        <v>17.454999999999998</v>
      </c>
      <c r="O184" s="436">
        <f t="shared" si="10"/>
        <v>4.9079999999999977</v>
      </c>
      <c r="P184" s="340">
        <v>0</v>
      </c>
      <c r="Q184" s="64" t="s">
        <v>1773</v>
      </c>
      <c r="R184" s="295" t="s">
        <v>2169</v>
      </c>
      <c r="S184" s="66"/>
      <c r="T184" s="109" t="s">
        <v>628</v>
      </c>
      <c r="U184" s="46" t="s">
        <v>519</v>
      </c>
      <c r="V184" s="57" t="s">
        <v>741</v>
      </c>
      <c r="W184" s="48" t="s">
        <v>1381</v>
      </c>
      <c r="X184" s="49">
        <v>21</v>
      </c>
      <c r="Y184" s="127" t="s">
        <v>28</v>
      </c>
      <c r="Z184" s="51">
        <v>139</v>
      </c>
      <c r="AA184" s="50"/>
      <c r="AB184" s="52"/>
      <c r="AC184" s="48"/>
      <c r="AD184" s="49"/>
      <c r="AE184" s="127" t="s">
        <v>28</v>
      </c>
      <c r="AF184" s="51"/>
      <c r="AG184" s="56"/>
      <c r="AH184" s="52"/>
      <c r="AI184" s="48"/>
      <c r="AJ184" s="49"/>
      <c r="AK184" s="127" t="s">
        <v>28</v>
      </c>
      <c r="AL184" s="51"/>
      <c r="AM184" s="56"/>
      <c r="AN184" s="52"/>
      <c r="AO184" s="67"/>
      <c r="AP184" s="103" t="s">
        <v>485</v>
      </c>
      <c r="AQ184" s="103"/>
      <c r="AR184" s="68" t="s">
        <v>455</v>
      </c>
      <c r="AS184" s="71" t="s">
        <v>488</v>
      </c>
      <c r="AT184" s="71"/>
      <c r="AU184" s="219"/>
    </row>
    <row r="185" spans="1:47" s="17" customFormat="1" ht="54" x14ac:dyDescent="0.15">
      <c r="A185" s="45"/>
      <c r="B185" s="78"/>
      <c r="C185" s="239">
        <v>151</v>
      </c>
      <c r="D185" s="300" t="s">
        <v>1619</v>
      </c>
      <c r="E185" s="46" t="s">
        <v>500</v>
      </c>
      <c r="F185" s="46" t="s">
        <v>484</v>
      </c>
      <c r="G185" s="288">
        <v>9907</v>
      </c>
      <c r="H185" s="287">
        <v>9972.6610000000001</v>
      </c>
      <c r="I185" s="288">
        <v>9088.3719999999994</v>
      </c>
      <c r="J185" s="279" t="s">
        <v>2944</v>
      </c>
      <c r="K185" s="79" t="s">
        <v>1770</v>
      </c>
      <c r="L185" s="291" t="s">
        <v>1799</v>
      </c>
      <c r="M185" s="397">
        <v>5035</v>
      </c>
      <c r="N185" s="397">
        <v>9882</v>
      </c>
      <c r="O185" s="445">
        <f t="shared" si="10"/>
        <v>4847</v>
      </c>
      <c r="P185" s="340" t="s">
        <v>28</v>
      </c>
      <c r="Q185" s="64" t="s">
        <v>1772</v>
      </c>
      <c r="R185" s="295" t="s">
        <v>2133</v>
      </c>
      <c r="S185" s="66" t="s">
        <v>2946</v>
      </c>
      <c r="T185" s="106" t="s">
        <v>742</v>
      </c>
      <c r="U185" s="46" t="s">
        <v>519</v>
      </c>
      <c r="V185" s="57" t="s">
        <v>743</v>
      </c>
      <c r="W185" s="48" t="s">
        <v>1381</v>
      </c>
      <c r="X185" s="49">
        <v>21</v>
      </c>
      <c r="Y185" s="127" t="s">
        <v>28</v>
      </c>
      <c r="Z185" s="51">
        <v>140</v>
      </c>
      <c r="AA185" s="50"/>
      <c r="AB185" s="52"/>
      <c r="AC185" s="48" t="s">
        <v>1381</v>
      </c>
      <c r="AD185" s="49">
        <v>21</v>
      </c>
      <c r="AE185" s="127" t="s">
        <v>28</v>
      </c>
      <c r="AF185" s="51">
        <v>141</v>
      </c>
      <c r="AG185" s="56"/>
      <c r="AH185" s="52"/>
      <c r="AI185" s="48"/>
      <c r="AJ185" s="49"/>
      <c r="AK185" s="127" t="s">
        <v>28</v>
      </c>
      <c r="AL185" s="51"/>
      <c r="AM185" s="56"/>
      <c r="AN185" s="52"/>
      <c r="AO185" s="67"/>
      <c r="AP185" s="103" t="s">
        <v>1718</v>
      </c>
      <c r="AQ185" s="103"/>
      <c r="AR185" s="68" t="s">
        <v>455</v>
      </c>
      <c r="AS185" s="71"/>
      <c r="AT185" s="71" t="s">
        <v>488</v>
      </c>
      <c r="AU185" s="219"/>
    </row>
    <row r="186" spans="1:47" s="17" customFormat="1" ht="40.5" x14ac:dyDescent="0.15">
      <c r="A186" s="45"/>
      <c r="B186" s="78"/>
      <c r="C186" s="239">
        <v>152</v>
      </c>
      <c r="D186" s="300" t="s">
        <v>764</v>
      </c>
      <c r="E186" s="46" t="s">
        <v>765</v>
      </c>
      <c r="F186" s="46" t="s">
        <v>484</v>
      </c>
      <c r="G186" s="288">
        <v>923</v>
      </c>
      <c r="H186" s="287">
        <v>1357</v>
      </c>
      <c r="I186" s="288">
        <v>1348.9960000000001</v>
      </c>
      <c r="J186" s="279" t="s">
        <v>2945</v>
      </c>
      <c r="K186" s="79" t="s">
        <v>1770</v>
      </c>
      <c r="L186" s="291" t="s">
        <v>1800</v>
      </c>
      <c r="M186" s="397">
        <v>923</v>
      </c>
      <c r="N186" s="397">
        <v>1163</v>
      </c>
      <c r="O186" s="445">
        <f t="shared" si="10"/>
        <v>240</v>
      </c>
      <c r="P186" s="340" t="s">
        <v>28</v>
      </c>
      <c r="Q186" s="64" t="s">
        <v>1773</v>
      </c>
      <c r="R186" s="295" t="s">
        <v>2134</v>
      </c>
      <c r="S186" s="66" t="s">
        <v>2947</v>
      </c>
      <c r="T186" s="106" t="s">
        <v>744</v>
      </c>
      <c r="U186" s="46" t="s">
        <v>0</v>
      </c>
      <c r="V186" s="57" t="s">
        <v>743</v>
      </c>
      <c r="W186" s="48" t="s">
        <v>1381</v>
      </c>
      <c r="X186" s="49">
        <v>21</v>
      </c>
      <c r="Y186" s="127" t="s">
        <v>28</v>
      </c>
      <c r="Z186" s="51">
        <v>142</v>
      </c>
      <c r="AA186" s="50"/>
      <c r="AB186" s="52"/>
      <c r="AC186" s="48"/>
      <c r="AD186" s="49"/>
      <c r="AE186" s="127" t="s">
        <v>28</v>
      </c>
      <c r="AF186" s="51"/>
      <c r="AG186" s="56"/>
      <c r="AH186" s="52"/>
      <c r="AI186" s="48"/>
      <c r="AJ186" s="49"/>
      <c r="AK186" s="127" t="s">
        <v>28</v>
      </c>
      <c r="AL186" s="51"/>
      <c r="AM186" s="56"/>
      <c r="AN186" s="52"/>
      <c r="AO186" s="67"/>
      <c r="AP186" s="103" t="s">
        <v>1382</v>
      </c>
      <c r="AQ186" s="103" t="s">
        <v>1383</v>
      </c>
      <c r="AR186" s="68" t="s">
        <v>451</v>
      </c>
      <c r="AS186" s="71"/>
      <c r="AT186" s="71" t="s">
        <v>488</v>
      </c>
      <c r="AU186" s="219"/>
    </row>
    <row r="187" spans="1:47" s="17" customFormat="1" ht="67.5" x14ac:dyDescent="0.15">
      <c r="A187" s="45"/>
      <c r="B187" s="78"/>
      <c r="C187" s="239">
        <v>153</v>
      </c>
      <c r="D187" s="300" t="s">
        <v>2221</v>
      </c>
      <c r="E187" s="46" t="s">
        <v>766</v>
      </c>
      <c r="F187" s="46" t="s">
        <v>484</v>
      </c>
      <c r="G187" s="288">
        <v>120.23099999999999</v>
      </c>
      <c r="H187" s="287">
        <v>120.23099999999999</v>
      </c>
      <c r="I187" s="288">
        <v>114.15600000000001</v>
      </c>
      <c r="J187" s="503" t="s">
        <v>2895</v>
      </c>
      <c r="K187" s="79" t="s">
        <v>1770</v>
      </c>
      <c r="L187" s="291" t="s">
        <v>1801</v>
      </c>
      <c r="M187" s="288">
        <v>207.31100000000001</v>
      </c>
      <c r="N187" s="449">
        <v>212.10400000000001</v>
      </c>
      <c r="O187" s="436">
        <f t="shared" si="10"/>
        <v>4.7930000000000064</v>
      </c>
      <c r="P187" s="340" t="s">
        <v>28</v>
      </c>
      <c r="Q187" s="64" t="s">
        <v>1773</v>
      </c>
      <c r="R187" s="295" t="s">
        <v>2135</v>
      </c>
      <c r="S187" s="66"/>
      <c r="T187" s="106" t="s">
        <v>742</v>
      </c>
      <c r="U187" s="46" t="s">
        <v>519</v>
      </c>
      <c r="V187" s="57" t="s">
        <v>745</v>
      </c>
      <c r="W187" s="48" t="s">
        <v>1381</v>
      </c>
      <c r="X187" s="49">
        <v>21</v>
      </c>
      <c r="Y187" s="127" t="s">
        <v>28</v>
      </c>
      <c r="Z187" s="51">
        <v>143</v>
      </c>
      <c r="AA187" s="50"/>
      <c r="AB187" s="52"/>
      <c r="AC187" s="48"/>
      <c r="AD187" s="49"/>
      <c r="AE187" s="127" t="s">
        <v>28</v>
      </c>
      <c r="AF187" s="51"/>
      <c r="AG187" s="56"/>
      <c r="AH187" s="52"/>
      <c r="AI187" s="48"/>
      <c r="AJ187" s="49"/>
      <c r="AK187" s="127" t="s">
        <v>28</v>
      </c>
      <c r="AL187" s="51"/>
      <c r="AM187" s="56"/>
      <c r="AN187" s="52"/>
      <c r="AO187" s="67"/>
      <c r="AP187" s="103" t="s">
        <v>485</v>
      </c>
      <c r="AQ187" s="103"/>
      <c r="AR187" s="68" t="s">
        <v>452</v>
      </c>
      <c r="AS187" s="71" t="s">
        <v>488</v>
      </c>
      <c r="AT187" s="71"/>
      <c r="AU187" s="219"/>
    </row>
    <row r="188" spans="1:47" s="17" customFormat="1" ht="135" x14ac:dyDescent="0.15">
      <c r="A188" s="45"/>
      <c r="B188" s="78"/>
      <c r="C188" s="239">
        <v>154</v>
      </c>
      <c r="D188" s="300" t="s">
        <v>2222</v>
      </c>
      <c r="E188" s="46" t="s">
        <v>498</v>
      </c>
      <c r="F188" s="46" t="s">
        <v>484</v>
      </c>
      <c r="G188" s="288">
        <v>58.093000000000004</v>
      </c>
      <c r="H188" s="287">
        <v>58.093000000000004</v>
      </c>
      <c r="I188" s="288">
        <v>46.58</v>
      </c>
      <c r="J188" s="503" t="s">
        <v>2895</v>
      </c>
      <c r="K188" s="79" t="s">
        <v>1770</v>
      </c>
      <c r="L188" s="291" t="s">
        <v>2132</v>
      </c>
      <c r="M188" s="288">
        <v>64.888999999999996</v>
      </c>
      <c r="N188" s="288">
        <v>66.349999999999994</v>
      </c>
      <c r="O188" s="436">
        <f t="shared" si="10"/>
        <v>1.4609999999999985</v>
      </c>
      <c r="P188" s="340" t="s">
        <v>28</v>
      </c>
      <c r="Q188" s="64" t="s">
        <v>1773</v>
      </c>
      <c r="R188" s="295" t="s">
        <v>2136</v>
      </c>
      <c r="S188" s="66"/>
      <c r="T188" s="106" t="s">
        <v>742</v>
      </c>
      <c r="U188" s="46" t="s">
        <v>519</v>
      </c>
      <c r="V188" s="57" t="s">
        <v>746</v>
      </c>
      <c r="W188" s="48" t="s">
        <v>1381</v>
      </c>
      <c r="X188" s="49">
        <v>21</v>
      </c>
      <c r="Y188" s="127" t="s">
        <v>28</v>
      </c>
      <c r="Z188" s="51">
        <v>144</v>
      </c>
      <c r="AA188" s="50"/>
      <c r="AB188" s="52"/>
      <c r="AC188" s="48"/>
      <c r="AD188" s="49"/>
      <c r="AE188" s="127" t="s">
        <v>28</v>
      </c>
      <c r="AF188" s="51"/>
      <c r="AG188" s="56"/>
      <c r="AH188" s="52"/>
      <c r="AI188" s="48"/>
      <c r="AJ188" s="49"/>
      <c r="AK188" s="127" t="s">
        <v>28</v>
      </c>
      <c r="AL188" s="51"/>
      <c r="AM188" s="56"/>
      <c r="AN188" s="52"/>
      <c r="AO188" s="67"/>
      <c r="AP188" s="103" t="s">
        <v>485</v>
      </c>
      <c r="AQ188" s="103"/>
      <c r="AR188" s="68" t="s">
        <v>452</v>
      </c>
      <c r="AS188" s="71" t="s">
        <v>488</v>
      </c>
      <c r="AT188" s="71"/>
      <c r="AU188" s="219"/>
    </row>
    <row r="189" spans="1:47" s="17" customFormat="1" ht="94.5" customHeight="1" x14ac:dyDescent="0.15">
      <c r="A189" s="45"/>
      <c r="B189" s="78"/>
      <c r="C189" s="239">
        <v>155</v>
      </c>
      <c r="D189" s="300" t="s">
        <v>1530</v>
      </c>
      <c r="E189" s="46" t="s">
        <v>767</v>
      </c>
      <c r="F189" s="46" t="s">
        <v>484</v>
      </c>
      <c r="G189" s="404">
        <v>53.472000000000001</v>
      </c>
      <c r="H189" s="287">
        <v>53.472000000000001</v>
      </c>
      <c r="I189" s="288">
        <v>40.045999999999999</v>
      </c>
      <c r="J189" s="503" t="s">
        <v>2895</v>
      </c>
      <c r="K189" s="79" t="s">
        <v>1770</v>
      </c>
      <c r="L189" s="291" t="s">
        <v>2235</v>
      </c>
      <c r="M189" s="404">
        <v>54.16</v>
      </c>
      <c r="N189" s="288">
        <v>57.771999999999998</v>
      </c>
      <c r="O189" s="436">
        <f t="shared" si="10"/>
        <v>3.6120000000000019</v>
      </c>
      <c r="P189" s="340" t="s">
        <v>28</v>
      </c>
      <c r="Q189" s="64" t="s">
        <v>1771</v>
      </c>
      <c r="R189" s="295" t="s">
        <v>2241</v>
      </c>
      <c r="S189" s="66"/>
      <c r="T189" s="46" t="s">
        <v>580</v>
      </c>
      <c r="U189" s="46" t="s">
        <v>487</v>
      </c>
      <c r="V189" s="57" t="s">
        <v>747</v>
      </c>
      <c r="W189" s="48" t="s">
        <v>1381</v>
      </c>
      <c r="X189" s="49">
        <v>21</v>
      </c>
      <c r="Y189" s="127" t="s">
        <v>28</v>
      </c>
      <c r="Z189" s="51">
        <v>145</v>
      </c>
      <c r="AA189" s="50"/>
      <c r="AB189" s="52"/>
      <c r="AC189" s="48"/>
      <c r="AD189" s="49"/>
      <c r="AE189" s="127"/>
      <c r="AF189" s="51"/>
      <c r="AG189" s="56"/>
      <c r="AH189" s="52"/>
      <c r="AI189" s="48"/>
      <c r="AJ189" s="49"/>
      <c r="AK189" s="127" t="s">
        <v>28</v>
      </c>
      <c r="AL189" s="51"/>
      <c r="AM189" s="56"/>
      <c r="AN189" s="52"/>
      <c r="AO189" s="67"/>
      <c r="AP189" s="103" t="s">
        <v>485</v>
      </c>
      <c r="AQ189" s="103"/>
      <c r="AR189" s="68" t="s">
        <v>453</v>
      </c>
      <c r="AS189" s="71"/>
      <c r="AT189" s="71"/>
      <c r="AU189" s="219"/>
    </row>
    <row r="190" spans="1:47" s="17" customFormat="1" ht="40.5" x14ac:dyDescent="0.15">
      <c r="A190" s="863"/>
      <c r="B190" s="892"/>
      <c r="C190" s="865">
        <v>156</v>
      </c>
      <c r="D190" s="875" t="s">
        <v>1531</v>
      </c>
      <c r="E190" s="803" t="s">
        <v>1532</v>
      </c>
      <c r="F190" s="803" t="s">
        <v>1645</v>
      </c>
      <c r="G190" s="406">
        <v>149.99600000000001</v>
      </c>
      <c r="H190" s="420">
        <v>41.701000000000001</v>
      </c>
      <c r="I190" s="407">
        <v>8.1839999999999993</v>
      </c>
      <c r="J190" s="807" t="s">
        <v>485</v>
      </c>
      <c r="K190" s="869" t="s">
        <v>1770</v>
      </c>
      <c r="L190" s="691" t="s">
        <v>2236</v>
      </c>
      <c r="M190" s="406">
        <v>1.1499999999999999</v>
      </c>
      <c r="N190" s="407">
        <v>31.15</v>
      </c>
      <c r="O190" s="450">
        <f t="shared" si="10"/>
        <v>30</v>
      </c>
      <c r="P190" s="340" t="s">
        <v>28</v>
      </c>
      <c r="Q190" s="685" t="s">
        <v>1772</v>
      </c>
      <c r="R190" s="853" t="s">
        <v>2242</v>
      </c>
      <c r="S190" s="851" t="s">
        <v>3018</v>
      </c>
      <c r="T190" s="263" t="s">
        <v>749</v>
      </c>
      <c r="U190" s="73" t="s">
        <v>519</v>
      </c>
      <c r="V190" s="107" t="s">
        <v>1533</v>
      </c>
      <c r="W190" s="48" t="s">
        <v>1381</v>
      </c>
      <c r="X190" s="49" t="s">
        <v>1399</v>
      </c>
      <c r="Y190" s="127" t="s">
        <v>28</v>
      </c>
      <c r="Z190" s="51">
        <v>53</v>
      </c>
      <c r="AA190" s="50"/>
      <c r="AB190" s="52"/>
      <c r="AC190" s="74"/>
      <c r="AD190" s="75"/>
      <c r="AE190" s="127" t="s">
        <v>28</v>
      </c>
      <c r="AF190" s="51"/>
      <c r="AG190" s="56"/>
      <c r="AH190" s="52"/>
      <c r="AI190" s="74"/>
      <c r="AJ190" s="75"/>
      <c r="AK190" s="127" t="s">
        <v>28</v>
      </c>
      <c r="AL190" s="51"/>
      <c r="AM190" s="56"/>
      <c r="AN190" s="52"/>
      <c r="AO190" s="94"/>
      <c r="AP190" s="108" t="s">
        <v>485</v>
      </c>
      <c r="AQ190" s="108"/>
      <c r="AR190" s="98"/>
      <c r="AS190" s="833" t="s">
        <v>488</v>
      </c>
      <c r="AT190" s="76"/>
      <c r="AU190" s="223"/>
    </row>
    <row r="191" spans="1:47" s="17" customFormat="1" ht="40.5" x14ac:dyDescent="0.15">
      <c r="A191" s="864"/>
      <c r="B191" s="893"/>
      <c r="C191" s="866"/>
      <c r="D191" s="876"/>
      <c r="E191" s="804"/>
      <c r="F191" s="804"/>
      <c r="G191" s="406">
        <v>105.199</v>
      </c>
      <c r="H191" s="420">
        <v>105.199</v>
      </c>
      <c r="I191" s="407">
        <v>102.514</v>
      </c>
      <c r="J191" s="808"/>
      <c r="K191" s="870"/>
      <c r="L191" s="692"/>
      <c r="M191" s="406">
        <v>143.11099999999999</v>
      </c>
      <c r="N191" s="407">
        <v>222.185</v>
      </c>
      <c r="O191" s="450">
        <f t="shared" si="10"/>
        <v>79.074000000000012</v>
      </c>
      <c r="P191" s="340" t="s">
        <v>28</v>
      </c>
      <c r="Q191" s="686"/>
      <c r="R191" s="854"/>
      <c r="S191" s="852"/>
      <c r="T191" s="264" t="s">
        <v>749</v>
      </c>
      <c r="U191" s="73" t="s">
        <v>1534</v>
      </c>
      <c r="V191" s="107" t="s">
        <v>1535</v>
      </c>
      <c r="W191" s="48"/>
      <c r="X191" s="49"/>
      <c r="Y191" s="127" t="s">
        <v>28</v>
      </c>
      <c r="Z191" s="51"/>
      <c r="AA191" s="50"/>
      <c r="AB191" s="52"/>
      <c r="AC191" s="74"/>
      <c r="AD191" s="75"/>
      <c r="AE191" s="127" t="s">
        <v>28</v>
      </c>
      <c r="AF191" s="51"/>
      <c r="AG191" s="56"/>
      <c r="AH191" s="52"/>
      <c r="AI191" s="74"/>
      <c r="AJ191" s="75"/>
      <c r="AK191" s="127" t="s">
        <v>28</v>
      </c>
      <c r="AL191" s="51"/>
      <c r="AM191" s="56"/>
      <c r="AN191" s="52"/>
      <c r="AO191" s="94"/>
      <c r="AP191" s="108" t="s">
        <v>485</v>
      </c>
      <c r="AQ191" s="108"/>
      <c r="AR191" s="98"/>
      <c r="AS191" s="834"/>
      <c r="AT191" s="76"/>
      <c r="AU191" s="223"/>
    </row>
    <row r="192" spans="1:47" s="17" customFormat="1" ht="40.5" x14ac:dyDescent="0.15">
      <c r="A192" s="45"/>
      <c r="B192" s="78"/>
      <c r="C192" s="239">
        <v>157</v>
      </c>
      <c r="D192" s="300" t="s">
        <v>772</v>
      </c>
      <c r="E192" s="46" t="s">
        <v>736</v>
      </c>
      <c r="F192" s="46" t="s">
        <v>484</v>
      </c>
      <c r="G192" s="404">
        <v>4.5529999999999999</v>
      </c>
      <c r="H192" s="287">
        <v>4.5529999999999999</v>
      </c>
      <c r="I192" s="288">
        <v>3.9929999999999999</v>
      </c>
      <c r="J192" s="503" t="s">
        <v>485</v>
      </c>
      <c r="K192" s="79" t="s">
        <v>1770</v>
      </c>
      <c r="L192" s="291" t="s">
        <v>2237</v>
      </c>
      <c r="M192" s="404">
        <v>3.5310000000000001</v>
      </c>
      <c r="N192" s="288">
        <v>3.96</v>
      </c>
      <c r="O192" s="462">
        <f t="shared" si="10"/>
        <v>0.42899999999999983</v>
      </c>
      <c r="P192" s="340" t="s">
        <v>28</v>
      </c>
      <c r="Q192" s="64" t="s">
        <v>1773</v>
      </c>
      <c r="R192" s="295" t="s">
        <v>2243</v>
      </c>
      <c r="S192" s="66"/>
      <c r="T192" s="109" t="s">
        <v>749</v>
      </c>
      <c r="U192" s="109" t="s">
        <v>519</v>
      </c>
      <c r="V192" s="57" t="s">
        <v>1685</v>
      </c>
      <c r="W192" s="48" t="s">
        <v>1381</v>
      </c>
      <c r="X192" s="49">
        <v>21</v>
      </c>
      <c r="Y192" s="127" t="s">
        <v>28</v>
      </c>
      <c r="Z192" s="51">
        <v>149</v>
      </c>
      <c r="AA192" s="50"/>
      <c r="AB192" s="52"/>
      <c r="AC192" s="48"/>
      <c r="AD192" s="49"/>
      <c r="AE192" s="127" t="s">
        <v>28</v>
      </c>
      <c r="AF192" s="51"/>
      <c r="AG192" s="56"/>
      <c r="AH192" s="52"/>
      <c r="AI192" s="48"/>
      <c r="AJ192" s="49"/>
      <c r="AK192" s="127" t="s">
        <v>28</v>
      </c>
      <c r="AL192" s="51"/>
      <c r="AM192" s="56"/>
      <c r="AN192" s="52"/>
      <c r="AO192" s="67"/>
      <c r="AP192" s="103" t="s">
        <v>485</v>
      </c>
      <c r="AQ192" s="103"/>
      <c r="AR192" s="68" t="s">
        <v>453</v>
      </c>
      <c r="AS192" s="71" t="s">
        <v>488</v>
      </c>
      <c r="AT192" s="71"/>
      <c r="AU192" s="219"/>
    </row>
    <row r="193" spans="1:47" s="17" customFormat="1" ht="40.5" x14ac:dyDescent="0.15">
      <c r="A193" s="45"/>
      <c r="B193" s="78"/>
      <c r="C193" s="239">
        <v>158</v>
      </c>
      <c r="D193" s="315" t="s">
        <v>1620</v>
      </c>
      <c r="E193" s="149" t="s">
        <v>1107</v>
      </c>
      <c r="F193" s="149" t="s">
        <v>484</v>
      </c>
      <c r="G193" s="474">
        <v>0</v>
      </c>
      <c r="H193" s="492">
        <v>0</v>
      </c>
      <c r="I193" s="475">
        <v>0</v>
      </c>
      <c r="J193" s="506" t="s">
        <v>485</v>
      </c>
      <c r="K193" s="290" t="s">
        <v>1770</v>
      </c>
      <c r="L193" s="518" t="s">
        <v>2238</v>
      </c>
      <c r="M193" s="406">
        <v>13.818</v>
      </c>
      <c r="N193" s="407">
        <v>22.015999999999998</v>
      </c>
      <c r="O193" s="450">
        <f t="shared" si="10"/>
        <v>8.1979999999999986</v>
      </c>
      <c r="P193" s="340" t="s">
        <v>28</v>
      </c>
      <c r="Q193" s="296" t="s">
        <v>1773</v>
      </c>
      <c r="R193" s="526" t="s">
        <v>2244</v>
      </c>
      <c r="S193" s="66"/>
      <c r="T193" s="149" t="s">
        <v>749</v>
      </c>
      <c r="U193" s="73" t="s">
        <v>519</v>
      </c>
      <c r="V193" s="107" t="s">
        <v>1533</v>
      </c>
      <c r="W193" s="48" t="s">
        <v>1381</v>
      </c>
      <c r="X193" s="49" t="s">
        <v>1401</v>
      </c>
      <c r="Y193" s="127" t="s">
        <v>28</v>
      </c>
      <c r="Z193" s="51">
        <v>11</v>
      </c>
      <c r="AA193" s="50"/>
      <c r="AB193" s="52"/>
      <c r="AC193" s="74"/>
      <c r="AD193" s="75"/>
      <c r="AE193" s="127" t="s">
        <v>28</v>
      </c>
      <c r="AF193" s="51"/>
      <c r="AG193" s="56"/>
      <c r="AH193" s="52"/>
      <c r="AI193" s="74"/>
      <c r="AJ193" s="75"/>
      <c r="AK193" s="127" t="s">
        <v>28</v>
      </c>
      <c r="AL193" s="51"/>
      <c r="AM193" s="56"/>
      <c r="AN193" s="52"/>
      <c r="AO193" s="94"/>
      <c r="AP193" s="108" t="s">
        <v>485</v>
      </c>
      <c r="AQ193" s="108"/>
      <c r="AR193" s="98"/>
      <c r="AS193" s="76" t="s">
        <v>488</v>
      </c>
      <c r="AT193" s="76"/>
      <c r="AU193" s="223"/>
    </row>
    <row r="194" spans="1:47" s="17" customFormat="1" ht="54" x14ac:dyDescent="0.15">
      <c r="A194" s="45"/>
      <c r="B194" s="78"/>
      <c r="C194" s="239">
        <v>159</v>
      </c>
      <c r="D194" s="300" t="s">
        <v>768</v>
      </c>
      <c r="E194" s="46" t="s">
        <v>769</v>
      </c>
      <c r="F194" s="46" t="s">
        <v>484</v>
      </c>
      <c r="G194" s="404">
        <v>27.591000000000001</v>
      </c>
      <c r="H194" s="287">
        <v>27.591000000000001</v>
      </c>
      <c r="I194" s="288">
        <v>21.291</v>
      </c>
      <c r="J194" s="279" t="s">
        <v>2336</v>
      </c>
      <c r="K194" s="79" t="s">
        <v>1770</v>
      </c>
      <c r="L194" s="291" t="s">
        <v>2239</v>
      </c>
      <c r="M194" s="466">
        <v>26.54</v>
      </c>
      <c r="N194" s="397">
        <v>27.5</v>
      </c>
      <c r="O194" s="445">
        <f t="shared" si="10"/>
        <v>0.96000000000000085</v>
      </c>
      <c r="P194" s="340" t="s">
        <v>28</v>
      </c>
      <c r="Q194" s="296" t="s">
        <v>1772</v>
      </c>
      <c r="R194" s="295" t="s">
        <v>2245</v>
      </c>
      <c r="S194" s="66"/>
      <c r="T194" s="46" t="s">
        <v>580</v>
      </c>
      <c r="U194" s="46" t="s">
        <v>487</v>
      </c>
      <c r="V194" s="57" t="s">
        <v>748</v>
      </c>
      <c r="W194" s="48" t="s">
        <v>1381</v>
      </c>
      <c r="X194" s="49">
        <v>21</v>
      </c>
      <c r="Y194" s="127" t="s">
        <v>28</v>
      </c>
      <c r="Z194" s="51">
        <v>147</v>
      </c>
      <c r="AA194" s="50"/>
      <c r="AB194" s="52"/>
      <c r="AC194" s="48"/>
      <c r="AD194" s="49"/>
      <c r="AE194" s="127" t="s">
        <v>28</v>
      </c>
      <c r="AF194" s="51"/>
      <c r="AG194" s="56"/>
      <c r="AH194" s="52"/>
      <c r="AI194" s="48"/>
      <c r="AJ194" s="49"/>
      <c r="AK194" s="127" t="s">
        <v>28</v>
      </c>
      <c r="AL194" s="51"/>
      <c r="AM194" s="56"/>
      <c r="AN194" s="52"/>
      <c r="AO194" s="67"/>
      <c r="AP194" s="103" t="s">
        <v>1382</v>
      </c>
      <c r="AQ194" s="103" t="s">
        <v>1383</v>
      </c>
      <c r="AR194" s="68" t="s">
        <v>452</v>
      </c>
      <c r="AS194" s="71"/>
      <c r="AT194" s="71"/>
      <c r="AU194" s="219"/>
    </row>
    <row r="195" spans="1:47" s="17" customFormat="1" ht="40.5" x14ac:dyDescent="0.15">
      <c r="A195" s="45"/>
      <c r="B195" s="78"/>
      <c r="C195" s="239">
        <v>160</v>
      </c>
      <c r="D195" s="300" t="s">
        <v>770</v>
      </c>
      <c r="E195" s="46" t="s">
        <v>771</v>
      </c>
      <c r="F195" s="46" t="s">
        <v>484</v>
      </c>
      <c r="G195" s="404">
        <v>2.1150000000000002</v>
      </c>
      <c r="H195" s="287">
        <v>2.1150000000000002</v>
      </c>
      <c r="I195" s="288">
        <v>0.95599999999999996</v>
      </c>
      <c r="J195" s="503" t="s">
        <v>485</v>
      </c>
      <c r="K195" s="79" t="s">
        <v>1770</v>
      </c>
      <c r="L195" s="291" t="s">
        <v>2240</v>
      </c>
      <c r="M195" s="404">
        <v>1.37</v>
      </c>
      <c r="N195" s="288">
        <v>1.36</v>
      </c>
      <c r="O195" s="436">
        <f t="shared" si="10"/>
        <v>-1.0000000000000009E-2</v>
      </c>
      <c r="P195" s="340" t="s">
        <v>28</v>
      </c>
      <c r="Q195" s="64" t="s">
        <v>1773</v>
      </c>
      <c r="R195" s="295" t="s">
        <v>2246</v>
      </c>
      <c r="S195" s="66"/>
      <c r="T195" s="46" t="s">
        <v>580</v>
      </c>
      <c r="U195" s="46" t="s">
        <v>487</v>
      </c>
      <c r="V195" s="57" t="s">
        <v>748</v>
      </c>
      <c r="W195" s="48" t="s">
        <v>1381</v>
      </c>
      <c r="X195" s="49">
        <v>21</v>
      </c>
      <c r="Y195" s="127" t="s">
        <v>28</v>
      </c>
      <c r="Z195" s="51">
        <v>148</v>
      </c>
      <c r="AA195" s="50"/>
      <c r="AB195" s="52"/>
      <c r="AC195" s="48"/>
      <c r="AD195" s="49"/>
      <c r="AE195" s="127" t="s">
        <v>28</v>
      </c>
      <c r="AF195" s="51"/>
      <c r="AG195" s="56"/>
      <c r="AH195" s="52"/>
      <c r="AI195" s="48"/>
      <c r="AJ195" s="49"/>
      <c r="AK195" s="127" t="s">
        <v>28</v>
      </c>
      <c r="AL195" s="51"/>
      <c r="AM195" s="56"/>
      <c r="AN195" s="52"/>
      <c r="AO195" s="67"/>
      <c r="AP195" s="103" t="s">
        <v>485</v>
      </c>
      <c r="AQ195" s="103"/>
      <c r="AR195" s="68" t="s">
        <v>455</v>
      </c>
      <c r="AS195" s="71"/>
      <c r="AT195" s="71"/>
      <c r="AU195" s="219"/>
    </row>
    <row r="196" spans="1:47" s="17" customFormat="1" ht="81" x14ac:dyDescent="0.15">
      <c r="A196" s="45"/>
      <c r="B196" s="78"/>
      <c r="C196" s="239">
        <v>161</v>
      </c>
      <c r="D196" s="300" t="s">
        <v>773</v>
      </c>
      <c r="E196" s="46" t="s">
        <v>622</v>
      </c>
      <c r="F196" s="46" t="s">
        <v>774</v>
      </c>
      <c r="G196" s="288">
        <v>3563.9450000000002</v>
      </c>
      <c r="H196" s="287">
        <v>46.283999999999999</v>
      </c>
      <c r="I196" s="288">
        <v>19.896000000000001</v>
      </c>
      <c r="J196" s="503" t="s">
        <v>485</v>
      </c>
      <c r="K196" s="79" t="s">
        <v>1770</v>
      </c>
      <c r="L196" s="291" t="s">
        <v>2101</v>
      </c>
      <c r="M196" s="288">
        <v>17.722999999999999</v>
      </c>
      <c r="N196" s="288">
        <v>28.053999999999998</v>
      </c>
      <c r="O196" s="436">
        <f t="shared" si="10"/>
        <v>10.331</v>
      </c>
      <c r="P196" s="340" t="s">
        <v>28</v>
      </c>
      <c r="Q196" s="64" t="s">
        <v>1773</v>
      </c>
      <c r="R196" s="295" t="s">
        <v>2105</v>
      </c>
      <c r="S196" s="66"/>
      <c r="T196" s="46" t="s">
        <v>552</v>
      </c>
      <c r="U196" s="46" t="s">
        <v>519</v>
      </c>
      <c r="V196" s="57" t="s">
        <v>750</v>
      </c>
      <c r="W196" s="48" t="s">
        <v>1381</v>
      </c>
      <c r="X196" s="49">
        <v>21</v>
      </c>
      <c r="Y196" s="127" t="s">
        <v>28</v>
      </c>
      <c r="Z196" s="51">
        <v>151</v>
      </c>
      <c r="AA196" s="50"/>
      <c r="AB196" s="52"/>
      <c r="AC196" s="48"/>
      <c r="AD196" s="49"/>
      <c r="AE196" s="127" t="s">
        <v>28</v>
      </c>
      <c r="AF196" s="51"/>
      <c r="AG196" s="56"/>
      <c r="AH196" s="52"/>
      <c r="AI196" s="48"/>
      <c r="AJ196" s="49"/>
      <c r="AK196" s="127" t="s">
        <v>28</v>
      </c>
      <c r="AL196" s="51"/>
      <c r="AM196" s="56"/>
      <c r="AN196" s="52"/>
      <c r="AO196" s="67"/>
      <c r="AP196" s="103" t="s">
        <v>485</v>
      </c>
      <c r="AQ196" s="103"/>
      <c r="AR196" s="68" t="s">
        <v>454</v>
      </c>
      <c r="AS196" s="71" t="s">
        <v>488</v>
      </c>
      <c r="AT196" s="71"/>
      <c r="AU196" s="219"/>
    </row>
    <row r="197" spans="1:47" s="17" customFormat="1" ht="81" x14ac:dyDescent="0.15">
      <c r="A197" s="45"/>
      <c r="B197" s="78"/>
      <c r="C197" s="239">
        <v>162</v>
      </c>
      <c r="D197" s="300" t="s">
        <v>775</v>
      </c>
      <c r="E197" s="46" t="s">
        <v>622</v>
      </c>
      <c r="F197" s="46" t="s">
        <v>774</v>
      </c>
      <c r="G197" s="288">
        <v>128.51499999999999</v>
      </c>
      <c r="H197" s="287">
        <v>148.94499999999999</v>
      </c>
      <c r="I197" s="288">
        <v>138.22999999999999</v>
      </c>
      <c r="J197" s="503" t="s">
        <v>485</v>
      </c>
      <c r="K197" s="79" t="s">
        <v>1770</v>
      </c>
      <c r="L197" s="291" t="s">
        <v>2102</v>
      </c>
      <c r="M197" s="288">
        <v>179.08799999999999</v>
      </c>
      <c r="N197" s="288">
        <v>176.596</v>
      </c>
      <c r="O197" s="436">
        <f t="shared" si="10"/>
        <v>-2.4919999999999902</v>
      </c>
      <c r="P197" s="340" t="s">
        <v>28</v>
      </c>
      <c r="Q197" s="64" t="s">
        <v>1773</v>
      </c>
      <c r="R197" s="295" t="s">
        <v>2106</v>
      </c>
      <c r="S197" s="66"/>
      <c r="T197" s="46" t="s">
        <v>552</v>
      </c>
      <c r="U197" s="46" t="s">
        <v>519</v>
      </c>
      <c r="V197" s="57" t="s">
        <v>750</v>
      </c>
      <c r="W197" s="48" t="s">
        <v>1381</v>
      </c>
      <c r="X197" s="49">
        <v>21</v>
      </c>
      <c r="Y197" s="127" t="s">
        <v>28</v>
      </c>
      <c r="Z197" s="51">
        <v>152</v>
      </c>
      <c r="AA197" s="50"/>
      <c r="AB197" s="52"/>
      <c r="AC197" s="48"/>
      <c r="AD197" s="49"/>
      <c r="AE197" s="127" t="s">
        <v>28</v>
      </c>
      <c r="AF197" s="51"/>
      <c r="AG197" s="56"/>
      <c r="AH197" s="52"/>
      <c r="AI197" s="48"/>
      <c r="AJ197" s="49"/>
      <c r="AK197" s="127" t="s">
        <v>28</v>
      </c>
      <c r="AL197" s="51"/>
      <c r="AM197" s="56"/>
      <c r="AN197" s="52"/>
      <c r="AO197" s="67"/>
      <c r="AP197" s="103" t="s">
        <v>485</v>
      </c>
      <c r="AQ197" s="103"/>
      <c r="AR197" s="68" t="s">
        <v>452</v>
      </c>
      <c r="AS197" s="71" t="s">
        <v>488</v>
      </c>
      <c r="AT197" s="71"/>
      <c r="AU197" s="219"/>
    </row>
    <row r="198" spans="1:47" s="17" customFormat="1" ht="81" x14ac:dyDescent="0.15">
      <c r="A198" s="45"/>
      <c r="B198" s="78"/>
      <c r="C198" s="239">
        <v>163</v>
      </c>
      <c r="D198" s="300" t="s">
        <v>776</v>
      </c>
      <c r="E198" s="46" t="s">
        <v>777</v>
      </c>
      <c r="F198" s="46" t="s">
        <v>484</v>
      </c>
      <c r="G198" s="288">
        <v>13.946</v>
      </c>
      <c r="H198" s="287">
        <v>13.946</v>
      </c>
      <c r="I198" s="288">
        <v>8.8079999999999998</v>
      </c>
      <c r="J198" s="503" t="s">
        <v>485</v>
      </c>
      <c r="K198" s="79" t="s">
        <v>1770</v>
      </c>
      <c r="L198" s="291" t="s">
        <v>2103</v>
      </c>
      <c r="M198" s="288">
        <v>11.393000000000001</v>
      </c>
      <c r="N198" s="288">
        <v>13.765000000000001</v>
      </c>
      <c r="O198" s="436">
        <f t="shared" si="10"/>
        <v>2.3719999999999999</v>
      </c>
      <c r="P198" s="340" t="s">
        <v>28</v>
      </c>
      <c r="Q198" s="64" t="s">
        <v>1772</v>
      </c>
      <c r="R198" s="295" t="s">
        <v>2107</v>
      </c>
      <c r="S198" s="66"/>
      <c r="T198" s="46" t="s">
        <v>552</v>
      </c>
      <c r="U198" s="46" t="s">
        <v>519</v>
      </c>
      <c r="V198" s="57" t="s">
        <v>751</v>
      </c>
      <c r="W198" s="48" t="s">
        <v>1381</v>
      </c>
      <c r="X198" s="49">
        <v>21</v>
      </c>
      <c r="Y198" s="127" t="s">
        <v>28</v>
      </c>
      <c r="Z198" s="51">
        <v>153</v>
      </c>
      <c r="AA198" s="50"/>
      <c r="AB198" s="52"/>
      <c r="AC198" s="48"/>
      <c r="AD198" s="49"/>
      <c r="AE198" s="127" t="s">
        <v>28</v>
      </c>
      <c r="AF198" s="51"/>
      <c r="AG198" s="56"/>
      <c r="AH198" s="52"/>
      <c r="AI198" s="48"/>
      <c r="AJ198" s="49"/>
      <c r="AK198" s="127" t="s">
        <v>28</v>
      </c>
      <c r="AL198" s="51"/>
      <c r="AM198" s="56"/>
      <c r="AN198" s="52"/>
      <c r="AO198" s="67"/>
      <c r="AP198" s="103" t="s">
        <v>485</v>
      </c>
      <c r="AQ198" s="103"/>
      <c r="AR198" s="68" t="s">
        <v>454</v>
      </c>
      <c r="AS198" s="71" t="s">
        <v>488</v>
      </c>
      <c r="AT198" s="71"/>
      <c r="AU198" s="219"/>
    </row>
    <row r="199" spans="1:47" s="17" customFormat="1" ht="81" x14ac:dyDescent="0.15">
      <c r="A199" s="45"/>
      <c r="B199" s="78"/>
      <c r="C199" s="239">
        <v>164</v>
      </c>
      <c r="D199" s="300" t="s">
        <v>778</v>
      </c>
      <c r="E199" s="46" t="s">
        <v>622</v>
      </c>
      <c r="F199" s="46" t="s">
        <v>484</v>
      </c>
      <c r="G199" s="288">
        <v>197.58</v>
      </c>
      <c r="H199" s="287">
        <v>197.58</v>
      </c>
      <c r="I199" s="288">
        <v>150.393</v>
      </c>
      <c r="J199" s="279" t="s">
        <v>2099</v>
      </c>
      <c r="K199" s="79" t="s">
        <v>1770</v>
      </c>
      <c r="L199" s="291" t="s">
        <v>2104</v>
      </c>
      <c r="M199" s="397">
        <v>229.82</v>
      </c>
      <c r="N199" s="397">
        <v>234.184</v>
      </c>
      <c r="O199" s="445">
        <f t="shared" si="10"/>
        <v>4.3640000000000043</v>
      </c>
      <c r="P199" s="340" t="s">
        <v>28</v>
      </c>
      <c r="Q199" s="64" t="s">
        <v>1773</v>
      </c>
      <c r="R199" s="295" t="s">
        <v>2108</v>
      </c>
      <c r="S199" s="66"/>
      <c r="T199" s="46" t="s">
        <v>552</v>
      </c>
      <c r="U199" s="46" t="s">
        <v>519</v>
      </c>
      <c r="V199" s="57" t="s">
        <v>750</v>
      </c>
      <c r="W199" s="48" t="s">
        <v>1381</v>
      </c>
      <c r="X199" s="49">
        <v>21</v>
      </c>
      <c r="Y199" s="127" t="s">
        <v>28</v>
      </c>
      <c r="Z199" s="51">
        <v>154</v>
      </c>
      <c r="AA199" s="50"/>
      <c r="AB199" s="52"/>
      <c r="AC199" s="48"/>
      <c r="AD199" s="49"/>
      <c r="AE199" s="127" t="s">
        <v>28</v>
      </c>
      <c r="AF199" s="51"/>
      <c r="AG199" s="56"/>
      <c r="AH199" s="52"/>
      <c r="AI199" s="48"/>
      <c r="AJ199" s="49"/>
      <c r="AK199" s="127" t="s">
        <v>28</v>
      </c>
      <c r="AL199" s="51"/>
      <c r="AM199" s="56"/>
      <c r="AN199" s="52"/>
      <c r="AO199" s="67"/>
      <c r="AP199" s="103" t="s">
        <v>1382</v>
      </c>
      <c r="AQ199" s="103" t="s">
        <v>1383</v>
      </c>
      <c r="AR199" s="68" t="s">
        <v>454</v>
      </c>
      <c r="AS199" s="71" t="s">
        <v>488</v>
      </c>
      <c r="AT199" s="71"/>
      <c r="AU199" s="219"/>
    </row>
    <row r="200" spans="1:47" s="17" customFormat="1" ht="81" x14ac:dyDescent="0.15">
      <c r="A200" s="45"/>
      <c r="B200" s="78"/>
      <c r="C200" s="239">
        <v>165</v>
      </c>
      <c r="D200" s="300" t="s">
        <v>779</v>
      </c>
      <c r="E200" s="46" t="s">
        <v>622</v>
      </c>
      <c r="F200" s="46" t="s">
        <v>484</v>
      </c>
      <c r="G200" s="288">
        <v>79.745000000000005</v>
      </c>
      <c r="H200" s="287">
        <v>79.745000000000005</v>
      </c>
      <c r="I200" s="288">
        <v>54.08</v>
      </c>
      <c r="J200" s="279" t="s">
        <v>2100</v>
      </c>
      <c r="K200" s="79" t="s">
        <v>1770</v>
      </c>
      <c r="L200" s="291" t="s">
        <v>1813</v>
      </c>
      <c r="M200" s="397">
        <v>94.724000000000004</v>
      </c>
      <c r="N200" s="397">
        <v>86.332999999999998</v>
      </c>
      <c r="O200" s="445">
        <f t="shared" si="10"/>
        <v>-8.3910000000000053</v>
      </c>
      <c r="P200" s="340" t="s">
        <v>28</v>
      </c>
      <c r="Q200" s="64" t="s">
        <v>1773</v>
      </c>
      <c r="R200" s="295" t="s">
        <v>2109</v>
      </c>
      <c r="S200" s="66"/>
      <c r="T200" s="46" t="s">
        <v>552</v>
      </c>
      <c r="U200" s="46" t="s">
        <v>519</v>
      </c>
      <c r="V200" s="57" t="s">
        <v>750</v>
      </c>
      <c r="W200" s="48" t="s">
        <v>1381</v>
      </c>
      <c r="X200" s="49">
        <v>21</v>
      </c>
      <c r="Y200" s="127" t="s">
        <v>28</v>
      </c>
      <c r="Z200" s="51">
        <v>155</v>
      </c>
      <c r="AA200" s="50"/>
      <c r="AB200" s="52"/>
      <c r="AC200" s="48"/>
      <c r="AD200" s="49"/>
      <c r="AE200" s="127" t="s">
        <v>28</v>
      </c>
      <c r="AF200" s="51"/>
      <c r="AG200" s="56"/>
      <c r="AH200" s="52"/>
      <c r="AI200" s="48"/>
      <c r="AJ200" s="49"/>
      <c r="AK200" s="127" t="s">
        <v>28</v>
      </c>
      <c r="AL200" s="51"/>
      <c r="AM200" s="56"/>
      <c r="AN200" s="52"/>
      <c r="AO200" s="67"/>
      <c r="AP200" s="103" t="s">
        <v>1382</v>
      </c>
      <c r="AQ200" s="103" t="s">
        <v>1383</v>
      </c>
      <c r="AR200" s="68" t="s">
        <v>451</v>
      </c>
      <c r="AS200" s="71" t="s">
        <v>488</v>
      </c>
      <c r="AT200" s="71"/>
      <c r="AU200" s="219"/>
    </row>
    <row r="201" spans="1:47" s="17" customFormat="1" ht="40.5" x14ac:dyDescent="0.15">
      <c r="A201" s="45"/>
      <c r="B201" s="78"/>
      <c r="C201" s="239">
        <v>166</v>
      </c>
      <c r="D201" s="300" t="s">
        <v>780</v>
      </c>
      <c r="E201" s="46" t="s">
        <v>781</v>
      </c>
      <c r="F201" s="46" t="s">
        <v>484</v>
      </c>
      <c r="G201" s="288">
        <v>128.01599999999999</v>
      </c>
      <c r="H201" s="287">
        <v>128.01599999999999</v>
      </c>
      <c r="I201" s="288">
        <v>128.01599999999999</v>
      </c>
      <c r="J201" s="503" t="s">
        <v>485</v>
      </c>
      <c r="K201" s="79" t="s">
        <v>1771</v>
      </c>
      <c r="L201" s="291" t="s">
        <v>1814</v>
      </c>
      <c r="M201" s="288">
        <v>142.315</v>
      </c>
      <c r="N201" s="288">
        <v>143.18799999999999</v>
      </c>
      <c r="O201" s="436">
        <f t="shared" si="10"/>
        <v>0.87299999999999045</v>
      </c>
      <c r="P201" s="340" t="s">
        <v>28</v>
      </c>
      <c r="Q201" s="64" t="s">
        <v>1771</v>
      </c>
      <c r="R201" s="295" t="s">
        <v>2110</v>
      </c>
      <c r="S201" s="66"/>
      <c r="T201" s="46" t="s">
        <v>552</v>
      </c>
      <c r="U201" s="46" t="s">
        <v>519</v>
      </c>
      <c r="V201" s="57" t="s">
        <v>752</v>
      </c>
      <c r="W201" s="48" t="s">
        <v>1381</v>
      </c>
      <c r="X201" s="49">
        <v>21</v>
      </c>
      <c r="Y201" s="127" t="s">
        <v>28</v>
      </c>
      <c r="Z201" s="51">
        <v>156</v>
      </c>
      <c r="AA201" s="50"/>
      <c r="AB201" s="52"/>
      <c r="AC201" s="48"/>
      <c r="AD201" s="49"/>
      <c r="AE201" s="127" t="s">
        <v>28</v>
      </c>
      <c r="AF201" s="51"/>
      <c r="AG201" s="56"/>
      <c r="AH201" s="52"/>
      <c r="AI201" s="48"/>
      <c r="AJ201" s="49"/>
      <c r="AK201" s="127" t="s">
        <v>28</v>
      </c>
      <c r="AL201" s="51"/>
      <c r="AM201" s="56"/>
      <c r="AN201" s="52"/>
      <c r="AO201" s="67"/>
      <c r="AP201" s="103" t="s">
        <v>485</v>
      </c>
      <c r="AQ201" s="103"/>
      <c r="AR201" s="68" t="s">
        <v>452</v>
      </c>
      <c r="AS201" s="71"/>
      <c r="AT201" s="71"/>
      <c r="AU201" s="219"/>
    </row>
    <row r="202" spans="1:47" s="17" customFormat="1" ht="40.5" x14ac:dyDescent="0.15">
      <c r="A202" s="45"/>
      <c r="B202" s="78"/>
      <c r="C202" s="239">
        <v>167</v>
      </c>
      <c r="D202" s="300" t="s">
        <v>782</v>
      </c>
      <c r="E202" s="46" t="s">
        <v>622</v>
      </c>
      <c r="F202" s="46" t="s">
        <v>484</v>
      </c>
      <c r="G202" s="288">
        <v>14.926</v>
      </c>
      <c r="H202" s="287">
        <v>14.926</v>
      </c>
      <c r="I202" s="288">
        <v>14.926</v>
      </c>
      <c r="J202" s="503" t="s">
        <v>485</v>
      </c>
      <c r="K202" s="79" t="s">
        <v>1771</v>
      </c>
      <c r="L202" s="291" t="s">
        <v>1814</v>
      </c>
      <c r="M202" s="288">
        <v>21.437000000000001</v>
      </c>
      <c r="N202" s="288">
        <v>22.292999999999999</v>
      </c>
      <c r="O202" s="436">
        <f t="shared" si="10"/>
        <v>0.8559999999999981</v>
      </c>
      <c r="P202" s="340" t="s">
        <v>28</v>
      </c>
      <c r="Q202" s="64" t="s">
        <v>1771</v>
      </c>
      <c r="R202" s="295" t="s">
        <v>2110</v>
      </c>
      <c r="S202" s="66"/>
      <c r="T202" s="46" t="s">
        <v>552</v>
      </c>
      <c r="U202" s="46" t="s">
        <v>519</v>
      </c>
      <c r="V202" s="57" t="s">
        <v>752</v>
      </c>
      <c r="W202" s="48" t="s">
        <v>1381</v>
      </c>
      <c r="X202" s="49">
        <v>21</v>
      </c>
      <c r="Y202" s="127" t="s">
        <v>28</v>
      </c>
      <c r="Z202" s="51">
        <v>157</v>
      </c>
      <c r="AA202" s="50"/>
      <c r="AB202" s="52"/>
      <c r="AC202" s="48"/>
      <c r="AD202" s="49"/>
      <c r="AE202" s="127" t="s">
        <v>28</v>
      </c>
      <c r="AF202" s="51"/>
      <c r="AG202" s="56"/>
      <c r="AH202" s="52"/>
      <c r="AI202" s="48"/>
      <c r="AJ202" s="49"/>
      <c r="AK202" s="127" t="s">
        <v>28</v>
      </c>
      <c r="AL202" s="51"/>
      <c r="AM202" s="56"/>
      <c r="AN202" s="52"/>
      <c r="AO202" s="67"/>
      <c r="AP202" s="103" t="s">
        <v>485</v>
      </c>
      <c r="AQ202" s="103"/>
      <c r="AR202" s="68" t="s">
        <v>455</v>
      </c>
      <c r="AS202" s="71"/>
      <c r="AT202" s="71"/>
      <c r="AU202" s="219"/>
    </row>
    <row r="203" spans="1:47" s="17" customFormat="1" ht="40.5" x14ac:dyDescent="0.15">
      <c r="A203" s="45"/>
      <c r="B203" s="78"/>
      <c r="C203" s="239">
        <v>168</v>
      </c>
      <c r="D203" s="300" t="s">
        <v>783</v>
      </c>
      <c r="E203" s="46" t="s">
        <v>567</v>
      </c>
      <c r="F203" s="37" t="s">
        <v>529</v>
      </c>
      <c r="G203" s="288">
        <v>77596.595000000001</v>
      </c>
      <c r="H203" s="287">
        <v>78557.357999999993</v>
      </c>
      <c r="I203" s="288">
        <v>74838.740999999995</v>
      </c>
      <c r="J203" s="503" t="s">
        <v>2895</v>
      </c>
      <c r="K203" s="79" t="s">
        <v>1770</v>
      </c>
      <c r="L203" s="291" t="s">
        <v>1838</v>
      </c>
      <c r="M203" s="288">
        <v>78303.739000000001</v>
      </c>
      <c r="N203" s="288">
        <v>82819.498999999996</v>
      </c>
      <c r="O203" s="436">
        <f t="shared" si="10"/>
        <v>4515.7599999999948</v>
      </c>
      <c r="P203" s="340" t="s">
        <v>28</v>
      </c>
      <c r="Q203" s="64" t="s">
        <v>1773</v>
      </c>
      <c r="R203" s="295" t="s">
        <v>1830</v>
      </c>
      <c r="S203" s="66"/>
      <c r="T203" s="46" t="s">
        <v>753</v>
      </c>
      <c r="U203" s="46" t="s">
        <v>754</v>
      </c>
      <c r="V203" s="57" t="s">
        <v>755</v>
      </c>
      <c r="W203" s="48" t="s">
        <v>1381</v>
      </c>
      <c r="X203" s="49">
        <v>21</v>
      </c>
      <c r="Y203" s="127" t="s">
        <v>28</v>
      </c>
      <c r="Z203" s="51">
        <v>158</v>
      </c>
      <c r="AA203" s="50"/>
      <c r="AB203" s="52"/>
      <c r="AC203" s="48"/>
      <c r="AD203" s="49"/>
      <c r="AE203" s="127" t="s">
        <v>28</v>
      </c>
      <c r="AF203" s="51"/>
      <c r="AG203" s="56"/>
      <c r="AH203" s="52"/>
      <c r="AI203" s="48"/>
      <c r="AJ203" s="49"/>
      <c r="AK203" s="127" t="s">
        <v>28</v>
      </c>
      <c r="AL203" s="51"/>
      <c r="AM203" s="56"/>
      <c r="AN203" s="52"/>
      <c r="AO203" s="67"/>
      <c r="AP203" s="103" t="s">
        <v>485</v>
      </c>
      <c r="AQ203" s="103"/>
      <c r="AR203" s="68" t="s">
        <v>455</v>
      </c>
      <c r="AS203" s="71" t="s">
        <v>488</v>
      </c>
      <c r="AT203" s="71" t="s">
        <v>488</v>
      </c>
      <c r="AU203" s="219"/>
    </row>
    <row r="204" spans="1:47" s="17" customFormat="1" ht="40.5" x14ac:dyDescent="0.15">
      <c r="A204" s="45"/>
      <c r="B204" s="78"/>
      <c r="C204" s="239">
        <v>169</v>
      </c>
      <c r="D204" s="300" t="s">
        <v>784</v>
      </c>
      <c r="E204" s="37" t="s">
        <v>533</v>
      </c>
      <c r="F204" s="37" t="s">
        <v>529</v>
      </c>
      <c r="G204" s="288">
        <v>8991.8619999999992</v>
      </c>
      <c r="H204" s="287">
        <v>8991.8619999999992</v>
      </c>
      <c r="I204" s="288">
        <v>6752.8149999999996</v>
      </c>
      <c r="J204" s="503" t="s">
        <v>2895</v>
      </c>
      <c r="K204" s="79" t="s">
        <v>1770</v>
      </c>
      <c r="L204" s="291" t="s">
        <v>1839</v>
      </c>
      <c r="M204" s="288">
        <v>7911.9070000000002</v>
      </c>
      <c r="N204" s="288">
        <v>7995.1610000000001</v>
      </c>
      <c r="O204" s="436">
        <f t="shared" ref="O204:O267" si="11">SUM(N204-M204)</f>
        <v>83.253999999999905</v>
      </c>
      <c r="P204" s="340" t="s">
        <v>28</v>
      </c>
      <c r="Q204" s="64" t="s">
        <v>1773</v>
      </c>
      <c r="R204" s="295" t="s">
        <v>1831</v>
      </c>
      <c r="S204" s="66"/>
      <c r="T204" s="46" t="s">
        <v>753</v>
      </c>
      <c r="U204" s="46" t="s">
        <v>754</v>
      </c>
      <c r="V204" s="57" t="s">
        <v>755</v>
      </c>
      <c r="W204" s="48" t="s">
        <v>1381</v>
      </c>
      <c r="X204" s="49">
        <v>21</v>
      </c>
      <c r="Y204" s="127" t="s">
        <v>28</v>
      </c>
      <c r="Z204" s="51">
        <v>159</v>
      </c>
      <c r="AA204" s="50"/>
      <c r="AB204" s="52"/>
      <c r="AC204" s="48"/>
      <c r="AD204" s="49"/>
      <c r="AE204" s="127" t="s">
        <v>28</v>
      </c>
      <c r="AF204" s="51"/>
      <c r="AG204" s="56"/>
      <c r="AH204" s="52"/>
      <c r="AI204" s="48"/>
      <c r="AJ204" s="49"/>
      <c r="AK204" s="127" t="s">
        <v>28</v>
      </c>
      <c r="AL204" s="51"/>
      <c r="AM204" s="56"/>
      <c r="AN204" s="52"/>
      <c r="AO204" s="67"/>
      <c r="AP204" s="103" t="s">
        <v>485</v>
      </c>
      <c r="AQ204" s="103"/>
      <c r="AR204" s="68" t="s">
        <v>454</v>
      </c>
      <c r="AS204" s="71"/>
      <c r="AT204" s="71" t="s">
        <v>488</v>
      </c>
      <c r="AU204" s="219"/>
    </row>
    <row r="205" spans="1:47" s="17" customFormat="1" ht="40.5" x14ac:dyDescent="0.15">
      <c r="A205" s="45"/>
      <c r="B205" s="78"/>
      <c r="C205" s="239">
        <v>170</v>
      </c>
      <c r="D205" s="300" t="s">
        <v>785</v>
      </c>
      <c r="E205" s="37" t="s">
        <v>786</v>
      </c>
      <c r="F205" s="37" t="s">
        <v>529</v>
      </c>
      <c r="G205" s="288">
        <v>3631.259</v>
      </c>
      <c r="H205" s="287">
        <v>3631.259</v>
      </c>
      <c r="I205" s="288">
        <v>3569.576</v>
      </c>
      <c r="J205" s="503" t="s">
        <v>2895</v>
      </c>
      <c r="K205" s="79" t="s">
        <v>1770</v>
      </c>
      <c r="L205" s="291" t="s">
        <v>1840</v>
      </c>
      <c r="M205" s="288">
        <v>3650.3159999999998</v>
      </c>
      <c r="N205" s="288">
        <v>3769.163</v>
      </c>
      <c r="O205" s="436">
        <f t="shared" si="11"/>
        <v>118.84700000000021</v>
      </c>
      <c r="P205" s="340" t="s">
        <v>28</v>
      </c>
      <c r="Q205" s="64" t="s">
        <v>1773</v>
      </c>
      <c r="R205" s="295" t="s">
        <v>2091</v>
      </c>
      <c r="S205" s="66"/>
      <c r="T205" s="46" t="s">
        <v>753</v>
      </c>
      <c r="U205" s="46" t="s">
        <v>754</v>
      </c>
      <c r="V205" s="57" t="s">
        <v>755</v>
      </c>
      <c r="W205" s="48" t="s">
        <v>1381</v>
      </c>
      <c r="X205" s="49">
        <v>21</v>
      </c>
      <c r="Y205" s="127" t="s">
        <v>28</v>
      </c>
      <c r="Z205" s="51">
        <v>160</v>
      </c>
      <c r="AA205" s="50"/>
      <c r="AB205" s="52"/>
      <c r="AC205" s="48"/>
      <c r="AD205" s="49"/>
      <c r="AE205" s="127" t="s">
        <v>28</v>
      </c>
      <c r="AF205" s="51"/>
      <c r="AG205" s="56"/>
      <c r="AH205" s="52"/>
      <c r="AI205" s="48"/>
      <c r="AJ205" s="49"/>
      <c r="AK205" s="127" t="s">
        <v>28</v>
      </c>
      <c r="AL205" s="51"/>
      <c r="AM205" s="56"/>
      <c r="AN205" s="52"/>
      <c r="AO205" s="67"/>
      <c r="AP205" s="103" t="s">
        <v>485</v>
      </c>
      <c r="AQ205" s="103"/>
      <c r="AR205" s="68" t="s">
        <v>452</v>
      </c>
      <c r="AS205" s="71"/>
      <c r="AT205" s="71"/>
      <c r="AU205" s="219"/>
    </row>
    <row r="206" spans="1:47" s="17" customFormat="1" ht="121.5" x14ac:dyDescent="0.15">
      <c r="A206" s="45"/>
      <c r="B206" s="78"/>
      <c r="C206" s="239">
        <v>171</v>
      </c>
      <c r="D206" s="300" t="s">
        <v>787</v>
      </c>
      <c r="E206" s="46" t="s">
        <v>567</v>
      </c>
      <c r="F206" s="46" t="s">
        <v>529</v>
      </c>
      <c r="G206" s="288">
        <v>286.41500000000002</v>
      </c>
      <c r="H206" s="287">
        <v>286.41500000000002</v>
      </c>
      <c r="I206" s="288">
        <v>176.13499999999999</v>
      </c>
      <c r="J206" s="503" t="s">
        <v>2895</v>
      </c>
      <c r="K206" s="79" t="s">
        <v>1770</v>
      </c>
      <c r="L206" s="291" t="s">
        <v>2089</v>
      </c>
      <c r="M206" s="288">
        <v>292.14100000000002</v>
      </c>
      <c r="N206" s="288">
        <v>384.25700000000001</v>
      </c>
      <c r="O206" s="436">
        <f t="shared" si="11"/>
        <v>92.115999999999985</v>
      </c>
      <c r="P206" s="340" t="s">
        <v>28</v>
      </c>
      <c r="Q206" s="64" t="s">
        <v>1773</v>
      </c>
      <c r="R206" s="295" t="s">
        <v>1832</v>
      </c>
      <c r="S206" s="66"/>
      <c r="T206" s="46" t="s">
        <v>753</v>
      </c>
      <c r="U206" s="46" t="s">
        <v>519</v>
      </c>
      <c r="V206" s="57" t="s">
        <v>1686</v>
      </c>
      <c r="W206" s="48" t="s">
        <v>1381</v>
      </c>
      <c r="X206" s="49">
        <v>21</v>
      </c>
      <c r="Y206" s="127" t="s">
        <v>28</v>
      </c>
      <c r="Z206" s="51">
        <v>161</v>
      </c>
      <c r="AA206" s="50"/>
      <c r="AB206" s="52"/>
      <c r="AC206" s="48"/>
      <c r="AD206" s="49"/>
      <c r="AE206" s="127" t="s">
        <v>28</v>
      </c>
      <c r="AF206" s="51"/>
      <c r="AG206" s="56"/>
      <c r="AH206" s="52"/>
      <c r="AI206" s="48"/>
      <c r="AJ206" s="49"/>
      <c r="AK206" s="127" t="s">
        <v>28</v>
      </c>
      <c r="AL206" s="51"/>
      <c r="AM206" s="56"/>
      <c r="AN206" s="52"/>
      <c r="AO206" s="67"/>
      <c r="AP206" s="103" t="s">
        <v>485</v>
      </c>
      <c r="AQ206" s="103"/>
      <c r="AR206" s="68" t="s">
        <v>455</v>
      </c>
      <c r="AS206" s="71" t="s">
        <v>488</v>
      </c>
      <c r="AT206" s="71"/>
      <c r="AU206" s="219"/>
    </row>
    <row r="207" spans="1:47" s="17" customFormat="1" ht="81" x14ac:dyDescent="0.15">
      <c r="A207" s="45"/>
      <c r="B207" s="78"/>
      <c r="C207" s="239">
        <v>172</v>
      </c>
      <c r="D207" s="300" t="s">
        <v>788</v>
      </c>
      <c r="E207" s="46" t="s">
        <v>567</v>
      </c>
      <c r="F207" s="46" t="s">
        <v>529</v>
      </c>
      <c r="G207" s="288">
        <v>58.258000000000003</v>
      </c>
      <c r="H207" s="287">
        <v>58.258000000000003</v>
      </c>
      <c r="I207" s="288">
        <v>57.335999999999999</v>
      </c>
      <c r="J207" s="279" t="s">
        <v>2092</v>
      </c>
      <c r="K207" s="79" t="s">
        <v>1770</v>
      </c>
      <c r="L207" s="291" t="s">
        <v>1841</v>
      </c>
      <c r="M207" s="397">
        <v>87.613</v>
      </c>
      <c r="N207" s="397">
        <v>84.421000000000006</v>
      </c>
      <c r="O207" s="445">
        <f t="shared" si="11"/>
        <v>-3.1919999999999931</v>
      </c>
      <c r="P207" s="340" t="s">
        <v>28</v>
      </c>
      <c r="Q207" s="64" t="s">
        <v>1773</v>
      </c>
      <c r="R207" s="295" t="s">
        <v>1833</v>
      </c>
      <c r="S207" s="66"/>
      <c r="T207" s="46" t="s">
        <v>753</v>
      </c>
      <c r="U207" s="46" t="s">
        <v>519</v>
      </c>
      <c r="V207" s="57" t="s">
        <v>756</v>
      </c>
      <c r="W207" s="48" t="s">
        <v>1381</v>
      </c>
      <c r="X207" s="49">
        <v>21</v>
      </c>
      <c r="Y207" s="127" t="s">
        <v>28</v>
      </c>
      <c r="Z207" s="51">
        <v>162</v>
      </c>
      <c r="AA207" s="50"/>
      <c r="AB207" s="52"/>
      <c r="AC207" s="48"/>
      <c r="AD207" s="49"/>
      <c r="AE207" s="127" t="s">
        <v>28</v>
      </c>
      <c r="AF207" s="51"/>
      <c r="AG207" s="56"/>
      <c r="AH207" s="52"/>
      <c r="AI207" s="48"/>
      <c r="AJ207" s="49"/>
      <c r="AK207" s="127" t="s">
        <v>28</v>
      </c>
      <c r="AL207" s="51"/>
      <c r="AM207" s="56"/>
      <c r="AN207" s="52"/>
      <c r="AO207" s="67"/>
      <c r="AP207" s="103" t="s">
        <v>1382</v>
      </c>
      <c r="AQ207" s="103" t="s">
        <v>1383</v>
      </c>
      <c r="AR207" s="68" t="s">
        <v>451</v>
      </c>
      <c r="AS207" s="71"/>
      <c r="AT207" s="71"/>
      <c r="AU207" s="219"/>
    </row>
    <row r="208" spans="1:47" s="17" customFormat="1" ht="54" x14ac:dyDescent="0.15">
      <c r="A208" s="45"/>
      <c r="B208" s="78"/>
      <c r="C208" s="239">
        <v>173</v>
      </c>
      <c r="D208" s="300" t="s">
        <v>789</v>
      </c>
      <c r="E208" s="46" t="s">
        <v>636</v>
      </c>
      <c r="F208" s="46" t="s">
        <v>529</v>
      </c>
      <c r="G208" s="288">
        <v>72.891999999999996</v>
      </c>
      <c r="H208" s="287">
        <v>72.891999999999996</v>
      </c>
      <c r="I208" s="288">
        <v>61.186</v>
      </c>
      <c r="J208" s="503" t="s">
        <v>2895</v>
      </c>
      <c r="K208" s="79" t="s">
        <v>1771</v>
      </c>
      <c r="L208" s="291" t="s">
        <v>1842</v>
      </c>
      <c r="M208" s="288">
        <v>80.055000000000007</v>
      </c>
      <c r="N208" s="288">
        <v>94.253</v>
      </c>
      <c r="O208" s="436">
        <f t="shared" si="11"/>
        <v>14.197999999999993</v>
      </c>
      <c r="P208" s="340" t="s">
        <v>28</v>
      </c>
      <c r="Q208" s="64" t="s">
        <v>1771</v>
      </c>
      <c r="R208" s="295" t="s">
        <v>1834</v>
      </c>
      <c r="S208" s="66"/>
      <c r="T208" s="46" t="s">
        <v>753</v>
      </c>
      <c r="U208" s="46" t="s">
        <v>519</v>
      </c>
      <c r="V208" s="57" t="s">
        <v>741</v>
      </c>
      <c r="W208" s="48" t="s">
        <v>1381</v>
      </c>
      <c r="X208" s="49">
        <v>21</v>
      </c>
      <c r="Y208" s="127" t="s">
        <v>28</v>
      </c>
      <c r="Z208" s="51">
        <v>163</v>
      </c>
      <c r="AA208" s="50"/>
      <c r="AB208" s="52"/>
      <c r="AC208" s="48"/>
      <c r="AD208" s="49"/>
      <c r="AE208" s="127" t="s">
        <v>28</v>
      </c>
      <c r="AF208" s="51"/>
      <c r="AG208" s="56"/>
      <c r="AH208" s="52"/>
      <c r="AI208" s="48"/>
      <c r="AJ208" s="49"/>
      <c r="AK208" s="127" t="s">
        <v>28</v>
      </c>
      <c r="AL208" s="51"/>
      <c r="AM208" s="56"/>
      <c r="AN208" s="52"/>
      <c r="AO208" s="67"/>
      <c r="AP208" s="103" t="s">
        <v>485</v>
      </c>
      <c r="AQ208" s="103"/>
      <c r="AR208" s="68" t="s">
        <v>452</v>
      </c>
      <c r="AS208" s="71" t="s">
        <v>488</v>
      </c>
      <c r="AT208" s="71"/>
      <c r="AU208" s="219"/>
    </row>
    <row r="209" spans="1:47" s="17" customFormat="1" ht="40.5" x14ac:dyDescent="0.15">
      <c r="A209" s="45"/>
      <c r="B209" s="78"/>
      <c r="C209" s="239">
        <v>174</v>
      </c>
      <c r="D209" s="300" t="s">
        <v>790</v>
      </c>
      <c r="E209" s="46" t="s">
        <v>791</v>
      </c>
      <c r="F209" s="46" t="s">
        <v>529</v>
      </c>
      <c r="G209" s="288">
        <v>634.15099999999995</v>
      </c>
      <c r="H209" s="287">
        <v>634.15099999999995</v>
      </c>
      <c r="I209" s="288">
        <v>634.15099999999995</v>
      </c>
      <c r="J209" s="503" t="s">
        <v>2895</v>
      </c>
      <c r="K209" s="79" t="s">
        <v>1770</v>
      </c>
      <c r="L209" s="291" t="s">
        <v>1843</v>
      </c>
      <c r="M209" s="288">
        <v>761.24300000000005</v>
      </c>
      <c r="N209" s="288">
        <v>756.803</v>
      </c>
      <c r="O209" s="436">
        <f t="shared" si="11"/>
        <v>-4.4400000000000546</v>
      </c>
      <c r="P209" s="340" t="s">
        <v>28</v>
      </c>
      <c r="Q209" s="64" t="s">
        <v>1773</v>
      </c>
      <c r="R209" s="295" t="s">
        <v>1835</v>
      </c>
      <c r="S209" s="66"/>
      <c r="T209" s="46" t="s">
        <v>753</v>
      </c>
      <c r="U209" s="46" t="s">
        <v>519</v>
      </c>
      <c r="V209" s="57" t="s">
        <v>741</v>
      </c>
      <c r="W209" s="48" t="s">
        <v>1381</v>
      </c>
      <c r="X209" s="49">
        <v>21</v>
      </c>
      <c r="Y209" s="127" t="s">
        <v>28</v>
      </c>
      <c r="Z209" s="51">
        <v>164</v>
      </c>
      <c r="AA209" s="50"/>
      <c r="AB209" s="52"/>
      <c r="AC209" s="48"/>
      <c r="AD209" s="49"/>
      <c r="AE209" s="127" t="s">
        <v>28</v>
      </c>
      <c r="AF209" s="51"/>
      <c r="AG209" s="56"/>
      <c r="AH209" s="52"/>
      <c r="AI209" s="48"/>
      <c r="AJ209" s="49"/>
      <c r="AK209" s="127" t="s">
        <v>28</v>
      </c>
      <c r="AL209" s="51"/>
      <c r="AM209" s="56"/>
      <c r="AN209" s="52"/>
      <c r="AO209" s="67"/>
      <c r="AP209" s="103" t="s">
        <v>485</v>
      </c>
      <c r="AQ209" s="103"/>
      <c r="AR209" s="68" t="s">
        <v>454</v>
      </c>
      <c r="AS209" s="71"/>
      <c r="AT209" s="71"/>
      <c r="AU209" s="219"/>
    </row>
    <row r="210" spans="1:47" s="17" customFormat="1" ht="144" x14ac:dyDescent="0.15">
      <c r="A210" s="45"/>
      <c r="B210" s="78"/>
      <c r="C210" s="239">
        <v>175</v>
      </c>
      <c r="D210" s="300" t="s">
        <v>2021</v>
      </c>
      <c r="E210" s="46" t="s">
        <v>792</v>
      </c>
      <c r="F210" s="46" t="s">
        <v>529</v>
      </c>
      <c r="G210" s="288">
        <v>2668.3339999999998</v>
      </c>
      <c r="H210" s="287">
        <v>2668.3339999999998</v>
      </c>
      <c r="I210" s="288">
        <v>2668.3339999999998</v>
      </c>
      <c r="J210" s="279" t="s">
        <v>2093</v>
      </c>
      <c r="K210" s="79" t="s">
        <v>1770</v>
      </c>
      <c r="L210" s="291" t="s">
        <v>2090</v>
      </c>
      <c r="M210" s="397">
        <v>2472.6909999999998</v>
      </c>
      <c r="N210" s="397">
        <v>3058.7379999999998</v>
      </c>
      <c r="O210" s="445">
        <f t="shared" si="11"/>
        <v>586.04700000000003</v>
      </c>
      <c r="P210" s="340" t="s">
        <v>485</v>
      </c>
      <c r="Q210" s="64" t="s">
        <v>1773</v>
      </c>
      <c r="R210" s="295" t="s">
        <v>2977</v>
      </c>
      <c r="S210" s="66" t="s">
        <v>2976</v>
      </c>
      <c r="T210" s="46" t="s">
        <v>753</v>
      </c>
      <c r="U210" s="46" t="s">
        <v>519</v>
      </c>
      <c r="V210" s="57" t="s">
        <v>757</v>
      </c>
      <c r="W210" s="48" t="s">
        <v>1381</v>
      </c>
      <c r="X210" s="49">
        <v>21</v>
      </c>
      <c r="Y210" s="127" t="s">
        <v>28</v>
      </c>
      <c r="Z210" s="51">
        <v>165</v>
      </c>
      <c r="AA210" s="50"/>
      <c r="AB210" s="52"/>
      <c r="AC210" s="48"/>
      <c r="AD210" s="49"/>
      <c r="AE210" s="127" t="s">
        <v>28</v>
      </c>
      <c r="AF210" s="51"/>
      <c r="AG210" s="56"/>
      <c r="AH210" s="52"/>
      <c r="AI210" s="48"/>
      <c r="AJ210" s="49"/>
      <c r="AK210" s="127" t="s">
        <v>28</v>
      </c>
      <c r="AL210" s="51"/>
      <c r="AM210" s="56"/>
      <c r="AN210" s="52"/>
      <c r="AO210" s="67"/>
      <c r="AP210" s="103" t="s">
        <v>1718</v>
      </c>
      <c r="AQ210" s="103"/>
      <c r="AR210" s="68" t="s">
        <v>451</v>
      </c>
      <c r="AS210" s="71"/>
      <c r="AT210" s="71"/>
      <c r="AU210" s="219"/>
    </row>
    <row r="211" spans="1:47" s="17" customFormat="1" ht="40.5" x14ac:dyDescent="0.15">
      <c r="A211" s="45"/>
      <c r="B211" s="78"/>
      <c r="C211" s="239">
        <v>176</v>
      </c>
      <c r="D211" s="300" t="s">
        <v>793</v>
      </c>
      <c r="E211" s="46" t="s">
        <v>690</v>
      </c>
      <c r="F211" s="46" t="s">
        <v>484</v>
      </c>
      <c r="G211" s="288">
        <v>41.726999999999997</v>
      </c>
      <c r="H211" s="287">
        <v>41.726999999999997</v>
      </c>
      <c r="I211" s="288">
        <v>34.479999999999997</v>
      </c>
      <c r="J211" s="503" t="s">
        <v>2895</v>
      </c>
      <c r="K211" s="79" t="s">
        <v>1770</v>
      </c>
      <c r="L211" s="291" t="s">
        <v>1844</v>
      </c>
      <c r="M211" s="288">
        <v>34.213999999999999</v>
      </c>
      <c r="N211" s="288">
        <v>53.55</v>
      </c>
      <c r="O211" s="436">
        <f t="shared" si="11"/>
        <v>19.335999999999999</v>
      </c>
      <c r="P211" s="340" t="s">
        <v>485</v>
      </c>
      <c r="Q211" s="64" t="s">
        <v>1773</v>
      </c>
      <c r="R211" s="295" t="s">
        <v>1836</v>
      </c>
      <c r="S211" s="66"/>
      <c r="T211" s="46" t="s">
        <v>753</v>
      </c>
      <c r="U211" s="46" t="s">
        <v>519</v>
      </c>
      <c r="V211" s="57" t="s">
        <v>741</v>
      </c>
      <c r="W211" s="48" t="s">
        <v>1381</v>
      </c>
      <c r="X211" s="49">
        <v>21</v>
      </c>
      <c r="Y211" s="127" t="s">
        <v>28</v>
      </c>
      <c r="Z211" s="51">
        <v>166</v>
      </c>
      <c r="AA211" s="50"/>
      <c r="AB211" s="52"/>
      <c r="AC211" s="48"/>
      <c r="AD211" s="49"/>
      <c r="AE211" s="127" t="s">
        <v>28</v>
      </c>
      <c r="AF211" s="51"/>
      <c r="AG211" s="56"/>
      <c r="AH211" s="52"/>
      <c r="AI211" s="48"/>
      <c r="AJ211" s="49"/>
      <c r="AK211" s="127" t="s">
        <v>28</v>
      </c>
      <c r="AL211" s="51"/>
      <c r="AM211" s="56"/>
      <c r="AN211" s="52"/>
      <c r="AO211" s="67"/>
      <c r="AP211" s="103" t="s">
        <v>485</v>
      </c>
      <c r="AQ211" s="103"/>
      <c r="AR211" s="68" t="s">
        <v>453</v>
      </c>
      <c r="AS211" s="71"/>
      <c r="AT211" s="71"/>
      <c r="AU211" s="219"/>
    </row>
    <row r="212" spans="1:47" s="17" customFormat="1" ht="40.5" x14ac:dyDescent="0.15">
      <c r="A212" s="45"/>
      <c r="B212" s="78"/>
      <c r="C212" s="239">
        <v>177</v>
      </c>
      <c r="D212" s="300" t="s">
        <v>794</v>
      </c>
      <c r="E212" s="46" t="s">
        <v>659</v>
      </c>
      <c r="F212" s="46" t="s">
        <v>529</v>
      </c>
      <c r="G212" s="288">
        <v>184.90299999999999</v>
      </c>
      <c r="H212" s="287">
        <v>242.77</v>
      </c>
      <c r="I212" s="288">
        <v>237.499</v>
      </c>
      <c r="J212" s="503" t="s">
        <v>2895</v>
      </c>
      <c r="K212" s="79" t="s">
        <v>1770</v>
      </c>
      <c r="L212" s="291" t="s">
        <v>2022</v>
      </c>
      <c r="M212" s="288">
        <v>153.816</v>
      </c>
      <c r="N212" s="288">
        <v>189.666</v>
      </c>
      <c r="O212" s="436">
        <f t="shared" si="11"/>
        <v>35.849999999999994</v>
      </c>
      <c r="P212" s="340" t="s">
        <v>485</v>
      </c>
      <c r="Q212" s="64" t="s">
        <v>1772</v>
      </c>
      <c r="R212" s="295" t="s">
        <v>2023</v>
      </c>
      <c r="S212" s="66"/>
      <c r="T212" s="46" t="s">
        <v>758</v>
      </c>
      <c r="U212" s="46" t="s">
        <v>519</v>
      </c>
      <c r="V212" s="57" t="s">
        <v>759</v>
      </c>
      <c r="W212" s="48" t="s">
        <v>1381</v>
      </c>
      <c r="X212" s="49">
        <v>21</v>
      </c>
      <c r="Y212" s="127" t="s">
        <v>28</v>
      </c>
      <c r="Z212" s="51">
        <v>167</v>
      </c>
      <c r="AA212" s="50"/>
      <c r="AB212" s="52"/>
      <c r="AC212" s="48"/>
      <c r="AD212" s="49"/>
      <c r="AE212" s="127" t="s">
        <v>28</v>
      </c>
      <c r="AF212" s="51"/>
      <c r="AG212" s="56"/>
      <c r="AH212" s="52"/>
      <c r="AI212" s="48"/>
      <c r="AJ212" s="49"/>
      <c r="AK212" s="127" t="s">
        <v>28</v>
      </c>
      <c r="AL212" s="51"/>
      <c r="AM212" s="56"/>
      <c r="AN212" s="52"/>
      <c r="AO212" s="67"/>
      <c r="AP212" s="103" t="s">
        <v>485</v>
      </c>
      <c r="AQ212" s="103"/>
      <c r="AR212" s="68" t="s">
        <v>455</v>
      </c>
      <c r="AS212" s="71"/>
      <c r="AT212" s="71"/>
      <c r="AU212" s="219"/>
    </row>
    <row r="213" spans="1:47" s="17" customFormat="1" ht="54" x14ac:dyDescent="0.15">
      <c r="A213" s="77"/>
      <c r="B213" s="78"/>
      <c r="C213" s="239">
        <v>178</v>
      </c>
      <c r="D213" s="300" t="s">
        <v>1440</v>
      </c>
      <c r="E213" s="46" t="s">
        <v>792</v>
      </c>
      <c r="F213" s="37" t="s">
        <v>529</v>
      </c>
      <c r="G213" s="288">
        <v>392.8</v>
      </c>
      <c r="H213" s="493">
        <v>0</v>
      </c>
      <c r="I213" s="493">
        <v>0</v>
      </c>
      <c r="J213" s="503" t="s">
        <v>2895</v>
      </c>
      <c r="K213" s="79" t="s">
        <v>1770</v>
      </c>
      <c r="L213" s="291" t="s">
        <v>1845</v>
      </c>
      <c r="M213" s="469">
        <v>0</v>
      </c>
      <c r="N213" s="288">
        <v>69.573999999999998</v>
      </c>
      <c r="O213" s="451">
        <f t="shared" si="11"/>
        <v>69.573999999999998</v>
      </c>
      <c r="P213" s="340" t="s">
        <v>485</v>
      </c>
      <c r="Q213" s="64" t="s">
        <v>1773</v>
      </c>
      <c r="R213" s="295" t="s">
        <v>1837</v>
      </c>
      <c r="S213" s="65" t="s">
        <v>2978</v>
      </c>
      <c r="T213" s="46" t="s">
        <v>753</v>
      </c>
      <c r="U213" s="46" t="s">
        <v>519</v>
      </c>
      <c r="V213" s="57" t="s">
        <v>1441</v>
      </c>
      <c r="W213" s="48" t="s">
        <v>1381</v>
      </c>
      <c r="X213" s="92" t="s">
        <v>1401</v>
      </c>
      <c r="Y213" s="127" t="s">
        <v>28</v>
      </c>
      <c r="Z213" s="51">
        <v>10</v>
      </c>
      <c r="AA213" s="143"/>
      <c r="AB213" s="52"/>
      <c r="AC213" s="48"/>
      <c r="AD213" s="92"/>
      <c r="AE213" s="127" t="s">
        <v>28</v>
      </c>
      <c r="AF213" s="51"/>
      <c r="AG213" s="51"/>
      <c r="AH213" s="52"/>
      <c r="AI213" s="48"/>
      <c r="AJ213" s="92"/>
      <c r="AK213" s="127" t="s">
        <v>28</v>
      </c>
      <c r="AL213" s="51"/>
      <c r="AM213" s="51"/>
      <c r="AN213" s="52"/>
      <c r="AO213" s="70"/>
      <c r="AP213" s="64" t="s">
        <v>485</v>
      </c>
      <c r="AQ213" s="64"/>
      <c r="AR213" s="69" t="s">
        <v>453</v>
      </c>
      <c r="AS213" s="71"/>
      <c r="AT213" s="71" t="s">
        <v>488</v>
      </c>
      <c r="AU213" s="219"/>
    </row>
    <row r="214" spans="1:47" s="25" customFormat="1" x14ac:dyDescent="0.15">
      <c r="A214" s="33"/>
      <c r="B214" s="43" t="s">
        <v>1325</v>
      </c>
      <c r="C214" s="306"/>
      <c r="D214" s="99"/>
      <c r="E214" s="102"/>
      <c r="F214" s="102"/>
      <c r="G214" s="401"/>
      <c r="H214" s="417"/>
      <c r="I214" s="417"/>
      <c r="J214" s="533"/>
      <c r="K214" s="82"/>
      <c r="L214" s="514"/>
      <c r="M214" s="401"/>
      <c r="N214" s="417"/>
      <c r="O214" s="435"/>
      <c r="P214" s="339"/>
      <c r="Q214" s="44"/>
      <c r="R214" s="524"/>
      <c r="S214" s="44"/>
      <c r="T214" s="101"/>
      <c r="U214" s="99"/>
      <c r="V214" s="99"/>
      <c r="W214" s="99"/>
      <c r="X214" s="99"/>
      <c r="Y214" s="99"/>
      <c r="Z214" s="99"/>
      <c r="AA214" s="99"/>
      <c r="AB214" s="99"/>
      <c r="AC214" s="99"/>
      <c r="AD214" s="99"/>
      <c r="AE214" s="99"/>
      <c r="AF214" s="99"/>
      <c r="AG214" s="99"/>
      <c r="AH214" s="99"/>
      <c r="AI214" s="99"/>
      <c r="AJ214" s="99"/>
      <c r="AK214" s="99"/>
      <c r="AL214" s="99"/>
      <c r="AM214" s="99"/>
      <c r="AN214" s="99"/>
      <c r="AO214" s="99"/>
      <c r="AP214" s="102"/>
      <c r="AQ214" s="102"/>
      <c r="AR214" s="63"/>
      <c r="AS214" s="99"/>
      <c r="AT214" s="99"/>
      <c r="AU214" s="220"/>
    </row>
    <row r="215" spans="1:47" s="17" customFormat="1" ht="27" x14ac:dyDescent="0.15">
      <c r="A215" s="45"/>
      <c r="B215" s="78"/>
      <c r="C215" s="358"/>
      <c r="D215" s="304" t="s">
        <v>2906</v>
      </c>
      <c r="E215" s="46"/>
      <c r="F215" s="46"/>
      <c r="G215" s="288"/>
      <c r="H215" s="287"/>
      <c r="I215" s="288"/>
      <c r="J215" s="279"/>
      <c r="K215" s="79"/>
      <c r="L215" s="291"/>
      <c r="M215" s="288"/>
      <c r="N215" s="288"/>
      <c r="O215" s="436"/>
      <c r="P215" s="340"/>
      <c r="Q215" s="64"/>
      <c r="R215" s="295"/>
      <c r="S215" s="66"/>
      <c r="T215" s="46" t="s">
        <v>576</v>
      </c>
      <c r="U215" s="46"/>
      <c r="V215" s="57"/>
      <c r="W215" s="48"/>
      <c r="X215" s="49"/>
      <c r="Y215" s="127"/>
      <c r="Z215" s="51"/>
      <c r="AA215" s="50"/>
      <c r="AB215" s="52"/>
      <c r="AC215" s="48"/>
      <c r="AD215" s="49"/>
      <c r="AE215" s="127"/>
      <c r="AF215" s="51"/>
      <c r="AG215" s="56"/>
      <c r="AH215" s="52"/>
      <c r="AI215" s="48"/>
      <c r="AJ215" s="49"/>
      <c r="AK215" s="127"/>
      <c r="AL215" s="51"/>
      <c r="AM215" s="56"/>
      <c r="AN215" s="52"/>
      <c r="AO215" s="67"/>
      <c r="AP215" s="103"/>
      <c r="AQ215" s="103"/>
      <c r="AR215" s="68"/>
      <c r="AS215" s="71"/>
      <c r="AT215" s="71"/>
      <c r="AU215" s="219"/>
    </row>
    <row r="216" spans="1:47" s="17" customFormat="1" ht="94.5" x14ac:dyDescent="0.15">
      <c r="A216" s="45"/>
      <c r="B216" s="78"/>
      <c r="C216" s="239">
        <v>179</v>
      </c>
      <c r="D216" s="300" t="s">
        <v>801</v>
      </c>
      <c r="E216" s="46" t="s">
        <v>802</v>
      </c>
      <c r="F216" s="46" t="s">
        <v>803</v>
      </c>
      <c r="G216" s="288">
        <f>169568+8855</f>
        <v>178423</v>
      </c>
      <c r="H216" s="287">
        <v>176241.528009</v>
      </c>
      <c r="I216" s="288">
        <v>176240.78812399998</v>
      </c>
      <c r="J216" s="503" t="s">
        <v>28</v>
      </c>
      <c r="K216" s="79" t="s">
        <v>1770</v>
      </c>
      <c r="L216" s="291" t="s">
        <v>3324</v>
      </c>
      <c r="M216" s="397">
        <v>169799</v>
      </c>
      <c r="N216" s="288">
        <v>208290</v>
      </c>
      <c r="O216" s="436">
        <f>N216-M216</f>
        <v>38491</v>
      </c>
      <c r="P216" s="340" t="s">
        <v>485</v>
      </c>
      <c r="Q216" s="64" t="s">
        <v>1773</v>
      </c>
      <c r="R216" s="295" t="s">
        <v>3325</v>
      </c>
      <c r="S216" s="66" t="s">
        <v>3273</v>
      </c>
      <c r="T216" s="46" t="s">
        <v>576</v>
      </c>
      <c r="U216" s="46" t="s">
        <v>487</v>
      </c>
      <c r="V216" s="57" t="s">
        <v>795</v>
      </c>
      <c r="W216" s="48" t="s">
        <v>1381</v>
      </c>
      <c r="X216" s="49">
        <v>21</v>
      </c>
      <c r="Y216" s="127" t="s">
        <v>28</v>
      </c>
      <c r="Z216" s="51">
        <v>168</v>
      </c>
      <c r="AA216" s="50"/>
      <c r="AB216" s="52"/>
      <c r="AC216" s="48"/>
      <c r="AD216" s="49"/>
      <c r="AE216" s="127" t="s">
        <v>28</v>
      </c>
      <c r="AF216" s="51"/>
      <c r="AG216" s="56"/>
      <c r="AH216" s="52"/>
      <c r="AI216" s="48"/>
      <c r="AJ216" s="49"/>
      <c r="AK216" s="127" t="s">
        <v>28</v>
      </c>
      <c r="AL216" s="51"/>
      <c r="AM216" s="56"/>
      <c r="AN216" s="52"/>
      <c r="AO216" s="67"/>
      <c r="AP216" s="547" t="s">
        <v>28</v>
      </c>
      <c r="AQ216" s="547"/>
      <c r="AR216" s="68" t="s">
        <v>452</v>
      </c>
      <c r="AS216" s="72"/>
      <c r="AT216" s="71"/>
      <c r="AU216" s="219"/>
    </row>
    <row r="217" spans="1:47" s="17" customFormat="1" ht="67.5" x14ac:dyDescent="0.15">
      <c r="A217" s="45"/>
      <c r="B217" s="78"/>
      <c r="C217" s="239">
        <v>180</v>
      </c>
      <c r="D217" s="300" t="s">
        <v>804</v>
      </c>
      <c r="E217" s="46" t="s">
        <v>805</v>
      </c>
      <c r="F217" s="46" t="s">
        <v>484</v>
      </c>
      <c r="G217" s="288">
        <f>113512+585</f>
        <v>114097</v>
      </c>
      <c r="H217" s="287">
        <v>120842.188161</v>
      </c>
      <c r="I217" s="288">
        <v>120826.945299</v>
      </c>
      <c r="J217" s="503" t="s">
        <v>28</v>
      </c>
      <c r="K217" s="79" t="s">
        <v>1770</v>
      </c>
      <c r="L217" s="291" t="s">
        <v>1888</v>
      </c>
      <c r="M217" s="397">
        <v>115170</v>
      </c>
      <c r="N217" s="288">
        <v>115462</v>
      </c>
      <c r="O217" s="436">
        <f t="shared" ref="O217:O222" si="12">N217-M217</f>
        <v>292</v>
      </c>
      <c r="P217" s="340" t="s">
        <v>485</v>
      </c>
      <c r="Q217" s="64" t="s">
        <v>1773</v>
      </c>
      <c r="R217" s="295" t="s">
        <v>1898</v>
      </c>
      <c r="S217" s="66" t="s">
        <v>3272</v>
      </c>
      <c r="T217" s="46" t="s">
        <v>576</v>
      </c>
      <c r="U217" s="46" t="s">
        <v>487</v>
      </c>
      <c r="V217" s="57" t="s">
        <v>796</v>
      </c>
      <c r="W217" s="48" t="s">
        <v>1381</v>
      </c>
      <c r="X217" s="49">
        <v>21</v>
      </c>
      <c r="Y217" s="127" t="s">
        <v>28</v>
      </c>
      <c r="Z217" s="51">
        <v>169</v>
      </c>
      <c r="AA217" s="50"/>
      <c r="AB217" s="52"/>
      <c r="AC217" s="48"/>
      <c r="AD217" s="49"/>
      <c r="AE217" s="127" t="s">
        <v>28</v>
      </c>
      <c r="AF217" s="51"/>
      <c r="AG217" s="56"/>
      <c r="AH217" s="52"/>
      <c r="AI217" s="48"/>
      <c r="AJ217" s="49"/>
      <c r="AK217" s="127" t="s">
        <v>28</v>
      </c>
      <c r="AL217" s="51"/>
      <c r="AM217" s="56"/>
      <c r="AN217" s="52"/>
      <c r="AO217" s="67"/>
      <c r="AP217" s="350" t="s">
        <v>28</v>
      </c>
      <c r="AQ217" s="350"/>
      <c r="AR217" s="68" t="s">
        <v>455</v>
      </c>
      <c r="AS217" s="72"/>
      <c r="AT217" s="71"/>
      <c r="AU217" s="219"/>
    </row>
    <row r="218" spans="1:47" s="17" customFormat="1" ht="94.5" x14ac:dyDescent="0.15">
      <c r="A218" s="45"/>
      <c r="B218" s="78"/>
      <c r="C218" s="239">
        <v>181</v>
      </c>
      <c r="D218" s="300" t="s">
        <v>806</v>
      </c>
      <c r="E218" s="46" t="s">
        <v>805</v>
      </c>
      <c r="F218" s="46" t="s">
        <v>484</v>
      </c>
      <c r="G218" s="288">
        <f>211397+39040.749</f>
        <v>250437.74900000001</v>
      </c>
      <c r="H218" s="287">
        <v>228920.47629200001</v>
      </c>
      <c r="I218" s="288">
        <v>228833.23974700001</v>
      </c>
      <c r="J218" s="503" t="s">
        <v>28</v>
      </c>
      <c r="K218" s="79" t="s">
        <v>1770</v>
      </c>
      <c r="L218" s="291" t="s">
        <v>3326</v>
      </c>
      <c r="M218" s="397">
        <v>221522</v>
      </c>
      <c r="N218" s="288">
        <v>301813</v>
      </c>
      <c r="O218" s="436">
        <f t="shared" si="12"/>
        <v>80291</v>
      </c>
      <c r="P218" s="340" t="s">
        <v>485</v>
      </c>
      <c r="Q218" s="64" t="s">
        <v>1773</v>
      </c>
      <c r="R218" s="295" t="s">
        <v>1899</v>
      </c>
      <c r="S218" s="66" t="s">
        <v>3274</v>
      </c>
      <c r="T218" s="46" t="s">
        <v>576</v>
      </c>
      <c r="U218" s="46" t="s">
        <v>487</v>
      </c>
      <c r="V218" s="57" t="s">
        <v>796</v>
      </c>
      <c r="W218" s="48" t="s">
        <v>1381</v>
      </c>
      <c r="X218" s="49">
        <v>21</v>
      </c>
      <c r="Y218" s="127" t="s">
        <v>28</v>
      </c>
      <c r="Z218" s="51">
        <v>170</v>
      </c>
      <c r="AA218" s="50"/>
      <c r="AB218" s="52"/>
      <c r="AC218" s="48"/>
      <c r="AD218" s="49"/>
      <c r="AE218" s="127" t="s">
        <v>28</v>
      </c>
      <c r="AF218" s="51"/>
      <c r="AG218" s="56"/>
      <c r="AH218" s="52"/>
      <c r="AI218" s="48"/>
      <c r="AJ218" s="49"/>
      <c r="AK218" s="127" t="s">
        <v>28</v>
      </c>
      <c r="AL218" s="51"/>
      <c r="AM218" s="56"/>
      <c r="AN218" s="52"/>
      <c r="AO218" s="67"/>
      <c r="AP218" s="547" t="s">
        <v>28</v>
      </c>
      <c r="AQ218" s="547"/>
      <c r="AR218" s="68" t="s">
        <v>455</v>
      </c>
      <c r="AS218" s="72"/>
      <c r="AT218" s="71"/>
      <c r="AU218" s="219"/>
    </row>
    <row r="219" spans="1:47" s="17" customFormat="1" ht="189" x14ac:dyDescent="0.15">
      <c r="A219" s="45"/>
      <c r="B219" s="78"/>
      <c r="C219" s="239">
        <v>182</v>
      </c>
      <c r="D219" s="300" t="s">
        <v>807</v>
      </c>
      <c r="E219" s="46" t="s">
        <v>808</v>
      </c>
      <c r="F219" s="46" t="s">
        <v>484</v>
      </c>
      <c r="G219" s="288">
        <f>456684+125962</f>
        <v>582646</v>
      </c>
      <c r="H219" s="287">
        <v>566712.98401799996</v>
      </c>
      <c r="I219" s="288">
        <v>564211.45642599999</v>
      </c>
      <c r="J219" s="503" t="s">
        <v>28</v>
      </c>
      <c r="K219" s="79" t="s">
        <v>1770</v>
      </c>
      <c r="L219" s="291" t="s">
        <v>1889</v>
      </c>
      <c r="M219" s="397">
        <v>459643</v>
      </c>
      <c r="N219" s="288">
        <v>552851</v>
      </c>
      <c r="O219" s="436">
        <f t="shared" si="12"/>
        <v>93208</v>
      </c>
      <c r="P219" s="340" t="s">
        <v>485</v>
      </c>
      <c r="Q219" s="64" t="s">
        <v>1773</v>
      </c>
      <c r="R219" s="295" t="s">
        <v>1900</v>
      </c>
      <c r="S219" s="66" t="s">
        <v>3327</v>
      </c>
      <c r="T219" s="46" t="s">
        <v>576</v>
      </c>
      <c r="U219" s="46" t="s">
        <v>487</v>
      </c>
      <c r="V219" s="58" t="s">
        <v>1687</v>
      </c>
      <c r="W219" s="48" t="s">
        <v>1381</v>
      </c>
      <c r="X219" s="49">
        <v>21</v>
      </c>
      <c r="Y219" s="127" t="s">
        <v>28</v>
      </c>
      <c r="Z219" s="51">
        <v>171</v>
      </c>
      <c r="AA219" s="50"/>
      <c r="AB219" s="52"/>
      <c r="AC219" s="48"/>
      <c r="AD219" s="49"/>
      <c r="AE219" s="127" t="s">
        <v>28</v>
      </c>
      <c r="AF219" s="51"/>
      <c r="AG219" s="56"/>
      <c r="AH219" s="52"/>
      <c r="AI219" s="48"/>
      <c r="AJ219" s="49"/>
      <c r="AK219" s="127" t="s">
        <v>28</v>
      </c>
      <c r="AL219" s="51"/>
      <c r="AM219" s="56"/>
      <c r="AN219" s="52"/>
      <c r="AO219" s="67"/>
      <c r="AP219" s="547" t="s">
        <v>28</v>
      </c>
      <c r="AQ219" s="547"/>
      <c r="AR219" s="68" t="s">
        <v>455</v>
      </c>
      <c r="AS219" s="72"/>
      <c r="AT219" s="71" t="s">
        <v>488</v>
      </c>
      <c r="AU219" s="219"/>
    </row>
    <row r="220" spans="1:47" s="17" customFormat="1" ht="148.5" x14ac:dyDescent="0.15">
      <c r="A220" s="45"/>
      <c r="B220" s="78"/>
      <c r="C220" s="239">
        <v>183</v>
      </c>
      <c r="D220" s="302" t="s">
        <v>809</v>
      </c>
      <c r="E220" s="46" t="s">
        <v>810</v>
      </c>
      <c r="F220" s="46" t="s">
        <v>484</v>
      </c>
      <c r="G220" s="288">
        <v>11687</v>
      </c>
      <c r="H220" s="287">
        <v>11082.416547000001</v>
      </c>
      <c r="I220" s="288">
        <v>8999.416541999999</v>
      </c>
      <c r="J220" s="503" t="s">
        <v>28</v>
      </c>
      <c r="K220" s="79" t="s">
        <v>1770</v>
      </c>
      <c r="L220" s="291" t="s">
        <v>3328</v>
      </c>
      <c r="M220" s="397">
        <v>11645</v>
      </c>
      <c r="N220" s="288">
        <v>12037</v>
      </c>
      <c r="O220" s="436">
        <f t="shared" si="12"/>
        <v>392</v>
      </c>
      <c r="P220" s="340" t="s">
        <v>485</v>
      </c>
      <c r="Q220" s="64" t="s">
        <v>1773</v>
      </c>
      <c r="R220" s="295" t="s">
        <v>1901</v>
      </c>
      <c r="S220" s="388"/>
      <c r="T220" s="46" t="s">
        <v>576</v>
      </c>
      <c r="U220" s="46" t="s">
        <v>487</v>
      </c>
      <c r="V220" s="57" t="s">
        <v>1688</v>
      </c>
      <c r="W220" s="48" t="s">
        <v>1381</v>
      </c>
      <c r="X220" s="49">
        <v>21</v>
      </c>
      <c r="Y220" s="127" t="s">
        <v>28</v>
      </c>
      <c r="Z220" s="51">
        <v>172</v>
      </c>
      <c r="AA220" s="50"/>
      <c r="AB220" s="52"/>
      <c r="AC220" s="48"/>
      <c r="AD220" s="49"/>
      <c r="AE220" s="127" t="s">
        <v>28</v>
      </c>
      <c r="AF220" s="51"/>
      <c r="AG220" s="56"/>
      <c r="AH220" s="52"/>
      <c r="AI220" s="48"/>
      <c r="AJ220" s="49"/>
      <c r="AK220" s="127" t="s">
        <v>28</v>
      </c>
      <c r="AL220" s="51"/>
      <c r="AM220" s="56"/>
      <c r="AN220" s="52"/>
      <c r="AO220" s="67"/>
      <c r="AP220" s="547" t="s">
        <v>28</v>
      </c>
      <c r="AQ220" s="547"/>
      <c r="AR220" s="68" t="s">
        <v>455</v>
      </c>
      <c r="AS220" s="72"/>
      <c r="AT220" s="71"/>
      <c r="AU220" s="219"/>
    </row>
    <row r="221" spans="1:47" s="17" customFormat="1" ht="40.5" x14ac:dyDescent="0.15">
      <c r="A221" s="45"/>
      <c r="B221" s="78"/>
      <c r="C221" s="239">
        <v>184</v>
      </c>
      <c r="D221" s="300" t="s">
        <v>1498</v>
      </c>
      <c r="E221" s="46" t="s">
        <v>503</v>
      </c>
      <c r="F221" s="46" t="s">
        <v>484</v>
      </c>
      <c r="G221" s="288">
        <v>8208</v>
      </c>
      <c r="H221" s="287">
        <v>20118</v>
      </c>
      <c r="I221" s="288">
        <v>20118</v>
      </c>
      <c r="J221" s="503" t="s">
        <v>28</v>
      </c>
      <c r="K221" s="79" t="s">
        <v>1770</v>
      </c>
      <c r="L221" s="291" t="s">
        <v>1890</v>
      </c>
      <c r="M221" s="397">
        <v>8618</v>
      </c>
      <c r="N221" s="288">
        <v>9050</v>
      </c>
      <c r="O221" s="436">
        <f t="shared" si="12"/>
        <v>432</v>
      </c>
      <c r="P221" s="340" t="s">
        <v>485</v>
      </c>
      <c r="Q221" s="64" t="s">
        <v>1773</v>
      </c>
      <c r="R221" s="295" t="s">
        <v>1902</v>
      </c>
      <c r="S221" s="388"/>
      <c r="T221" s="46" t="s">
        <v>797</v>
      </c>
      <c r="U221" s="46" t="s">
        <v>487</v>
      </c>
      <c r="V221" s="57" t="s">
        <v>796</v>
      </c>
      <c r="W221" s="48" t="s">
        <v>1381</v>
      </c>
      <c r="X221" s="49">
        <v>21</v>
      </c>
      <c r="Y221" s="127" t="s">
        <v>28</v>
      </c>
      <c r="Z221" s="51">
        <v>173</v>
      </c>
      <c r="AA221" s="50"/>
      <c r="AB221" s="52"/>
      <c r="AC221" s="48"/>
      <c r="AD221" s="49"/>
      <c r="AE221" s="127" t="s">
        <v>28</v>
      </c>
      <c r="AF221" s="51"/>
      <c r="AG221" s="56"/>
      <c r="AH221" s="52"/>
      <c r="AI221" s="48"/>
      <c r="AJ221" s="49"/>
      <c r="AK221" s="127" t="s">
        <v>28</v>
      </c>
      <c r="AL221" s="51"/>
      <c r="AM221" s="56"/>
      <c r="AN221" s="52"/>
      <c r="AO221" s="67"/>
      <c r="AP221" s="350" t="s">
        <v>28</v>
      </c>
      <c r="AQ221" s="350"/>
      <c r="AR221" s="68" t="s">
        <v>455</v>
      </c>
      <c r="AS221" s="72"/>
      <c r="AT221" s="71" t="s">
        <v>488</v>
      </c>
      <c r="AU221" s="219"/>
    </row>
    <row r="222" spans="1:47" s="17" customFormat="1" ht="40.5" x14ac:dyDescent="0.15">
      <c r="A222" s="45"/>
      <c r="B222" s="78"/>
      <c r="C222" s="239">
        <v>185</v>
      </c>
      <c r="D222" s="300" t="s">
        <v>1641</v>
      </c>
      <c r="E222" s="46" t="s">
        <v>540</v>
      </c>
      <c r="F222" s="46" t="s">
        <v>811</v>
      </c>
      <c r="G222" s="288">
        <v>96.563999999999993</v>
      </c>
      <c r="H222" s="287">
        <v>96.563999999999993</v>
      </c>
      <c r="I222" s="288">
        <v>95.489000000000004</v>
      </c>
      <c r="J222" s="279" t="s">
        <v>2842</v>
      </c>
      <c r="K222" s="79" t="s">
        <v>1775</v>
      </c>
      <c r="L222" s="291" t="s">
        <v>1891</v>
      </c>
      <c r="M222" s="397">
        <v>64.951999999999998</v>
      </c>
      <c r="N222" s="471">
        <v>0</v>
      </c>
      <c r="O222" s="445">
        <f t="shared" si="12"/>
        <v>-64.951999999999998</v>
      </c>
      <c r="P222" s="340" t="s">
        <v>485</v>
      </c>
      <c r="Q222" s="64" t="s">
        <v>1776</v>
      </c>
      <c r="R222" s="295" t="s">
        <v>1903</v>
      </c>
      <c r="S222" s="66"/>
      <c r="T222" s="109" t="s">
        <v>576</v>
      </c>
      <c r="U222" s="109" t="s">
        <v>798</v>
      </c>
      <c r="V222" s="57" t="s">
        <v>799</v>
      </c>
      <c r="W222" s="48" t="s">
        <v>1381</v>
      </c>
      <c r="X222" s="49">
        <v>21</v>
      </c>
      <c r="Y222" s="127" t="s">
        <v>28</v>
      </c>
      <c r="Z222" s="51">
        <v>174</v>
      </c>
      <c r="AA222" s="50"/>
      <c r="AB222" s="52"/>
      <c r="AC222" s="48"/>
      <c r="AD222" s="49"/>
      <c r="AE222" s="127" t="s">
        <v>28</v>
      </c>
      <c r="AF222" s="51"/>
      <c r="AG222" s="56"/>
      <c r="AH222" s="52"/>
      <c r="AI222" s="48"/>
      <c r="AJ222" s="49"/>
      <c r="AK222" s="127" t="s">
        <v>28</v>
      </c>
      <c r="AL222" s="51"/>
      <c r="AM222" s="56"/>
      <c r="AN222" s="52"/>
      <c r="AO222" s="67"/>
      <c r="AP222" s="350" t="s">
        <v>1382</v>
      </c>
      <c r="AQ222" s="350" t="s">
        <v>1408</v>
      </c>
      <c r="AR222" s="68" t="s">
        <v>453</v>
      </c>
      <c r="AS222" s="71" t="s">
        <v>488</v>
      </c>
      <c r="AT222" s="71"/>
      <c r="AU222" s="219"/>
    </row>
    <row r="223" spans="1:47" s="17" customFormat="1" ht="40.5" x14ac:dyDescent="0.15">
      <c r="A223" s="45"/>
      <c r="B223" s="78"/>
      <c r="C223" s="239">
        <v>186</v>
      </c>
      <c r="D223" s="300" t="s">
        <v>812</v>
      </c>
      <c r="E223" s="46" t="s">
        <v>571</v>
      </c>
      <c r="F223" s="46" t="s">
        <v>737</v>
      </c>
      <c r="G223" s="288">
        <v>20.009</v>
      </c>
      <c r="H223" s="287">
        <v>20.009</v>
      </c>
      <c r="I223" s="288">
        <v>20.007000000000001</v>
      </c>
      <c r="J223" s="503" t="s">
        <v>28</v>
      </c>
      <c r="K223" s="79" t="s">
        <v>1775</v>
      </c>
      <c r="L223" s="291" t="s">
        <v>3275</v>
      </c>
      <c r="M223" s="397" t="s">
        <v>28</v>
      </c>
      <c r="N223" s="469">
        <v>0</v>
      </c>
      <c r="O223" s="470">
        <v>0</v>
      </c>
      <c r="P223" s="340" t="s">
        <v>485</v>
      </c>
      <c r="Q223" s="64" t="s">
        <v>1776</v>
      </c>
      <c r="R223" s="295" t="s">
        <v>1904</v>
      </c>
      <c r="S223" s="66"/>
      <c r="T223" s="109" t="s">
        <v>576</v>
      </c>
      <c r="U223" s="109" t="s">
        <v>519</v>
      </c>
      <c r="V223" s="57" t="s">
        <v>800</v>
      </c>
      <c r="W223" s="48" t="s">
        <v>1381</v>
      </c>
      <c r="X223" s="49">
        <v>21</v>
      </c>
      <c r="Y223" s="127" t="s">
        <v>28</v>
      </c>
      <c r="Z223" s="51">
        <v>175</v>
      </c>
      <c r="AA223" s="50"/>
      <c r="AB223" s="52"/>
      <c r="AC223" s="48"/>
      <c r="AD223" s="49"/>
      <c r="AE223" s="127" t="s">
        <v>28</v>
      </c>
      <c r="AF223" s="51"/>
      <c r="AG223" s="56"/>
      <c r="AH223" s="52"/>
      <c r="AI223" s="48"/>
      <c r="AJ223" s="49"/>
      <c r="AK223" s="127" t="s">
        <v>28</v>
      </c>
      <c r="AL223" s="51"/>
      <c r="AM223" s="56"/>
      <c r="AN223" s="52"/>
      <c r="AO223" s="67"/>
      <c r="AP223" s="350" t="s">
        <v>28</v>
      </c>
      <c r="AQ223" s="350"/>
      <c r="AR223" s="68" t="s">
        <v>454</v>
      </c>
      <c r="AS223" s="72" t="s">
        <v>488</v>
      </c>
      <c r="AT223" s="71"/>
      <c r="AU223" s="219"/>
    </row>
    <row r="224" spans="1:47" s="17" customFormat="1" ht="40.5" x14ac:dyDescent="0.15">
      <c r="A224" s="45"/>
      <c r="B224" s="78"/>
      <c r="C224" s="239">
        <v>187</v>
      </c>
      <c r="D224" s="300" t="s">
        <v>813</v>
      </c>
      <c r="E224" s="46" t="s">
        <v>571</v>
      </c>
      <c r="F224" s="46" t="s">
        <v>737</v>
      </c>
      <c r="G224" s="288">
        <v>54.997999999999998</v>
      </c>
      <c r="H224" s="287">
        <v>54.997999999999998</v>
      </c>
      <c r="I224" s="288">
        <v>54.988999999999997</v>
      </c>
      <c r="J224" s="503" t="s">
        <v>28</v>
      </c>
      <c r="K224" s="79" t="s">
        <v>1775</v>
      </c>
      <c r="L224" s="291" t="s">
        <v>3276</v>
      </c>
      <c r="M224" s="397" t="s">
        <v>28</v>
      </c>
      <c r="N224" s="469">
        <v>0</v>
      </c>
      <c r="O224" s="470">
        <v>0</v>
      </c>
      <c r="P224" s="340" t="s">
        <v>485</v>
      </c>
      <c r="Q224" s="64" t="s">
        <v>1776</v>
      </c>
      <c r="R224" s="295"/>
      <c r="S224" s="66"/>
      <c r="T224" s="109" t="s">
        <v>576</v>
      </c>
      <c r="U224" s="109" t="s">
        <v>519</v>
      </c>
      <c r="V224" s="57" t="s">
        <v>800</v>
      </c>
      <c r="W224" s="48" t="s">
        <v>1381</v>
      </c>
      <c r="X224" s="49">
        <v>21</v>
      </c>
      <c r="Y224" s="127" t="s">
        <v>28</v>
      </c>
      <c r="Z224" s="51">
        <v>176</v>
      </c>
      <c r="AA224" s="50"/>
      <c r="AB224" s="52"/>
      <c r="AC224" s="48"/>
      <c r="AD224" s="49"/>
      <c r="AE224" s="127" t="s">
        <v>28</v>
      </c>
      <c r="AF224" s="51"/>
      <c r="AG224" s="56"/>
      <c r="AH224" s="52"/>
      <c r="AI224" s="48"/>
      <c r="AJ224" s="49"/>
      <c r="AK224" s="127" t="s">
        <v>28</v>
      </c>
      <c r="AL224" s="51"/>
      <c r="AM224" s="56"/>
      <c r="AN224" s="52"/>
      <c r="AO224" s="67"/>
      <c r="AP224" s="350" t="s">
        <v>28</v>
      </c>
      <c r="AQ224" s="350"/>
      <c r="AR224" s="68" t="s">
        <v>454</v>
      </c>
      <c r="AS224" s="72" t="s">
        <v>488</v>
      </c>
      <c r="AT224" s="71"/>
      <c r="AU224" s="219"/>
    </row>
    <row r="225" spans="1:47" s="17" customFormat="1" ht="40.5" x14ac:dyDescent="0.15">
      <c r="A225" s="45"/>
      <c r="B225" s="78"/>
      <c r="C225" s="239">
        <v>188</v>
      </c>
      <c r="D225" s="300" t="s">
        <v>814</v>
      </c>
      <c r="E225" s="46" t="s">
        <v>571</v>
      </c>
      <c r="F225" s="46" t="s">
        <v>737</v>
      </c>
      <c r="G225" s="288">
        <v>19.033000000000001</v>
      </c>
      <c r="H225" s="287">
        <v>19.033000000000001</v>
      </c>
      <c r="I225" s="288">
        <v>19.033000000000001</v>
      </c>
      <c r="J225" s="503" t="s">
        <v>28</v>
      </c>
      <c r="K225" s="79" t="s">
        <v>1775</v>
      </c>
      <c r="L225" s="291" t="s">
        <v>1892</v>
      </c>
      <c r="M225" s="397" t="s">
        <v>28</v>
      </c>
      <c r="N225" s="469">
        <v>0</v>
      </c>
      <c r="O225" s="470">
        <v>0</v>
      </c>
      <c r="P225" s="340" t="s">
        <v>485</v>
      </c>
      <c r="Q225" s="64" t="s">
        <v>1776</v>
      </c>
      <c r="R225" s="295" t="s">
        <v>1905</v>
      </c>
      <c r="S225" s="66"/>
      <c r="T225" s="109" t="s">
        <v>576</v>
      </c>
      <c r="U225" s="109" t="s">
        <v>519</v>
      </c>
      <c r="V225" s="57" t="s">
        <v>800</v>
      </c>
      <c r="W225" s="48" t="s">
        <v>1381</v>
      </c>
      <c r="X225" s="49">
        <v>21</v>
      </c>
      <c r="Y225" s="127" t="s">
        <v>28</v>
      </c>
      <c r="Z225" s="51">
        <v>178</v>
      </c>
      <c r="AA225" s="50"/>
      <c r="AB225" s="52"/>
      <c r="AC225" s="48"/>
      <c r="AD225" s="49"/>
      <c r="AE225" s="127" t="s">
        <v>28</v>
      </c>
      <c r="AF225" s="51"/>
      <c r="AG225" s="56"/>
      <c r="AH225" s="52"/>
      <c r="AI225" s="48"/>
      <c r="AJ225" s="49"/>
      <c r="AK225" s="127" t="s">
        <v>28</v>
      </c>
      <c r="AL225" s="51"/>
      <c r="AM225" s="56"/>
      <c r="AN225" s="52"/>
      <c r="AO225" s="67"/>
      <c r="AP225" s="350" t="s">
        <v>28</v>
      </c>
      <c r="AQ225" s="350"/>
      <c r="AR225" s="68" t="s">
        <v>454</v>
      </c>
      <c r="AS225" s="72" t="s">
        <v>488</v>
      </c>
      <c r="AT225" s="71"/>
      <c r="AU225" s="219"/>
    </row>
    <row r="226" spans="1:47" s="17" customFormat="1" ht="40.5" x14ac:dyDescent="0.15">
      <c r="A226" s="45"/>
      <c r="B226" s="78"/>
      <c r="C226" s="239">
        <v>189</v>
      </c>
      <c r="D226" s="300" t="s">
        <v>815</v>
      </c>
      <c r="E226" s="46" t="s">
        <v>571</v>
      </c>
      <c r="F226" s="46" t="s">
        <v>737</v>
      </c>
      <c r="G226" s="288">
        <v>25.995000000000001</v>
      </c>
      <c r="H226" s="287">
        <v>25.995000000000001</v>
      </c>
      <c r="I226" s="288">
        <v>25.995000000000001</v>
      </c>
      <c r="J226" s="503" t="s">
        <v>28</v>
      </c>
      <c r="K226" s="79" t="s">
        <v>1775</v>
      </c>
      <c r="L226" s="291" t="s">
        <v>3329</v>
      </c>
      <c r="M226" s="397" t="s">
        <v>28</v>
      </c>
      <c r="N226" s="469">
        <v>0</v>
      </c>
      <c r="O226" s="470">
        <v>0</v>
      </c>
      <c r="P226" s="340" t="s">
        <v>485</v>
      </c>
      <c r="Q226" s="64" t="s">
        <v>1776</v>
      </c>
      <c r="R226" s="295" t="s">
        <v>1906</v>
      </c>
      <c r="S226" s="66"/>
      <c r="T226" s="109" t="s">
        <v>576</v>
      </c>
      <c r="U226" s="109" t="s">
        <v>519</v>
      </c>
      <c r="V226" s="57" t="s">
        <v>800</v>
      </c>
      <c r="W226" s="48" t="s">
        <v>1381</v>
      </c>
      <c r="X226" s="49">
        <v>21</v>
      </c>
      <c r="Y226" s="127" t="s">
        <v>28</v>
      </c>
      <c r="Z226" s="51">
        <v>179</v>
      </c>
      <c r="AA226" s="50"/>
      <c r="AB226" s="52"/>
      <c r="AC226" s="48"/>
      <c r="AD226" s="49"/>
      <c r="AE226" s="127" t="s">
        <v>28</v>
      </c>
      <c r="AF226" s="51"/>
      <c r="AG226" s="56"/>
      <c r="AH226" s="52"/>
      <c r="AI226" s="48"/>
      <c r="AJ226" s="49"/>
      <c r="AK226" s="127" t="s">
        <v>28</v>
      </c>
      <c r="AL226" s="51"/>
      <c r="AM226" s="56"/>
      <c r="AN226" s="52"/>
      <c r="AO226" s="67"/>
      <c r="AP226" s="547" t="s">
        <v>28</v>
      </c>
      <c r="AQ226" s="547"/>
      <c r="AR226" s="68" t="s">
        <v>454</v>
      </c>
      <c r="AS226" s="72" t="s">
        <v>488</v>
      </c>
      <c r="AT226" s="71"/>
      <c r="AU226" s="219"/>
    </row>
    <row r="227" spans="1:47" s="17" customFormat="1" ht="40.5" x14ac:dyDescent="0.15">
      <c r="A227" s="45"/>
      <c r="B227" s="78"/>
      <c r="C227" s="239">
        <v>190</v>
      </c>
      <c r="D227" s="300" t="s">
        <v>816</v>
      </c>
      <c r="E227" s="46" t="s">
        <v>637</v>
      </c>
      <c r="F227" s="46" t="s">
        <v>737</v>
      </c>
      <c r="G227" s="288">
        <v>29.931000000000001</v>
      </c>
      <c r="H227" s="287">
        <v>29.931000000000001</v>
      </c>
      <c r="I227" s="288">
        <v>29.148</v>
      </c>
      <c r="J227" s="503" t="s">
        <v>28</v>
      </c>
      <c r="K227" s="79" t="s">
        <v>1775</v>
      </c>
      <c r="L227" s="291" t="s">
        <v>3330</v>
      </c>
      <c r="M227" s="397" t="s">
        <v>28</v>
      </c>
      <c r="N227" s="469">
        <v>0</v>
      </c>
      <c r="O227" s="470">
        <v>0</v>
      </c>
      <c r="P227" s="340" t="s">
        <v>485</v>
      </c>
      <c r="Q227" s="64" t="s">
        <v>1776</v>
      </c>
      <c r="R227" s="295" t="s">
        <v>3331</v>
      </c>
      <c r="S227" s="66"/>
      <c r="T227" s="109" t="s">
        <v>576</v>
      </c>
      <c r="U227" s="109" t="s">
        <v>519</v>
      </c>
      <c r="V227" s="57" t="s">
        <v>800</v>
      </c>
      <c r="W227" s="48" t="s">
        <v>1381</v>
      </c>
      <c r="X227" s="49">
        <v>21</v>
      </c>
      <c r="Y227" s="127" t="s">
        <v>28</v>
      </c>
      <c r="Z227" s="51">
        <v>181</v>
      </c>
      <c r="AA227" s="50"/>
      <c r="AB227" s="52"/>
      <c r="AC227" s="48"/>
      <c r="AD227" s="49"/>
      <c r="AE227" s="127" t="s">
        <v>28</v>
      </c>
      <c r="AF227" s="51"/>
      <c r="AG227" s="56"/>
      <c r="AH227" s="52"/>
      <c r="AI227" s="48"/>
      <c r="AJ227" s="49"/>
      <c r="AK227" s="127" t="s">
        <v>28</v>
      </c>
      <c r="AL227" s="51"/>
      <c r="AM227" s="56"/>
      <c r="AN227" s="52"/>
      <c r="AO227" s="67"/>
      <c r="AP227" s="547" t="s">
        <v>28</v>
      </c>
      <c r="AQ227" s="547"/>
      <c r="AR227" s="68" t="s">
        <v>455</v>
      </c>
      <c r="AS227" s="72" t="s">
        <v>488</v>
      </c>
      <c r="AT227" s="71"/>
      <c r="AU227" s="219"/>
    </row>
    <row r="228" spans="1:47" s="17" customFormat="1" ht="40.5" x14ac:dyDescent="0.15">
      <c r="A228" s="45"/>
      <c r="B228" s="78"/>
      <c r="C228" s="239">
        <v>191</v>
      </c>
      <c r="D228" s="300" t="s">
        <v>817</v>
      </c>
      <c r="E228" s="46" t="s">
        <v>637</v>
      </c>
      <c r="F228" s="46" t="s">
        <v>737</v>
      </c>
      <c r="G228" s="288">
        <v>11.898999999999999</v>
      </c>
      <c r="H228" s="287">
        <v>11.898999999999999</v>
      </c>
      <c r="I228" s="288">
        <v>11.88</v>
      </c>
      <c r="J228" s="503" t="s">
        <v>28</v>
      </c>
      <c r="K228" s="79" t="s">
        <v>1775</v>
      </c>
      <c r="L228" s="291" t="s">
        <v>1893</v>
      </c>
      <c r="M228" s="397" t="s">
        <v>28</v>
      </c>
      <c r="N228" s="469">
        <v>0</v>
      </c>
      <c r="O228" s="470">
        <v>0</v>
      </c>
      <c r="P228" s="340" t="s">
        <v>485</v>
      </c>
      <c r="Q228" s="64" t="s">
        <v>1776</v>
      </c>
      <c r="R228" s="295" t="s">
        <v>1907</v>
      </c>
      <c r="S228" s="66"/>
      <c r="T228" s="109" t="s">
        <v>576</v>
      </c>
      <c r="U228" s="109" t="s">
        <v>519</v>
      </c>
      <c r="V228" s="57" t="s">
        <v>800</v>
      </c>
      <c r="W228" s="48" t="s">
        <v>1381</v>
      </c>
      <c r="X228" s="49">
        <v>21</v>
      </c>
      <c r="Y228" s="127" t="s">
        <v>28</v>
      </c>
      <c r="Z228" s="51">
        <v>182</v>
      </c>
      <c r="AA228" s="50"/>
      <c r="AB228" s="52"/>
      <c r="AC228" s="48"/>
      <c r="AD228" s="49"/>
      <c r="AE228" s="127" t="s">
        <v>28</v>
      </c>
      <c r="AF228" s="51"/>
      <c r="AG228" s="56"/>
      <c r="AH228" s="52"/>
      <c r="AI228" s="48"/>
      <c r="AJ228" s="49"/>
      <c r="AK228" s="127" t="s">
        <v>28</v>
      </c>
      <c r="AL228" s="51"/>
      <c r="AM228" s="56"/>
      <c r="AN228" s="52"/>
      <c r="AO228" s="67"/>
      <c r="AP228" s="547" t="s">
        <v>28</v>
      </c>
      <c r="AQ228" s="547"/>
      <c r="AR228" s="68" t="s">
        <v>455</v>
      </c>
      <c r="AS228" s="72" t="s">
        <v>488</v>
      </c>
      <c r="AT228" s="71"/>
      <c r="AU228" s="219"/>
    </row>
    <row r="229" spans="1:47" s="17" customFormat="1" ht="40.5" x14ac:dyDescent="0.15">
      <c r="A229" s="45"/>
      <c r="B229" s="78"/>
      <c r="C229" s="239">
        <v>192</v>
      </c>
      <c r="D229" s="300" t="s">
        <v>818</v>
      </c>
      <c r="E229" s="46" t="s">
        <v>637</v>
      </c>
      <c r="F229" s="46" t="s">
        <v>737</v>
      </c>
      <c r="G229" s="288">
        <v>11.564</v>
      </c>
      <c r="H229" s="287">
        <v>11.564</v>
      </c>
      <c r="I229" s="288">
        <v>11</v>
      </c>
      <c r="J229" s="503" t="s">
        <v>28</v>
      </c>
      <c r="K229" s="79" t="s">
        <v>1775</v>
      </c>
      <c r="L229" s="291" t="s">
        <v>3332</v>
      </c>
      <c r="M229" s="397" t="s">
        <v>28</v>
      </c>
      <c r="N229" s="469">
        <v>0</v>
      </c>
      <c r="O229" s="470">
        <v>0</v>
      </c>
      <c r="P229" s="340" t="s">
        <v>485</v>
      </c>
      <c r="Q229" s="64" t="s">
        <v>1776</v>
      </c>
      <c r="R229" s="295" t="s">
        <v>1908</v>
      </c>
      <c r="S229" s="66"/>
      <c r="T229" s="109" t="s">
        <v>576</v>
      </c>
      <c r="U229" s="109" t="s">
        <v>519</v>
      </c>
      <c r="V229" s="57" t="s">
        <v>800</v>
      </c>
      <c r="W229" s="48" t="s">
        <v>1381</v>
      </c>
      <c r="X229" s="49">
        <v>21</v>
      </c>
      <c r="Y229" s="127" t="s">
        <v>28</v>
      </c>
      <c r="Z229" s="51">
        <v>183</v>
      </c>
      <c r="AA229" s="50"/>
      <c r="AB229" s="52"/>
      <c r="AC229" s="48"/>
      <c r="AD229" s="49"/>
      <c r="AE229" s="127" t="s">
        <v>28</v>
      </c>
      <c r="AF229" s="51"/>
      <c r="AG229" s="56"/>
      <c r="AH229" s="52"/>
      <c r="AI229" s="48"/>
      <c r="AJ229" s="49"/>
      <c r="AK229" s="127" t="s">
        <v>28</v>
      </c>
      <c r="AL229" s="51"/>
      <c r="AM229" s="56"/>
      <c r="AN229" s="52"/>
      <c r="AO229" s="67"/>
      <c r="AP229" s="547" t="s">
        <v>28</v>
      </c>
      <c r="AQ229" s="547"/>
      <c r="AR229" s="68" t="s">
        <v>455</v>
      </c>
      <c r="AS229" s="72" t="s">
        <v>488</v>
      </c>
      <c r="AT229" s="71"/>
      <c r="AU229" s="219"/>
    </row>
    <row r="230" spans="1:47" s="17" customFormat="1" ht="40.5" x14ac:dyDescent="0.15">
      <c r="A230" s="45"/>
      <c r="B230" s="78"/>
      <c r="C230" s="239">
        <v>193</v>
      </c>
      <c r="D230" s="300" t="s">
        <v>1499</v>
      </c>
      <c r="E230" s="46" t="s">
        <v>1107</v>
      </c>
      <c r="F230" s="46" t="s">
        <v>1495</v>
      </c>
      <c r="G230" s="288" t="s">
        <v>28</v>
      </c>
      <c r="H230" s="419" t="s">
        <v>28</v>
      </c>
      <c r="I230" s="397" t="s">
        <v>28</v>
      </c>
      <c r="J230" s="503" t="s">
        <v>28</v>
      </c>
      <c r="K230" s="79"/>
      <c r="L230" s="291" t="s">
        <v>1894</v>
      </c>
      <c r="M230" s="397">
        <v>40.768999999999998</v>
      </c>
      <c r="N230" s="288">
        <v>57.720999999999997</v>
      </c>
      <c r="O230" s="436">
        <f t="shared" ref="O230:O233" si="13">N230-M230</f>
        <v>16.951999999999998</v>
      </c>
      <c r="P230" s="340" t="s">
        <v>485</v>
      </c>
      <c r="Q230" s="64"/>
      <c r="R230" s="295" t="s">
        <v>1909</v>
      </c>
      <c r="S230" s="66" t="s">
        <v>3278</v>
      </c>
      <c r="T230" s="109" t="s">
        <v>1380</v>
      </c>
      <c r="U230" s="109" t="s">
        <v>1496</v>
      </c>
      <c r="V230" s="57" t="s">
        <v>800</v>
      </c>
      <c r="W230" s="48" t="s">
        <v>1381</v>
      </c>
      <c r="X230" s="49" t="s">
        <v>1401</v>
      </c>
      <c r="Y230" s="127" t="s">
        <v>28</v>
      </c>
      <c r="Z230" s="51">
        <v>12</v>
      </c>
      <c r="AA230" s="50"/>
      <c r="AB230" s="52"/>
      <c r="AC230" s="48"/>
      <c r="AD230" s="49"/>
      <c r="AE230" s="127" t="s">
        <v>28</v>
      </c>
      <c r="AF230" s="51"/>
      <c r="AG230" s="56"/>
      <c r="AH230" s="52"/>
      <c r="AI230" s="48"/>
      <c r="AJ230" s="49"/>
      <c r="AK230" s="127" t="s">
        <v>28</v>
      </c>
      <c r="AL230" s="51"/>
      <c r="AM230" s="56"/>
      <c r="AN230" s="52"/>
      <c r="AO230" s="67"/>
      <c r="AP230" s="350" t="s">
        <v>28</v>
      </c>
      <c r="AQ230" s="350"/>
      <c r="AR230" s="68"/>
      <c r="AS230" s="72" t="s">
        <v>488</v>
      </c>
      <c r="AT230" s="71"/>
      <c r="AU230" s="219"/>
    </row>
    <row r="231" spans="1:47" s="17" customFormat="1" ht="40.5" x14ac:dyDescent="0.15">
      <c r="A231" s="45"/>
      <c r="B231" s="78"/>
      <c r="C231" s="239">
        <v>194</v>
      </c>
      <c r="D231" s="300" t="s">
        <v>1500</v>
      </c>
      <c r="E231" s="46" t="s">
        <v>1107</v>
      </c>
      <c r="F231" s="46" t="s">
        <v>1495</v>
      </c>
      <c r="G231" s="288" t="s">
        <v>28</v>
      </c>
      <c r="H231" s="419" t="s">
        <v>28</v>
      </c>
      <c r="I231" s="397" t="s">
        <v>28</v>
      </c>
      <c r="J231" s="503" t="s">
        <v>28</v>
      </c>
      <c r="K231" s="79"/>
      <c r="L231" s="291" t="s">
        <v>1895</v>
      </c>
      <c r="M231" s="397">
        <v>54.951999999999998</v>
      </c>
      <c r="N231" s="288">
        <v>60</v>
      </c>
      <c r="O231" s="436">
        <f t="shared" si="13"/>
        <v>5.0480000000000018</v>
      </c>
      <c r="P231" s="340" t="s">
        <v>485</v>
      </c>
      <c r="Q231" s="64"/>
      <c r="R231" s="295" t="s">
        <v>1910</v>
      </c>
      <c r="S231" s="66"/>
      <c r="T231" s="109" t="s">
        <v>1380</v>
      </c>
      <c r="U231" s="109" t="s">
        <v>1496</v>
      </c>
      <c r="V231" s="57" t="s">
        <v>800</v>
      </c>
      <c r="W231" s="48" t="s">
        <v>1381</v>
      </c>
      <c r="X231" s="49" t="s">
        <v>1401</v>
      </c>
      <c r="Y231" s="127" t="s">
        <v>28</v>
      </c>
      <c r="Z231" s="51">
        <v>13</v>
      </c>
      <c r="AA231" s="50"/>
      <c r="AB231" s="52"/>
      <c r="AC231" s="48"/>
      <c r="AD231" s="49"/>
      <c r="AE231" s="127" t="s">
        <v>28</v>
      </c>
      <c r="AF231" s="51"/>
      <c r="AG231" s="56"/>
      <c r="AH231" s="52"/>
      <c r="AI231" s="48"/>
      <c r="AJ231" s="49"/>
      <c r="AK231" s="127" t="s">
        <v>28</v>
      </c>
      <c r="AL231" s="51"/>
      <c r="AM231" s="56"/>
      <c r="AN231" s="52"/>
      <c r="AO231" s="67"/>
      <c r="AP231" s="350" t="s">
        <v>28</v>
      </c>
      <c r="AQ231" s="350"/>
      <c r="AR231" s="68"/>
      <c r="AS231" s="72" t="s">
        <v>488</v>
      </c>
      <c r="AT231" s="71"/>
      <c r="AU231" s="219"/>
    </row>
    <row r="232" spans="1:47" s="17" customFormat="1" ht="40.5" x14ac:dyDescent="0.15">
      <c r="A232" s="45"/>
      <c r="B232" s="78"/>
      <c r="C232" s="239">
        <v>195</v>
      </c>
      <c r="D232" s="300" t="s">
        <v>1501</v>
      </c>
      <c r="E232" s="46" t="s">
        <v>1107</v>
      </c>
      <c r="F232" s="46" t="s">
        <v>1502</v>
      </c>
      <c r="G232" s="288" t="s">
        <v>28</v>
      </c>
      <c r="H232" s="419" t="s">
        <v>28</v>
      </c>
      <c r="I232" s="397" t="s">
        <v>28</v>
      </c>
      <c r="J232" s="503" t="s">
        <v>28</v>
      </c>
      <c r="K232" s="79"/>
      <c r="L232" s="291" t="s">
        <v>1896</v>
      </c>
      <c r="M232" s="397">
        <v>58.670999999999999</v>
      </c>
      <c r="N232" s="288">
        <v>62.81</v>
      </c>
      <c r="O232" s="436">
        <f t="shared" si="13"/>
        <v>4.1390000000000029</v>
      </c>
      <c r="P232" s="340" t="s">
        <v>485</v>
      </c>
      <c r="Q232" s="64"/>
      <c r="R232" s="295" t="s">
        <v>1911</v>
      </c>
      <c r="S232" s="66"/>
      <c r="T232" s="109" t="s">
        <v>1380</v>
      </c>
      <c r="U232" s="109" t="s">
        <v>1496</v>
      </c>
      <c r="V232" s="57" t="s">
        <v>800</v>
      </c>
      <c r="W232" s="48" t="s">
        <v>1381</v>
      </c>
      <c r="X232" s="49" t="s">
        <v>1401</v>
      </c>
      <c r="Y232" s="127" t="s">
        <v>28</v>
      </c>
      <c r="Z232" s="51">
        <v>14</v>
      </c>
      <c r="AA232" s="50"/>
      <c r="AB232" s="52"/>
      <c r="AC232" s="48"/>
      <c r="AD232" s="49"/>
      <c r="AE232" s="127" t="s">
        <v>28</v>
      </c>
      <c r="AF232" s="51"/>
      <c r="AG232" s="56"/>
      <c r="AH232" s="52"/>
      <c r="AI232" s="48"/>
      <c r="AJ232" s="49"/>
      <c r="AK232" s="127" t="s">
        <v>28</v>
      </c>
      <c r="AL232" s="51"/>
      <c r="AM232" s="56"/>
      <c r="AN232" s="52"/>
      <c r="AO232" s="67"/>
      <c r="AP232" s="350" t="s">
        <v>28</v>
      </c>
      <c r="AQ232" s="350"/>
      <c r="AR232" s="68"/>
      <c r="AS232" s="72" t="s">
        <v>488</v>
      </c>
      <c r="AT232" s="71"/>
      <c r="AU232" s="219"/>
    </row>
    <row r="233" spans="1:47" s="17" customFormat="1" ht="40.5" x14ac:dyDescent="0.15">
      <c r="A233" s="45"/>
      <c r="B233" s="78"/>
      <c r="C233" s="239">
        <v>196</v>
      </c>
      <c r="D233" s="300" t="s">
        <v>1503</v>
      </c>
      <c r="E233" s="46" t="s">
        <v>811</v>
      </c>
      <c r="F233" s="46" t="s">
        <v>1502</v>
      </c>
      <c r="G233" s="288" t="s">
        <v>28</v>
      </c>
      <c r="H233" s="419" t="s">
        <v>28</v>
      </c>
      <c r="I233" s="397" t="s">
        <v>28</v>
      </c>
      <c r="J233" s="503" t="s">
        <v>28</v>
      </c>
      <c r="K233" s="79"/>
      <c r="L233" s="291" t="s">
        <v>1897</v>
      </c>
      <c r="M233" s="397">
        <v>29.818000000000001</v>
      </c>
      <c r="N233" s="288">
        <v>35</v>
      </c>
      <c r="O233" s="436">
        <f t="shared" si="13"/>
        <v>5.1819999999999986</v>
      </c>
      <c r="P233" s="340" t="s">
        <v>485</v>
      </c>
      <c r="Q233" s="64"/>
      <c r="R233" s="295" t="s">
        <v>1912</v>
      </c>
      <c r="S233" s="66"/>
      <c r="T233" s="109" t="s">
        <v>576</v>
      </c>
      <c r="U233" s="109" t="s">
        <v>519</v>
      </c>
      <c r="V233" s="57" t="s">
        <v>800</v>
      </c>
      <c r="W233" s="48" t="s">
        <v>1381</v>
      </c>
      <c r="X233" s="49" t="s">
        <v>1401</v>
      </c>
      <c r="Y233" s="127" t="s">
        <v>28</v>
      </c>
      <c r="Z233" s="51">
        <v>15</v>
      </c>
      <c r="AA233" s="50"/>
      <c r="AB233" s="52"/>
      <c r="AC233" s="48"/>
      <c r="AD233" s="49"/>
      <c r="AE233" s="127" t="s">
        <v>28</v>
      </c>
      <c r="AF233" s="51"/>
      <c r="AG233" s="56"/>
      <c r="AH233" s="52"/>
      <c r="AI233" s="48"/>
      <c r="AJ233" s="49"/>
      <c r="AK233" s="127" t="s">
        <v>28</v>
      </c>
      <c r="AL233" s="51"/>
      <c r="AM233" s="56"/>
      <c r="AN233" s="52"/>
      <c r="AO233" s="67"/>
      <c r="AP233" s="350" t="s">
        <v>28</v>
      </c>
      <c r="AQ233" s="350"/>
      <c r="AR233" s="68"/>
      <c r="AS233" s="72" t="s">
        <v>488</v>
      </c>
      <c r="AT233" s="71"/>
      <c r="AU233" s="219"/>
    </row>
    <row r="234" spans="1:47" s="25" customFormat="1" x14ac:dyDescent="0.15">
      <c r="A234" s="33"/>
      <c r="B234" s="43" t="s">
        <v>1326</v>
      </c>
      <c r="C234" s="306"/>
      <c r="D234" s="99"/>
      <c r="E234" s="102"/>
      <c r="F234" s="102"/>
      <c r="G234" s="401"/>
      <c r="H234" s="417"/>
      <c r="I234" s="417"/>
      <c r="J234" s="533"/>
      <c r="K234" s="82"/>
      <c r="L234" s="514"/>
      <c r="M234" s="401"/>
      <c r="N234" s="417"/>
      <c r="O234" s="435"/>
      <c r="P234" s="339"/>
      <c r="Q234" s="44"/>
      <c r="R234" s="524"/>
      <c r="S234" s="44"/>
      <c r="T234" s="101"/>
      <c r="U234" s="99"/>
      <c r="V234" s="99"/>
      <c r="W234" s="44"/>
      <c r="X234" s="44"/>
      <c r="Y234" s="44"/>
      <c r="Z234" s="44"/>
      <c r="AA234" s="44"/>
      <c r="AB234" s="44"/>
      <c r="AC234" s="44"/>
      <c r="AD234" s="44"/>
      <c r="AE234" s="44"/>
      <c r="AF234" s="44"/>
      <c r="AG234" s="44"/>
      <c r="AH234" s="44"/>
      <c r="AI234" s="44"/>
      <c r="AJ234" s="44"/>
      <c r="AK234" s="44"/>
      <c r="AL234" s="44"/>
      <c r="AM234" s="44"/>
      <c r="AN234" s="44"/>
      <c r="AO234" s="44"/>
      <c r="AP234" s="102"/>
      <c r="AQ234" s="102"/>
      <c r="AR234" s="63"/>
      <c r="AS234" s="99"/>
      <c r="AT234" s="99"/>
      <c r="AU234" s="220"/>
    </row>
    <row r="235" spans="1:47" s="17" customFormat="1" ht="40.5" x14ac:dyDescent="0.15">
      <c r="A235" s="45"/>
      <c r="B235" s="78"/>
      <c r="C235" s="239">
        <v>197</v>
      </c>
      <c r="D235" s="300" t="s">
        <v>819</v>
      </c>
      <c r="E235" s="37" t="s">
        <v>820</v>
      </c>
      <c r="F235" s="37" t="s">
        <v>484</v>
      </c>
      <c r="G235" s="404">
        <v>1397.9480000000001</v>
      </c>
      <c r="H235" s="287">
        <v>1397.9480000000001</v>
      </c>
      <c r="I235" s="288">
        <v>448.83499999999998</v>
      </c>
      <c r="J235" s="503" t="s">
        <v>485</v>
      </c>
      <c r="K235" s="79" t="s">
        <v>1771</v>
      </c>
      <c r="L235" s="291" t="s">
        <v>2247</v>
      </c>
      <c r="M235" s="404">
        <v>1331.9</v>
      </c>
      <c r="N235" s="288">
        <v>1275.828</v>
      </c>
      <c r="O235" s="436">
        <f t="shared" si="11"/>
        <v>-56.072000000000116</v>
      </c>
      <c r="P235" s="340" t="s">
        <v>28</v>
      </c>
      <c r="Q235" s="64" t="s">
        <v>1771</v>
      </c>
      <c r="R235" s="295" t="s">
        <v>2266</v>
      </c>
      <c r="S235" s="66"/>
      <c r="T235" s="46" t="s">
        <v>580</v>
      </c>
      <c r="U235" s="46" t="s">
        <v>831</v>
      </c>
      <c r="V235" s="57" t="s">
        <v>1689</v>
      </c>
      <c r="W235" s="48" t="s">
        <v>1381</v>
      </c>
      <c r="X235" s="49">
        <v>21</v>
      </c>
      <c r="Y235" s="127" t="s">
        <v>28</v>
      </c>
      <c r="Z235" s="51">
        <v>184</v>
      </c>
      <c r="AA235" s="50"/>
      <c r="AB235" s="52"/>
      <c r="AC235" s="48"/>
      <c r="AD235" s="49"/>
      <c r="AE235" s="127" t="s">
        <v>28</v>
      </c>
      <c r="AF235" s="51"/>
      <c r="AG235" s="56"/>
      <c r="AH235" s="52"/>
      <c r="AI235" s="48"/>
      <c r="AJ235" s="49"/>
      <c r="AK235" s="127" t="s">
        <v>28</v>
      </c>
      <c r="AL235" s="51"/>
      <c r="AM235" s="56"/>
      <c r="AN235" s="52"/>
      <c r="AO235" s="67"/>
      <c r="AP235" s="336" t="s">
        <v>485</v>
      </c>
      <c r="AQ235" s="103" t="s">
        <v>1383</v>
      </c>
      <c r="AR235" s="68" t="s">
        <v>455</v>
      </c>
      <c r="AS235" s="71" t="s">
        <v>488</v>
      </c>
      <c r="AT235" s="71"/>
      <c r="AU235" s="219"/>
    </row>
    <row r="236" spans="1:47" s="17" customFormat="1" ht="40.5" x14ac:dyDescent="0.15">
      <c r="A236" s="863"/>
      <c r="B236" s="892"/>
      <c r="C236" s="865">
        <v>198</v>
      </c>
      <c r="D236" s="805" t="s">
        <v>1536</v>
      </c>
      <c r="E236" s="813" t="s">
        <v>1537</v>
      </c>
      <c r="F236" s="813" t="s">
        <v>484</v>
      </c>
      <c r="G236" s="479">
        <v>0</v>
      </c>
      <c r="H236" s="478">
        <v>0</v>
      </c>
      <c r="I236" s="469">
        <v>0</v>
      </c>
      <c r="J236" s="809" t="s">
        <v>485</v>
      </c>
      <c r="K236" s="687" t="s">
        <v>1872</v>
      </c>
      <c r="L236" s="691" t="s">
        <v>2248</v>
      </c>
      <c r="M236" s="404">
        <v>17.134</v>
      </c>
      <c r="N236" s="288">
        <v>53.658999999999999</v>
      </c>
      <c r="O236" s="436">
        <f t="shared" si="11"/>
        <v>36.524999999999999</v>
      </c>
      <c r="P236" s="340" t="s">
        <v>28</v>
      </c>
      <c r="Q236" s="683" t="s">
        <v>1873</v>
      </c>
      <c r="R236" s="721" t="s">
        <v>2267</v>
      </c>
      <c r="S236" s="66"/>
      <c r="T236" s="46" t="s">
        <v>580</v>
      </c>
      <c r="U236" s="46" t="s">
        <v>828</v>
      </c>
      <c r="V236" s="57" t="s">
        <v>1538</v>
      </c>
      <c r="W236" s="48"/>
      <c r="X236" s="49"/>
      <c r="Y236" s="127" t="s">
        <v>28</v>
      </c>
      <c r="Z236" s="51"/>
      <c r="AA236" s="50"/>
      <c r="AB236" s="52"/>
      <c r="AC236" s="48"/>
      <c r="AD236" s="49"/>
      <c r="AE236" s="127" t="s">
        <v>28</v>
      </c>
      <c r="AF236" s="51"/>
      <c r="AG236" s="56"/>
      <c r="AH236" s="52"/>
      <c r="AI236" s="48"/>
      <c r="AJ236" s="49"/>
      <c r="AK236" s="127" t="s">
        <v>28</v>
      </c>
      <c r="AL236" s="51"/>
      <c r="AM236" s="56"/>
      <c r="AN236" s="52"/>
      <c r="AO236" s="67"/>
      <c r="AP236" s="103" t="s">
        <v>485</v>
      </c>
      <c r="AQ236" s="103"/>
      <c r="AR236" s="68"/>
      <c r="AS236" s="835" t="s">
        <v>488</v>
      </c>
      <c r="AT236" s="71"/>
      <c r="AU236" s="219"/>
    </row>
    <row r="237" spans="1:47" s="17" customFormat="1" ht="40.5" x14ac:dyDescent="0.15">
      <c r="A237" s="864"/>
      <c r="B237" s="893"/>
      <c r="C237" s="866"/>
      <c r="D237" s="806"/>
      <c r="E237" s="814"/>
      <c r="F237" s="814"/>
      <c r="G237" s="404">
        <v>15.981999999999999</v>
      </c>
      <c r="H237" s="287">
        <v>15.981999999999999</v>
      </c>
      <c r="I237" s="288">
        <v>9.0530000000000008</v>
      </c>
      <c r="J237" s="810"/>
      <c r="K237" s="688"/>
      <c r="L237" s="692"/>
      <c r="M237" s="473">
        <v>0</v>
      </c>
      <c r="N237" s="469">
        <v>0</v>
      </c>
      <c r="O237" s="436">
        <f t="shared" si="11"/>
        <v>0</v>
      </c>
      <c r="P237" s="340" t="s">
        <v>28</v>
      </c>
      <c r="Q237" s="729"/>
      <c r="R237" s="728"/>
      <c r="S237" s="66"/>
      <c r="T237" s="46" t="s">
        <v>580</v>
      </c>
      <c r="U237" s="37" t="s">
        <v>582</v>
      </c>
      <c r="V237" s="58" t="s">
        <v>1535</v>
      </c>
      <c r="W237" s="48"/>
      <c r="X237" s="49"/>
      <c r="Y237" s="127" t="s">
        <v>28</v>
      </c>
      <c r="Z237" s="51"/>
      <c r="AA237" s="50"/>
      <c r="AB237" s="52"/>
      <c r="AC237" s="48"/>
      <c r="AD237" s="49"/>
      <c r="AE237" s="127" t="s">
        <v>28</v>
      </c>
      <c r="AF237" s="51"/>
      <c r="AG237" s="56"/>
      <c r="AH237" s="52"/>
      <c r="AI237" s="48"/>
      <c r="AJ237" s="49"/>
      <c r="AK237" s="127" t="s">
        <v>28</v>
      </c>
      <c r="AL237" s="51"/>
      <c r="AM237" s="56"/>
      <c r="AN237" s="52"/>
      <c r="AO237" s="67"/>
      <c r="AP237" s="103" t="s">
        <v>485</v>
      </c>
      <c r="AQ237" s="103"/>
      <c r="AR237" s="68"/>
      <c r="AS237" s="836"/>
      <c r="AT237" s="71"/>
      <c r="AU237" s="219"/>
    </row>
    <row r="238" spans="1:47" s="17" customFormat="1" ht="54" x14ac:dyDescent="0.15">
      <c r="A238" s="45"/>
      <c r="B238" s="78"/>
      <c r="C238" s="278">
        <v>199</v>
      </c>
      <c r="D238" s="304" t="s">
        <v>1539</v>
      </c>
      <c r="E238" s="37" t="s">
        <v>1663</v>
      </c>
      <c r="F238" s="37" t="s">
        <v>484</v>
      </c>
      <c r="G238" s="404">
        <v>650</v>
      </c>
      <c r="H238" s="287">
        <v>650</v>
      </c>
      <c r="I238" s="288">
        <v>649.75300000000004</v>
      </c>
      <c r="J238" s="503" t="s">
        <v>485</v>
      </c>
      <c r="K238" s="79" t="s">
        <v>1774</v>
      </c>
      <c r="L238" s="291" t="s">
        <v>2249</v>
      </c>
      <c r="M238" s="404">
        <v>674.89099999999996</v>
      </c>
      <c r="N238" s="288">
        <v>200</v>
      </c>
      <c r="O238" s="436">
        <f t="shared" si="11"/>
        <v>-474.89099999999996</v>
      </c>
      <c r="P238" s="340" t="s">
        <v>28</v>
      </c>
      <c r="Q238" s="64" t="s">
        <v>1773</v>
      </c>
      <c r="R238" s="295" t="s">
        <v>2268</v>
      </c>
      <c r="S238" s="66"/>
      <c r="T238" s="46" t="s">
        <v>580</v>
      </c>
      <c r="U238" s="46" t="s">
        <v>828</v>
      </c>
      <c r="V238" s="57" t="s">
        <v>1538</v>
      </c>
      <c r="W238" s="48" t="s">
        <v>1381</v>
      </c>
      <c r="X238" s="49">
        <v>21</v>
      </c>
      <c r="Y238" s="127" t="s">
        <v>28</v>
      </c>
      <c r="Z238" s="51">
        <v>187</v>
      </c>
      <c r="AA238" s="50"/>
      <c r="AB238" s="52"/>
      <c r="AC238" s="48"/>
      <c r="AD238" s="49"/>
      <c r="AE238" s="127" t="s">
        <v>28</v>
      </c>
      <c r="AF238" s="51"/>
      <c r="AG238" s="56"/>
      <c r="AH238" s="52"/>
      <c r="AI238" s="48"/>
      <c r="AJ238" s="49"/>
      <c r="AK238" s="127" t="s">
        <v>28</v>
      </c>
      <c r="AL238" s="51"/>
      <c r="AM238" s="56"/>
      <c r="AN238" s="52"/>
      <c r="AO238" s="67"/>
      <c r="AP238" s="103" t="s">
        <v>485</v>
      </c>
      <c r="AQ238" s="103"/>
      <c r="AR238" s="68"/>
      <c r="AS238" s="71" t="s">
        <v>488</v>
      </c>
      <c r="AT238" s="71" t="s">
        <v>17</v>
      </c>
      <c r="AU238" s="219"/>
    </row>
    <row r="239" spans="1:47" s="17" customFormat="1" ht="45" x14ac:dyDescent="0.15">
      <c r="A239" s="45"/>
      <c r="B239" s="78"/>
      <c r="C239" s="459">
        <v>200</v>
      </c>
      <c r="D239" s="300" t="s">
        <v>1540</v>
      </c>
      <c r="E239" s="37" t="s">
        <v>998</v>
      </c>
      <c r="F239" s="37" t="s">
        <v>1650</v>
      </c>
      <c r="G239" s="466" t="s">
        <v>3308</v>
      </c>
      <c r="H239" s="419" t="s">
        <v>3308</v>
      </c>
      <c r="I239" s="397" t="s">
        <v>3308</v>
      </c>
      <c r="J239" s="279" t="s">
        <v>2337</v>
      </c>
      <c r="K239" s="79" t="s">
        <v>1775</v>
      </c>
      <c r="L239" s="297" t="s">
        <v>2250</v>
      </c>
      <c r="M239" s="466">
        <v>41.82</v>
      </c>
      <c r="N239" s="471">
        <v>0</v>
      </c>
      <c r="O239" s="445">
        <f t="shared" si="11"/>
        <v>-41.82</v>
      </c>
      <c r="P239" s="340" t="s">
        <v>28</v>
      </c>
      <c r="Q239" s="64" t="s">
        <v>1776</v>
      </c>
      <c r="R239" s="527" t="s">
        <v>2269</v>
      </c>
      <c r="S239" s="66"/>
      <c r="T239" s="46" t="s">
        <v>580</v>
      </c>
      <c r="U239" s="46" t="s">
        <v>831</v>
      </c>
      <c r="V239" s="57" t="s">
        <v>1538</v>
      </c>
      <c r="W239" s="48"/>
      <c r="X239" s="49"/>
      <c r="Y239" s="127" t="s">
        <v>28</v>
      </c>
      <c r="Z239" s="51"/>
      <c r="AA239" s="50"/>
      <c r="AB239" s="52"/>
      <c r="AC239" s="48"/>
      <c r="AD239" s="49"/>
      <c r="AE239" s="127" t="s">
        <v>28</v>
      </c>
      <c r="AF239" s="51"/>
      <c r="AG239" s="56"/>
      <c r="AH239" s="52"/>
      <c r="AI239" s="48"/>
      <c r="AJ239" s="49"/>
      <c r="AK239" s="127" t="s">
        <v>28</v>
      </c>
      <c r="AL239" s="51"/>
      <c r="AM239" s="56"/>
      <c r="AN239" s="52"/>
      <c r="AO239" s="67"/>
      <c r="AP239" s="103" t="s">
        <v>1382</v>
      </c>
      <c r="AQ239" s="103" t="s">
        <v>1408</v>
      </c>
      <c r="AR239" s="68"/>
      <c r="AS239" s="71" t="s">
        <v>488</v>
      </c>
      <c r="AT239" s="71"/>
      <c r="AU239" s="219"/>
    </row>
    <row r="240" spans="1:47" s="17" customFormat="1" ht="40.5" x14ac:dyDescent="0.15">
      <c r="A240" s="45"/>
      <c r="B240" s="78"/>
      <c r="C240" s="278">
        <v>201</v>
      </c>
      <c r="D240" s="300" t="s">
        <v>821</v>
      </c>
      <c r="E240" s="37" t="s">
        <v>822</v>
      </c>
      <c r="F240" s="37" t="s">
        <v>484</v>
      </c>
      <c r="G240" s="404">
        <v>570</v>
      </c>
      <c r="H240" s="287">
        <v>570</v>
      </c>
      <c r="I240" s="288">
        <v>570</v>
      </c>
      <c r="J240" s="503" t="s">
        <v>485</v>
      </c>
      <c r="K240" s="79" t="s">
        <v>1770</v>
      </c>
      <c r="L240" s="291" t="s">
        <v>2251</v>
      </c>
      <c r="M240" s="404">
        <v>570</v>
      </c>
      <c r="N240" s="288">
        <v>570</v>
      </c>
      <c r="O240" s="436">
        <f t="shared" si="11"/>
        <v>0</v>
      </c>
      <c r="P240" s="340" t="s">
        <v>28</v>
      </c>
      <c r="Q240" s="64" t="s">
        <v>1772</v>
      </c>
      <c r="R240" s="295" t="s">
        <v>2270</v>
      </c>
      <c r="S240" s="66"/>
      <c r="T240" s="46" t="s">
        <v>580</v>
      </c>
      <c r="U240" s="46" t="s">
        <v>828</v>
      </c>
      <c r="V240" s="57" t="s">
        <v>1538</v>
      </c>
      <c r="W240" s="48" t="s">
        <v>1381</v>
      </c>
      <c r="X240" s="49">
        <v>21</v>
      </c>
      <c r="Y240" s="127" t="s">
        <v>28</v>
      </c>
      <c r="Z240" s="51">
        <v>185</v>
      </c>
      <c r="AA240" s="50"/>
      <c r="AB240" s="52"/>
      <c r="AC240" s="48"/>
      <c r="AD240" s="49"/>
      <c r="AE240" s="127" t="s">
        <v>28</v>
      </c>
      <c r="AF240" s="51"/>
      <c r="AG240" s="56"/>
      <c r="AH240" s="52"/>
      <c r="AI240" s="48"/>
      <c r="AJ240" s="49"/>
      <c r="AK240" s="127" t="s">
        <v>28</v>
      </c>
      <c r="AL240" s="51"/>
      <c r="AM240" s="56"/>
      <c r="AN240" s="52"/>
      <c r="AO240" s="67"/>
      <c r="AP240" s="103" t="s">
        <v>485</v>
      </c>
      <c r="AQ240" s="103"/>
      <c r="AR240" s="68" t="s">
        <v>455</v>
      </c>
      <c r="AS240" s="71"/>
      <c r="AT240" s="71" t="s">
        <v>488</v>
      </c>
      <c r="AU240" s="219"/>
    </row>
    <row r="241" spans="1:47" s="17" customFormat="1" ht="54" x14ac:dyDescent="0.15">
      <c r="A241" s="45"/>
      <c r="B241" s="78"/>
      <c r="C241" s="459">
        <v>202</v>
      </c>
      <c r="D241" s="304" t="s">
        <v>1541</v>
      </c>
      <c r="E241" s="37" t="s">
        <v>822</v>
      </c>
      <c r="F241" s="37" t="s">
        <v>484</v>
      </c>
      <c r="G241" s="404">
        <v>1174.42</v>
      </c>
      <c r="H241" s="287">
        <v>1174.42</v>
      </c>
      <c r="I241" s="288">
        <v>372.23372599999999</v>
      </c>
      <c r="J241" s="279" t="s">
        <v>2338</v>
      </c>
      <c r="K241" s="79" t="s">
        <v>1770</v>
      </c>
      <c r="L241" s="291" t="s">
        <v>2252</v>
      </c>
      <c r="M241" s="466">
        <v>1245.0029999999999</v>
      </c>
      <c r="N241" s="397">
        <v>1355.8240000000001</v>
      </c>
      <c r="O241" s="445">
        <f t="shared" si="11"/>
        <v>110.82100000000014</v>
      </c>
      <c r="P241" s="340" t="s">
        <v>28</v>
      </c>
      <c r="Q241" s="64" t="s">
        <v>1772</v>
      </c>
      <c r="R241" s="295" t="s">
        <v>2271</v>
      </c>
      <c r="S241" s="66"/>
      <c r="T241" s="46" t="s">
        <v>580</v>
      </c>
      <c r="U241" s="46" t="s">
        <v>828</v>
      </c>
      <c r="V241" s="57" t="s">
        <v>1538</v>
      </c>
      <c r="W241" s="48" t="s">
        <v>1381</v>
      </c>
      <c r="X241" s="49">
        <v>21</v>
      </c>
      <c r="Y241" s="127" t="s">
        <v>28</v>
      </c>
      <c r="Z241" s="51">
        <v>187</v>
      </c>
      <c r="AA241" s="50"/>
      <c r="AB241" s="52"/>
      <c r="AC241" s="48"/>
      <c r="AD241" s="49"/>
      <c r="AE241" s="127" t="s">
        <v>28</v>
      </c>
      <c r="AF241" s="51"/>
      <c r="AG241" s="56"/>
      <c r="AH241" s="52"/>
      <c r="AI241" s="48"/>
      <c r="AJ241" s="49"/>
      <c r="AK241" s="127" t="s">
        <v>28</v>
      </c>
      <c r="AL241" s="51"/>
      <c r="AM241" s="56"/>
      <c r="AN241" s="52"/>
      <c r="AO241" s="67"/>
      <c r="AP241" s="103" t="s">
        <v>1382</v>
      </c>
      <c r="AQ241" s="103" t="s">
        <v>1383</v>
      </c>
      <c r="AR241" s="68" t="s">
        <v>452</v>
      </c>
      <c r="AS241" s="136"/>
      <c r="AT241" s="71" t="s">
        <v>488</v>
      </c>
      <c r="AU241" s="219"/>
    </row>
    <row r="242" spans="1:47" s="17" customFormat="1" ht="40.5" x14ac:dyDescent="0.15">
      <c r="A242" s="45"/>
      <c r="B242" s="78"/>
      <c r="C242" s="278">
        <v>203</v>
      </c>
      <c r="D242" s="300" t="s">
        <v>2531</v>
      </c>
      <c r="E242" s="37" t="s">
        <v>823</v>
      </c>
      <c r="F242" s="37" t="s">
        <v>484</v>
      </c>
      <c r="G242" s="404">
        <v>23</v>
      </c>
      <c r="H242" s="287">
        <v>23</v>
      </c>
      <c r="I242" s="288">
        <v>19</v>
      </c>
      <c r="J242" s="279" t="s">
        <v>2339</v>
      </c>
      <c r="K242" s="79" t="s">
        <v>1770</v>
      </c>
      <c r="L242" s="291" t="s">
        <v>2253</v>
      </c>
      <c r="M242" s="466">
        <v>27.373000000000001</v>
      </c>
      <c r="N242" s="397">
        <v>27.821999999999999</v>
      </c>
      <c r="O242" s="481">
        <f t="shared" si="11"/>
        <v>0.44899999999999807</v>
      </c>
      <c r="P242" s="340" t="s">
        <v>28</v>
      </c>
      <c r="Q242" s="64" t="s">
        <v>1772</v>
      </c>
      <c r="R242" s="295" t="s">
        <v>2272</v>
      </c>
      <c r="S242" s="66"/>
      <c r="T242" s="46" t="s">
        <v>580</v>
      </c>
      <c r="U242" s="46" t="s">
        <v>828</v>
      </c>
      <c r="V242" s="57" t="s">
        <v>1538</v>
      </c>
      <c r="W242" s="48" t="s">
        <v>1381</v>
      </c>
      <c r="X242" s="49">
        <v>21</v>
      </c>
      <c r="Y242" s="127" t="s">
        <v>28</v>
      </c>
      <c r="Z242" s="51">
        <v>186</v>
      </c>
      <c r="AA242" s="50"/>
      <c r="AB242" s="52"/>
      <c r="AC242" s="48"/>
      <c r="AD242" s="49"/>
      <c r="AE242" s="127" t="s">
        <v>28</v>
      </c>
      <c r="AF242" s="51"/>
      <c r="AG242" s="56"/>
      <c r="AH242" s="52"/>
      <c r="AI242" s="48"/>
      <c r="AJ242" s="49"/>
      <c r="AK242" s="127" t="s">
        <v>28</v>
      </c>
      <c r="AL242" s="51"/>
      <c r="AM242" s="56"/>
      <c r="AN242" s="52"/>
      <c r="AO242" s="67"/>
      <c r="AP242" s="103" t="s">
        <v>1382</v>
      </c>
      <c r="AQ242" s="103" t="s">
        <v>1383</v>
      </c>
      <c r="AR242" s="68" t="s">
        <v>452</v>
      </c>
      <c r="AS242" s="71"/>
      <c r="AT242" s="71" t="s">
        <v>488</v>
      </c>
      <c r="AU242" s="219" t="s">
        <v>488</v>
      </c>
    </row>
    <row r="243" spans="1:47" s="17" customFormat="1" ht="40.5" x14ac:dyDescent="0.15">
      <c r="A243" s="45"/>
      <c r="B243" s="78"/>
      <c r="C243" s="239">
        <v>204</v>
      </c>
      <c r="D243" s="304" t="s">
        <v>1542</v>
      </c>
      <c r="E243" s="37" t="s">
        <v>1543</v>
      </c>
      <c r="F243" s="37" t="s">
        <v>484</v>
      </c>
      <c r="G243" s="404">
        <v>4094.5650000000001</v>
      </c>
      <c r="H243" s="287">
        <v>4094.5650000000001</v>
      </c>
      <c r="I243" s="288">
        <v>3896.3910000000001</v>
      </c>
      <c r="J243" s="279" t="s">
        <v>2340</v>
      </c>
      <c r="K243" s="79" t="s">
        <v>1770</v>
      </c>
      <c r="L243" s="291" t="s">
        <v>2254</v>
      </c>
      <c r="M243" s="466">
        <v>4126.6899999999996</v>
      </c>
      <c r="N243" s="397">
        <v>4107.9930000000004</v>
      </c>
      <c r="O243" s="445">
        <f t="shared" si="11"/>
        <v>-18.696999999999207</v>
      </c>
      <c r="P243" s="340" t="s">
        <v>28</v>
      </c>
      <c r="Q243" s="64" t="s">
        <v>1772</v>
      </c>
      <c r="R243" s="295" t="s">
        <v>2273</v>
      </c>
      <c r="S243" s="66"/>
      <c r="T243" s="46" t="s">
        <v>580</v>
      </c>
      <c r="U243" s="46" t="s">
        <v>828</v>
      </c>
      <c r="V243" s="57" t="s">
        <v>1538</v>
      </c>
      <c r="W243" s="48" t="s">
        <v>1381</v>
      </c>
      <c r="X243" s="49">
        <v>21</v>
      </c>
      <c r="Y243" s="127" t="s">
        <v>28</v>
      </c>
      <c r="Z243" s="51">
        <v>187</v>
      </c>
      <c r="AA243" s="50"/>
      <c r="AB243" s="52"/>
      <c r="AC243" s="48"/>
      <c r="AD243" s="49"/>
      <c r="AE243" s="127" t="s">
        <v>28</v>
      </c>
      <c r="AF243" s="51"/>
      <c r="AG243" s="56"/>
      <c r="AH243" s="52"/>
      <c r="AI243" s="48"/>
      <c r="AJ243" s="49"/>
      <c r="AK243" s="127" t="s">
        <v>28</v>
      </c>
      <c r="AL243" s="51"/>
      <c r="AM243" s="56"/>
      <c r="AN243" s="52"/>
      <c r="AO243" s="67"/>
      <c r="AP243" s="103" t="s">
        <v>1382</v>
      </c>
      <c r="AQ243" s="103" t="s">
        <v>1383</v>
      </c>
      <c r="AR243" s="68" t="s">
        <v>452</v>
      </c>
      <c r="AS243" s="136"/>
      <c r="AT243" s="72" t="s">
        <v>488</v>
      </c>
      <c r="AU243" s="219"/>
    </row>
    <row r="244" spans="1:47" s="17" customFormat="1" ht="40.5" x14ac:dyDescent="0.15">
      <c r="A244" s="45"/>
      <c r="B244" s="78"/>
      <c r="C244" s="278">
        <v>205</v>
      </c>
      <c r="D244" s="300" t="s">
        <v>1544</v>
      </c>
      <c r="E244" s="37" t="s">
        <v>998</v>
      </c>
      <c r="F244" s="37" t="s">
        <v>484</v>
      </c>
      <c r="G244" s="473">
        <v>0</v>
      </c>
      <c r="H244" s="478">
        <v>0</v>
      </c>
      <c r="I244" s="469">
        <v>0</v>
      </c>
      <c r="J244" s="503" t="s">
        <v>485</v>
      </c>
      <c r="K244" s="79" t="s">
        <v>1770</v>
      </c>
      <c r="L244" s="291" t="s">
        <v>2255</v>
      </c>
      <c r="M244" s="404">
        <v>180</v>
      </c>
      <c r="N244" s="288">
        <v>180</v>
      </c>
      <c r="O244" s="436">
        <f t="shared" si="11"/>
        <v>0</v>
      </c>
      <c r="P244" s="340" t="s">
        <v>28</v>
      </c>
      <c r="Q244" s="64" t="s">
        <v>1772</v>
      </c>
      <c r="R244" s="295" t="s">
        <v>2274</v>
      </c>
      <c r="S244" s="66"/>
      <c r="T244" s="46" t="s">
        <v>580</v>
      </c>
      <c r="U244" s="46" t="s">
        <v>831</v>
      </c>
      <c r="V244" s="57" t="s">
        <v>1538</v>
      </c>
      <c r="W244" s="48"/>
      <c r="X244" s="49"/>
      <c r="Y244" s="127" t="s">
        <v>28</v>
      </c>
      <c r="Z244" s="51"/>
      <c r="AA244" s="50"/>
      <c r="AB244" s="52"/>
      <c r="AC244" s="48"/>
      <c r="AD244" s="49"/>
      <c r="AE244" s="127" t="s">
        <v>28</v>
      </c>
      <c r="AF244" s="51"/>
      <c r="AG244" s="56"/>
      <c r="AH244" s="52"/>
      <c r="AI244" s="48"/>
      <c r="AJ244" s="49"/>
      <c r="AK244" s="127" t="s">
        <v>28</v>
      </c>
      <c r="AL244" s="51"/>
      <c r="AM244" s="56"/>
      <c r="AN244" s="52"/>
      <c r="AO244" s="67"/>
      <c r="AP244" s="103" t="s">
        <v>485</v>
      </c>
      <c r="AQ244" s="103"/>
      <c r="AR244" s="68"/>
      <c r="AS244" s="71" t="s">
        <v>17</v>
      </c>
      <c r="AT244" s="71" t="s">
        <v>488</v>
      </c>
      <c r="AU244" s="219"/>
    </row>
    <row r="245" spans="1:47" s="17" customFormat="1" ht="40.5" x14ac:dyDescent="0.15">
      <c r="A245" s="45"/>
      <c r="B245" s="78"/>
      <c r="C245" s="239">
        <v>206</v>
      </c>
      <c r="D245" s="300" t="s">
        <v>824</v>
      </c>
      <c r="E245" s="37" t="s">
        <v>491</v>
      </c>
      <c r="F245" s="37" t="s">
        <v>484</v>
      </c>
      <c r="G245" s="404">
        <v>879.08799999999997</v>
      </c>
      <c r="H245" s="287">
        <v>879.88</v>
      </c>
      <c r="I245" s="288">
        <v>769.351</v>
      </c>
      <c r="J245" s="503" t="s">
        <v>485</v>
      </c>
      <c r="K245" s="79" t="s">
        <v>1770</v>
      </c>
      <c r="L245" s="291" t="s">
        <v>2256</v>
      </c>
      <c r="M245" s="404">
        <v>1334.2339999999999</v>
      </c>
      <c r="N245" s="288">
        <v>1329.0830000000001</v>
      </c>
      <c r="O245" s="436">
        <f t="shared" si="11"/>
        <v>-5.1509999999998399</v>
      </c>
      <c r="P245" s="340" t="s">
        <v>28</v>
      </c>
      <c r="Q245" s="64" t="s">
        <v>1773</v>
      </c>
      <c r="R245" s="295" t="s">
        <v>2275</v>
      </c>
      <c r="S245" s="66"/>
      <c r="T245" s="46" t="s">
        <v>580</v>
      </c>
      <c r="U245" s="46" t="s">
        <v>828</v>
      </c>
      <c r="V245" s="57" t="s">
        <v>1538</v>
      </c>
      <c r="W245" s="48" t="s">
        <v>1381</v>
      </c>
      <c r="X245" s="49">
        <v>21</v>
      </c>
      <c r="Y245" s="127" t="s">
        <v>28</v>
      </c>
      <c r="Z245" s="51">
        <v>188</v>
      </c>
      <c r="AA245" s="50"/>
      <c r="AB245" s="52"/>
      <c r="AC245" s="48"/>
      <c r="AD245" s="49"/>
      <c r="AE245" s="127" t="s">
        <v>28</v>
      </c>
      <c r="AF245" s="51"/>
      <c r="AG245" s="56"/>
      <c r="AH245" s="52"/>
      <c r="AI245" s="48"/>
      <c r="AJ245" s="49"/>
      <c r="AK245" s="127" t="s">
        <v>28</v>
      </c>
      <c r="AL245" s="51"/>
      <c r="AM245" s="56"/>
      <c r="AN245" s="52"/>
      <c r="AO245" s="67"/>
      <c r="AP245" s="103" t="s">
        <v>485</v>
      </c>
      <c r="AQ245" s="103"/>
      <c r="AR245" s="68" t="s">
        <v>455</v>
      </c>
      <c r="AS245" s="71"/>
      <c r="AT245" s="71" t="s">
        <v>488</v>
      </c>
      <c r="AU245" s="219"/>
    </row>
    <row r="246" spans="1:47" s="17" customFormat="1" ht="63" x14ac:dyDescent="0.15">
      <c r="A246" s="45"/>
      <c r="B246" s="78"/>
      <c r="C246" s="239">
        <v>207</v>
      </c>
      <c r="D246" s="300" t="s">
        <v>826</v>
      </c>
      <c r="E246" s="37" t="s">
        <v>490</v>
      </c>
      <c r="F246" s="37" t="s">
        <v>484</v>
      </c>
      <c r="G246" s="404">
        <v>56.55</v>
      </c>
      <c r="H246" s="287">
        <v>56.55</v>
      </c>
      <c r="I246" s="288">
        <v>56.55</v>
      </c>
      <c r="J246" s="279" t="s">
        <v>2341</v>
      </c>
      <c r="K246" s="79" t="s">
        <v>1770</v>
      </c>
      <c r="L246" s="291" t="s">
        <v>2257</v>
      </c>
      <c r="M246" s="466">
        <v>125.47</v>
      </c>
      <c r="N246" s="397">
        <v>180</v>
      </c>
      <c r="O246" s="445">
        <f t="shared" si="11"/>
        <v>54.53</v>
      </c>
      <c r="P246" s="340" t="s">
        <v>28</v>
      </c>
      <c r="Q246" s="64" t="s">
        <v>1773</v>
      </c>
      <c r="R246" s="295" t="s">
        <v>2276</v>
      </c>
      <c r="S246" s="66"/>
      <c r="T246" s="46" t="s">
        <v>580</v>
      </c>
      <c r="U246" s="46" t="s">
        <v>831</v>
      </c>
      <c r="V246" s="57" t="s">
        <v>1538</v>
      </c>
      <c r="W246" s="48" t="s">
        <v>1381</v>
      </c>
      <c r="X246" s="49">
        <v>21</v>
      </c>
      <c r="Y246" s="127" t="s">
        <v>28</v>
      </c>
      <c r="Z246" s="51">
        <v>191</v>
      </c>
      <c r="AA246" s="50"/>
      <c r="AB246" s="52"/>
      <c r="AC246" s="48"/>
      <c r="AD246" s="49"/>
      <c r="AE246" s="127" t="s">
        <v>28</v>
      </c>
      <c r="AF246" s="51"/>
      <c r="AG246" s="56"/>
      <c r="AH246" s="52"/>
      <c r="AI246" s="48"/>
      <c r="AJ246" s="49"/>
      <c r="AK246" s="127" t="s">
        <v>28</v>
      </c>
      <c r="AL246" s="51"/>
      <c r="AM246" s="56"/>
      <c r="AN246" s="52"/>
      <c r="AO246" s="67"/>
      <c r="AP246" s="103" t="s">
        <v>1382</v>
      </c>
      <c r="AQ246" s="103" t="s">
        <v>1383</v>
      </c>
      <c r="AR246" s="68" t="s">
        <v>452</v>
      </c>
      <c r="AS246" s="71" t="s">
        <v>488</v>
      </c>
      <c r="AT246" s="71"/>
      <c r="AU246" s="219"/>
    </row>
    <row r="247" spans="1:47" s="17" customFormat="1" ht="54" x14ac:dyDescent="0.15">
      <c r="A247" s="45"/>
      <c r="B247" s="78"/>
      <c r="C247" s="459">
        <v>208</v>
      </c>
      <c r="D247" s="300" t="s">
        <v>1545</v>
      </c>
      <c r="E247" s="37" t="s">
        <v>998</v>
      </c>
      <c r="F247" s="147" t="s">
        <v>484</v>
      </c>
      <c r="G247" s="473">
        <v>0</v>
      </c>
      <c r="H247" s="478">
        <v>0</v>
      </c>
      <c r="I247" s="469">
        <v>0</v>
      </c>
      <c r="J247" s="503" t="s">
        <v>485</v>
      </c>
      <c r="K247" s="79" t="s">
        <v>1770</v>
      </c>
      <c r="L247" s="291" t="s">
        <v>2258</v>
      </c>
      <c r="M247" s="404">
        <v>22.099</v>
      </c>
      <c r="N247" s="469">
        <v>0</v>
      </c>
      <c r="O247" s="436">
        <f t="shared" si="11"/>
        <v>-22.099</v>
      </c>
      <c r="P247" s="340">
        <v>-22.099</v>
      </c>
      <c r="Q247" s="64" t="s">
        <v>1874</v>
      </c>
      <c r="R247" s="295" t="s">
        <v>2277</v>
      </c>
      <c r="S247" s="66"/>
      <c r="T247" s="46" t="s">
        <v>580</v>
      </c>
      <c r="U247" s="46" t="s">
        <v>831</v>
      </c>
      <c r="V247" s="57" t="s">
        <v>1538</v>
      </c>
      <c r="W247" s="48"/>
      <c r="X247" s="49"/>
      <c r="Y247" s="127" t="s">
        <v>28</v>
      </c>
      <c r="Z247" s="51"/>
      <c r="AA247" s="50"/>
      <c r="AB247" s="52"/>
      <c r="AC247" s="48"/>
      <c r="AD247" s="49"/>
      <c r="AE247" s="127" t="s">
        <v>28</v>
      </c>
      <c r="AF247" s="51"/>
      <c r="AG247" s="56"/>
      <c r="AH247" s="52"/>
      <c r="AI247" s="48"/>
      <c r="AJ247" s="49"/>
      <c r="AK247" s="127" t="s">
        <v>28</v>
      </c>
      <c r="AL247" s="51"/>
      <c r="AM247" s="56"/>
      <c r="AN247" s="52"/>
      <c r="AO247" s="67"/>
      <c r="AP247" s="103" t="s">
        <v>485</v>
      </c>
      <c r="AQ247" s="103"/>
      <c r="AR247" s="68"/>
      <c r="AS247" s="71" t="s">
        <v>488</v>
      </c>
      <c r="AT247" s="71"/>
      <c r="AU247" s="219"/>
    </row>
    <row r="248" spans="1:47" s="17" customFormat="1" ht="40.5" x14ac:dyDescent="0.15">
      <c r="A248" s="863"/>
      <c r="B248" s="892"/>
      <c r="C248" s="865">
        <v>209</v>
      </c>
      <c r="D248" s="805" t="s">
        <v>1546</v>
      </c>
      <c r="E248" s="813" t="s">
        <v>1547</v>
      </c>
      <c r="F248" s="813" t="s">
        <v>484</v>
      </c>
      <c r="G248" s="494">
        <v>0</v>
      </c>
      <c r="H248" s="469">
        <v>0</v>
      </c>
      <c r="I248" s="469">
        <v>0</v>
      </c>
      <c r="J248" s="503" t="s">
        <v>485</v>
      </c>
      <c r="K248" s="687" t="s">
        <v>1872</v>
      </c>
      <c r="L248" s="691" t="s">
        <v>2259</v>
      </c>
      <c r="M248" s="404">
        <v>3.988</v>
      </c>
      <c r="N248" s="288">
        <v>5.17</v>
      </c>
      <c r="O248" s="436">
        <f t="shared" si="11"/>
        <v>1.1819999999999999</v>
      </c>
      <c r="P248" s="340" t="s">
        <v>28</v>
      </c>
      <c r="Q248" s="683" t="s">
        <v>1873</v>
      </c>
      <c r="R248" s="721" t="s">
        <v>2278</v>
      </c>
      <c r="S248" s="66"/>
      <c r="T248" s="46" t="s">
        <v>580</v>
      </c>
      <c r="U248" s="46" t="s">
        <v>828</v>
      </c>
      <c r="V248" s="57" t="s">
        <v>1538</v>
      </c>
      <c r="W248" s="48"/>
      <c r="X248" s="49"/>
      <c r="Y248" s="127" t="s">
        <v>28</v>
      </c>
      <c r="Z248" s="51"/>
      <c r="AA248" s="50"/>
      <c r="AB248" s="52"/>
      <c r="AC248" s="48"/>
      <c r="AD248" s="49"/>
      <c r="AE248" s="127" t="s">
        <v>28</v>
      </c>
      <c r="AF248" s="51"/>
      <c r="AG248" s="56"/>
      <c r="AH248" s="52"/>
      <c r="AI248" s="48"/>
      <c r="AJ248" s="49"/>
      <c r="AK248" s="127" t="s">
        <v>28</v>
      </c>
      <c r="AL248" s="51"/>
      <c r="AM248" s="56"/>
      <c r="AN248" s="52"/>
      <c r="AO248" s="67"/>
      <c r="AP248" s="103" t="s">
        <v>485</v>
      </c>
      <c r="AQ248" s="103"/>
      <c r="AR248" s="68"/>
      <c r="AS248" s="71" t="s">
        <v>488</v>
      </c>
      <c r="AT248" s="71"/>
      <c r="AU248" s="219"/>
    </row>
    <row r="249" spans="1:47" s="17" customFormat="1" ht="40.5" x14ac:dyDescent="0.15">
      <c r="A249" s="864"/>
      <c r="B249" s="893"/>
      <c r="C249" s="866"/>
      <c r="D249" s="806"/>
      <c r="E249" s="814"/>
      <c r="F249" s="814"/>
      <c r="G249" s="404">
        <v>3.972</v>
      </c>
      <c r="H249" s="287">
        <v>3.972</v>
      </c>
      <c r="I249" s="288">
        <v>3.9489999999999998</v>
      </c>
      <c r="J249" s="545" t="s">
        <v>3316</v>
      </c>
      <c r="K249" s="693"/>
      <c r="L249" s="694"/>
      <c r="M249" s="473">
        <v>0</v>
      </c>
      <c r="N249" s="469">
        <v>0</v>
      </c>
      <c r="O249" s="436">
        <f t="shared" si="11"/>
        <v>0</v>
      </c>
      <c r="P249" s="340" t="s">
        <v>28</v>
      </c>
      <c r="Q249" s="684"/>
      <c r="R249" s="722"/>
      <c r="S249" s="66"/>
      <c r="T249" s="46" t="s">
        <v>580</v>
      </c>
      <c r="U249" s="37" t="s">
        <v>582</v>
      </c>
      <c r="V249" s="58" t="s">
        <v>1535</v>
      </c>
      <c r="W249" s="48"/>
      <c r="X249" s="49"/>
      <c r="Y249" s="127" t="s">
        <v>28</v>
      </c>
      <c r="Z249" s="51"/>
      <c r="AA249" s="50"/>
      <c r="AB249" s="52"/>
      <c r="AC249" s="48"/>
      <c r="AD249" s="49"/>
      <c r="AE249" s="127" t="s">
        <v>28</v>
      </c>
      <c r="AF249" s="51"/>
      <c r="AG249" s="56"/>
      <c r="AH249" s="52"/>
      <c r="AI249" s="48"/>
      <c r="AJ249" s="49"/>
      <c r="AK249" s="127" t="s">
        <v>28</v>
      </c>
      <c r="AL249" s="51"/>
      <c r="AM249" s="56"/>
      <c r="AN249" s="52"/>
      <c r="AO249" s="67"/>
      <c r="AP249" s="103" t="s">
        <v>485</v>
      </c>
      <c r="AQ249" s="103"/>
      <c r="AR249" s="68"/>
      <c r="AS249" s="71"/>
      <c r="AT249" s="71"/>
      <c r="AU249" s="219"/>
    </row>
    <row r="250" spans="1:47" s="17" customFormat="1" ht="40.5" x14ac:dyDescent="0.15">
      <c r="A250" s="863"/>
      <c r="B250" s="892"/>
      <c r="C250" s="865">
        <v>210</v>
      </c>
      <c r="D250" s="805" t="s">
        <v>1548</v>
      </c>
      <c r="E250" s="813" t="s">
        <v>1549</v>
      </c>
      <c r="F250" s="813" t="s">
        <v>484</v>
      </c>
      <c r="G250" s="479">
        <v>0</v>
      </c>
      <c r="H250" s="469">
        <v>0</v>
      </c>
      <c r="I250" s="469">
        <v>0</v>
      </c>
      <c r="J250" s="503" t="s">
        <v>485</v>
      </c>
      <c r="K250" s="687" t="s">
        <v>1872</v>
      </c>
      <c r="L250" s="691" t="s">
        <v>2259</v>
      </c>
      <c r="M250" s="404">
        <v>8.1189999999999998</v>
      </c>
      <c r="N250" s="288">
        <v>11.242000000000001</v>
      </c>
      <c r="O250" s="436">
        <f t="shared" si="11"/>
        <v>3.1230000000000011</v>
      </c>
      <c r="P250" s="340" t="s">
        <v>28</v>
      </c>
      <c r="Q250" s="683" t="s">
        <v>1873</v>
      </c>
      <c r="R250" s="721" t="s">
        <v>2279</v>
      </c>
      <c r="S250" s="66"/>
      <c r="T250" s="46" t="s">
        <v>580</v>
      </c>
      <c r="U250" s="46" t="s">
        <v>828</v>
      </c>
      <c r="V250" s="57" t="s">
        <v>1538</v>
      </c>
      <c r="W250" s="48"/>
      <c r="X250" s="49"/>
      <c r="Y250" s="127" t="s">
        <v>28</v>
      </c>
      <c r="Z250" s="51"/>
      <c r="AA250" s="50"/>
      <c r="AB250" s="52"/>
      <c r="AC250" s="48"/>
      <c r="AD250" s="49"/>
      <c r="AE250" s="127" t="s">
        <v>28</v>
      </c>
      <c r="AF250" s="51"/>
      <c r="AG250" s="56"/>
      <c r="AH250" s="52"/>
      <c r="AI250" s="48"/>
      <c r="AJ250" s="49"/>
      <c r="AK250" s="127" t="s">
        <v>28</v>
      </c>
      <c r="AL250" s="51"/>
      <c r="AM250" s="56"/>
      <c r="AN250" s="52"/>
      <c r="AO250" s="67"/>
      <c r="AP250" s="103" t="s">
        <v>485</v>
      </c>
      <c r="AQ250" s="103"/>
      <c r="AR250" s="68"/>
      <c r="AS250" s="71" t="s">
        <v>488</v>
      </c>
      <c r="AT250" s="71"/>
      <c r="AU250" s="219"/>
    </row>
    <row r="251" spans="1:47" s="17" customFormat="1" ht="40.5" x14ac:dyDescent="0.15">
      <c r="A251" s="864"/>
      <c r="B251" s="893"/>
      <c r="C251" s="866"/>
      <c r="D251" s="806"/>
      <c r="E251" s="814"/>
      <c r="F251" s="814"/>
      <c r="G251" s="404">
        <v>10.518000000000001</v>
      </c>
      <c r="H251" s="288">
        <v>10.518000000000001</v>
      </c>
      <c r="I251" s="288">
        <v>7.77</v>
      </c>
      <c r="J251" s="545" t="s">
        <v>3316</v>
      </c>
      <c r="K251" s="693"/>
      <c r="L251" s="694"/>
      <c r="M251" s="473">
        <v>0</v>
      </c>
      <c r="N251" s="469">
        <v>0</v>
      </c>
      <c r="O251" s="436">
        <f t="shared" si="11"/>
        <v>0</v>
      </c>
      <c r="P251" s="340" t="s">
        <v>28</v>
      </c>
      <c r="Q251" s="684"/>
      <c r="R251" s="722"/>
      <c r="S251" s="66"/>
      <c r="T251" s="46" t="s">
        <v>580</v>
      </c>
      <c r="U251" s="37" t="s">
        <v>582</v>
      </c>
      <c r="V251" s="58" t="s">
        <v>1535</v>
      </c>
      <c r="W251" s="48"/>
      <c r="X251" s="49"/>
      <c r="Y251" s="127" t="s">
        <v>28</v>
      </c>
      <c r="Z251" s="51"/>
      <c r="AA251" s="50"/>
      <c r="AB251" s="52"/>
      <c r="AC251" s="48"/>
      <c r="AD251" s="49"/>
      <c r="AE251" s="127" t="s">
        <v>28</v>
      </c>
      <c r="AF251" s="51"/>
      <c r="AG251" s="56"/>
      <c r="AH251" s="52"/>
      <c r="AI251" s="48"/>
      <c r="AJ251" s="49"/>
      <c r="AK251" s="127" t="s">
        <v>28</v>
      </c>
      <c r="AL251" s="51"/>
      <c r="AM251" s="56"/>
      <c r="AN251" s="52"/>
      <c r="AO251" s="67"/>
      <c r="AP251" s="103" t="s">
        <v>485</v>
      </c>
      <c r="AQ251" s="103"/>
      <c r="AR251" s="68"/>
      <c r="AS251" s="71"/>
      <c r="AT251" s="71"/>
      <c r="AU251" s="219"/>
    </row>
    <row r="252" spans="1:47" s="17" customFormat="1" ht="40.5" x14ac:dyDescent="0.15">
      <c r="A252" s="863"/>
      <c r="B252" s="892"/>
      <c r="C252" s="865">
        <v>211</v>
      </c>
      <c r="D252" s="805" t="s">
        <v>1550</v>
      </c>
      <c r="E252" s="813" t="s">
        <v>1551</v>
      </c>
      <c r="F252" s="813" t="s">
        <v>484</v>
      </c>
      <c r="G252" s="479">
        <v>0</v>
      </c>
      <c r="H252" s="469">
        <v>0</v>
      </c>
      <c r="I252" s="469">
        <v>0</v>
      </c>
      <c r="J252" s="503" t="s">
        <v>485</v>
      </c>
      <c r="K252" s="687" t="s">
        <v>1872</v>
      </c>
      <c r="L252" s="691" t="s">
        <v>2259</v>
      </c>
      <c r="M252" s="404">
        <v>227.77699999999999</v>
      </c>
      <c r="N252" s="288">
        <v>210</v>
      </c>
      <c r="O252" s="436">
        <f t="shared" si="11"/>
        <v>-17.776999999999987</v>
      </c>
      <c r="P252" s="340" t="s">
        <v>28</v>
      </c>
      <c r="Q252" s="683" t="s">
        <v>1873</v>
      </c>
      <c r="R252" s="721" t="s">
        <v>2280</v>
      </c>
      <c r="S252" s="66"/>
      <c r="T252" s="46" t="s">
        <v>580</v>
      </c>
      <c r="U252" s="46" t="s">
        <v>828</v>
      </c>
      <c r="V252" s="57" t="s">
        <v>1538</v>
      </c>
      <c r="W252" s="48"/>
      <c r="X252" s="49"/>
      <c r="Y252" s="127" t="s">
        <v>28</v>
      </c>
      <c r="Z252" s="51"/>
      <c r="AA252" s="50"/>
      <c r="AB252" s="52"/>
      <c r="AC252" s="48"/>
      <c r="AD252" s="49"/>
      <c r="AE252" s="127" t="s">
        <v>28</v>
      </c>
      <c r="AF252" s="51"/>
      <c r="AG252" s="56"/>
      <c r="AH252" s="52"/>
      <c r="AI252" s="48"/>
      <c r="AJ252" s="49"/>
      <c r="AK252" s="127" t="s">
        <v>28</v>
      </c>
      <c r="AL252" s="51"/>
      <c r="AM252" s="56"/>
      <c r="AN252" s="52"/>
      <c r="AO252" s="67"/>
      <c r="AP252" s="103" t="s">
        <v>485</v>
      </c>
      <c r="AQ252" s="103"/>
      <c r="AR252" s="68"/>
      <c r="AS252" s="71" t="s">
        <v>488</v>
      </c>
      <c r="AT252" s="71"/>
      <c r="AU252" s="219"/>
    </row>
    <row r="253" spans="1:47" s="17" customFormat="1" ht="40.5" x14ac:dyDescent="0.15">
      <c r="A253" s="864"/>
      <c r="B253" s="893"/>
      <c r="C253" s="866"/>
      <c r="D253" s="806"/>
      <c r="E253" s="814"/>
      <c r="F253" s="814"/>
      <c r="G253" s="404">
        <v>54.981999999999999</v>
      </c>
      <c r="H253" s="288">
        <v>54.981999999999999</v>
      </c>
      <c r="I253" s="288">
        <v>42.35</v>
      </c>
      <c r="J253" s="545" t="s">
        <v>3316</v>
      </c>
      <c r="K253" s="693"/>
      <c r="L253" s="694"/>
      <c r="M253" s="473">
        <v>0</v>
      </c>
      <c r="N253" s="469">
        <v>0</v>
      </c>
      <c r="O253" s="436">
        <f t="shared" si="11"/>
        <v>0</v>
      </c>
      <c r="P253" s="340" t="s">
        <v>28</v>
      </c>
      <c r="Q253" s="684"/>
      <c r="R253" s="722"/>
      <c r="S253" s="66"/>
      <c r="T253" s="46" t="s">
        <v>580</v>
      </c>
      <c r="U253" s="37" t="s">
        <v>582</v>
      </c>
      <c r="V253" s="58" t="s">
        <v>1535</v>
      </c>
      <c r="W253" s="48"/>
      <c r="X253" s="49"/>
      <c r="Y253" s="127" t="s">
        <v>28</v>
      </c>
      <c r="Z253" s="51"/>
      <c r="AA253" s="50"/>
      <c r="AB253" s="52"/>
      <c r="AC253" s="48"/>
      <c r="AD253" s="49"/>
      <c r="AE253" s="127" t="s">
        <v>28</v>
      </c>
      <c r="AF253" s="51"/>
      <c r="AG253" s="56"/>
      <c r="AH253" s="52"/>
      <c r="AI253" s="48"/>
      <c r="AJ253" s="49"/>
      <c r="AK253" s="127" t="s">
        <v>28</v>
      </c>
      <c r="AL253" s="51"/>
      <c r="AM253" s="56"/>
      <c r="AN253" s="52"/>
      <c r="AO253" s="67"/>
      <c r="AP253" s="103" t="s">
        <v>485</v>
      </c>
      <c r="AQ253" s="103"/>
      <c r="AR253" s="68"/>
      <c r="AS253" s="71"/>
      <c r="AT253" s="71"/>
      <c r="AU253" s="219"/>
    </row>
    <row r="254" spans="1:47" s="17" customFormat="1" ht="111.75" customHeight="1" x14ac:dyDescent="0.15">
      <c r="A254" s="863"/>
      <c r="B254" s="892"/>
      <c r="C254" s="865">
        <v>212</v>
      </c>
      <c r="D254" s="805" t="s">
        <v>1552</v>
      </c>
      <c r="E254" s="813" t="s">
        <v>602</v>
      </c>
      <c r="F254" s="813" t="s">
        <v>484</v>
      </c>
      <c r="G254" s="467" t="s">
        <v>3308</v>
      </c>
      <c r="H254" s="397" t="s">
        <v>3308</v>
      </c>
      <c r="I254" s="397" t="s">
        <v>3308</v>
      </c>
      <c r="J254" s="811" t="s">
        <v>2342</v>
      </c>
      <c r="K254" s="687" t="s">
        <v>1872</v>
      </c>
      <c r="L254" s="730" t="s">
        <v>2260</v>
      </c>
      <c r="M254" s="466">
        <v>154.726</v>
      </c>
      <c r="N254" s="397">
        <v>78</v>
      </c>
      <c r="O254" s="445">
        <f t="shared" si="11"/>
        <v>-76.725999999999999</v>
      </c>
      <c r="P254" s="340" t="s">
        <v>28</v>
      </c>
      <c r="Q254" s="683" t="s">
        <v>1873</v>
      </c>
      <c r="R254" s="721" t="s">
        <v>2281</v>
      </c>
      <c r="S254" s="66"/>
      <c r="T254" s="46" t="s">
        <v>580</v>
      </c>
      <c r="U254" s="46" t="s">
        <v>828</v>
      </c>
      <c r="V254" s="57" t="s">
        <v>1538</v>
      </c>
      <c r="W254" s="48"/>
      <c r="X254" s="49"/>
      <c r="Y254" s="127" t="s">
        <v>28</v>
      </c>
      <c r="Z254" s="51"/>
      <c r="AA254" s="50"/>
      <c r="AB254" s="52"/>
      <c r="AC254" s="48"/>
      <c r="AD254" s="49"/>
      <c r="AE254" s="127" t="s">
        <v>28</v>
      </c>
      <c r="AF254" s="51"/>
      <c r="AG254" s="56"/>
      <c r="AH254" s="52"/>
      <c r="AI254" s="48"/>
      <c r="AJ254" s="49"/>
      <c r="AK254" s="127" t="s">
        <v>28</v>
      </c>
      <c r="AL254" s="51"/>
      <c r="AM254" s="56"/>
      <c r="AN254" s="52"/>
      <c r="AO254" s="67"/>
      <c r="AP254" s="103" t="s">
        <v>1382</v>
      </c>
      <c r="AQ254" s="103" t="s">
        <v>1400</v>
      </c>
      <c r="AR254" s="68"/>
      <c r="AS254" s="71" t="s">
        <v>488</v>
      </c>
      <c r="AT254" s="71"/>
      <c r="AU254" s="219"/>
    </row>
    <row r="255" spans="1:47" s="17" customFormat="1" ht="111.75" customHeight="1" x14ac:dyDescent="0.15">
      <c r="A255" s="864"/>
      <c r="B255" s="893"/>
      <c r="C255" s="866"/>
      <c r="D255" s="806"/>
      <c r="E255" s="814"/>
      <c r="F255" s="814"/>
      <c r="G255" s="404">
        <v>23.7</v>
      </c>
      <c r="H255" s="288">
        <v>23.7</v>
      </c>
      <c r="I255" s="288">
        <v>18.741</v>
      </c>
      <c r="J255" s="810"/>
      <c r="K255" s="693"/>
      <c r="L255" s="812"/>
      <c r="M255" s="484">
        <v>0</v>
      </c>
      <c r="N255" s="471">
        <v>0</v>
      </c>
      <c r="O255" s="445">
        <f t="shared" si="11"/>
        <v>0</v>
      </c>
      <c r="P255" s="340" t="s">
        <v>485</v>
      </c>
      <c r="Q255" s="684"/>
      <c r="R255" s="722"/>
      <c r="S255" s="66"/>
      <c r="T255" s="46" t="s">
        <v>580</v>
      </c>
      <c r="U255" s="37" t="s">
        <v>582</v>
      </c>
      <c r="V255" s="58" t="s">
        <v>1535</v>
      </c>
      <c r="W255" s="48"/>
      <c r="X255" s="49"/>
      <c r="Y255" s="127" t="s">
        <v>28</v>
      </c>
      <c r="Z255" s="51"/>
      <c r="AA255" s="50"/>
      <c r="AB255" s="52"/>
      <c r="AC255" s="48"/>
      <c r="AD255" s="49"/>
      <c r="AE255" s="127" t="s">
        <v>28</v>
      </c>
      <c r="AF255" s="51"/>
      <c r="AG255" s="56"/>
      <c r="AH255" s="52"/>
      <c r="AI255" s="48"/>
      <c r="AJ255" s="49"/>
      <c r="AK255" s="127" t="s">
        <v>28</v>
      </c>
      <c r="AL255" s="51"/>
      <c r="AM255" s="56"/>
      <c r="AN255" s="52"/>
      <c r="AO255" s="67"/>
      <c r="AP255" s="103" t="s">
        <v>1382</v>
      </c>
      <c r="AQ255" s="103" t="s">
        <v>1400</v>
      </c>
      <c r="AR255" s="68"/>
      <c r="AS255" s="71"/>
      <c r="AT255" s="71"/>
      <c r="AU255" s="219"/>
    </row>
    <row r="256" spans="1:47" s="17" customFormat="1" ht="40.5" x14ac:dyDescent="0.15">
      <c r="A256" s="863"/>
      <c r="B256" s="892"/>
      <c r="C256" s="865">
        <v>213</v>
      </c>
      <c r="D256" s="805" t="s">
        <v>1553</v>
      </c>
      <c r="E256" s="813" t="s">
        <v>1554</v>
      </c>
      <c r="F256" s="813" t="s">
        <v>484</v>
      </c>
      <c r="G256" s="479">
        <v>0</v>
      </c>
      <c r="H256" s="469">
        <v>0</v>
      </c>
      <c r="I256" s="469">
        <v>0</v>
      </c>
      <c r="J256" s="503" t="s">
        <v>485</v>
      </c>
      <c r="K256" s="687" t="s">
        <v>1872</v>
      </c>
      <c r="L256" s="691" t="s">
        <v>2261</v>
      </c>
      <c r="M256" s="404">
        <v>80.650999999999996</v>
      </c>
      <c r="N256" s="288">
        <v>80.650999999999996</v>
      </c>
      <c r="O256" s="436">
        <f t="shared" si="11"/>
        <v>0</v>
      </c>
      <c r="P256" s="340" t="s">
        <v>28</v>
      </c>
      <c r="Q256" s="683" t="s">
        <v>1773</v>
      </c>
      <c r="R256" s="721" t="s">
        <v>2282</v>
      </c>
      <c r="S256" s="66"/>
      <c r="T256" s="46" t="s">
        <v>580</v>
      </c>
      <c r="U256" s="46" t="s">
        <v>828</v>
      </c>
      <c r="V256" s="57" t="s">
        <v>1538</v>
      </c>
      <c r="W256" s="48" t="s">
        <v>1381</v>
      </c>
      <c r="X256" s="49">
        <v>21</v>
      </c>
      <c r="Y256" s="127" t="s">
        <v>28</v>
      </c>
      <c r="Z256" s="51">
        <v>189</v>
      </c>
      <c r="AA256" s="50"/>
      <c r="AB256" s="52"/>
      <c r="AC256" s="48"/>
      <c r="AD256" s="49"/>
      <c r="AE256" s="127" t="s">
        <v>28</v>
      </c>
      <c r="AF256" s="51"/>
      <c r="AG256" s="56"/>
      <c r="AH256" s="52"/>
      <c r="AI256" s="48"/>
      <c r="AJ256" s="49"/>
      <c r="AK256" s="127" t="s">
        <v>28</v>
      </c>
      <c r="AL256" s="51"/>
      <c r="AM256" s="56"/>
      <c r="AN256" s="52"/>
      <c r="AO256" s="67"/>
      <c r="AP256" s="103" t="s">
        <v>485</v>
      </c>
      <c r="AQ256" s="103"/>
      <c r="AR256" s="68"/>
      <c r="AS256" s="71" t="s">
        <v>488</v>
      </c>
      <c r="AT256" s="71"/>
      <c r="AU256" s="219"/>
    </row>
    <row r="257" spans="1:47" s="17" customFormat="1" ht="40.5" x14ac:dyDescent="0.15">
      <c r="A257" s="864"/>
      <c r="B257" s="893"/>
      <c r="C257" s="866"/>
      <c r="D257" s="806"/>
      <c r="E257" s="814"/>
      <c r="F257" s="814"/>
      <c r="G257" s="404">
        <v>20.471</v>
      </c>
      <c r="H257" s="288">
        <v>20.471</v>
      </c>
      <c r="I257" s="288">
        <v>18.568000000000001</v>
      </c>
      <c r="J257" s="545" t="s">
        <v>3316</v>
      </c>
      <c r="K257" s="688"/>
      <c r="L257" s="692"/>
      <c r="M257" s="473">
        <v>0</v>
      </c>
      <c r="N257" s="469">
        <v>0</v>
      </c>
      <c r="O257" s="436">
        <f t="shared" si="11"/>
        <v>0</v>
      </c>
      <c r="P257" s="340" t="s">
        <v>28</v>
      </c>
      <c r="Q257" s="684"/>
      <c r="R257" s="722"/>
      <c r="S257" s="66"/>
      <c r="T257" s="46" t="s">
        <v>580</v>
      </c>
      <c r="U257" s="37" t="s">
        <v>582</v>
      </c>
      <c r="V257" s="58" t="s">
        <v>1535</v>
      </c>
      <c r="W257" s="48"/>
      <c r="X257" s="49"/>
      <c r="Y257" s="127" t="s">
        <v>28</v>
      </c>
      <c r="Z257" s="51"/>
      <c r="AA257" s="50"/>
      <c r="AB257" s="52"/>
      <c r="AC257" s="48"/>
      <c r="AD257" s="49"/>
      <c r="AE257" s="127" t="s">
        <v>28</v>
      </c>
      <c r="AF257" s="51"/>
      <c r="AG257" s="56"/>
      <c r="AH257" s="52"/>
      <c r="AI257" s="48"/>
      <c r="AJ257" s="49"/>
      <c r="AK257" s="127" t="s">
        <v>28</v>
      </c>
      <c r="AL257" s="51"/>
      <c r="AM257" s="56"/>
      <c r="AN257" s="52"/>
      <c r="AO257" s="67"/>
      <c r="AP257" s="103" t="s">
        <v>485</v>
      </c>
      <c r="AQ257" s="103"/>
      <c r="AR257" s="68"/>
      <c r="AS257" s="71"/>
      <c r="AT257" s="71"/>
      <c r="AU257" s="219"/>
    </row>
    <row r="258" spans="1:47" s="17" customFormat="1" ht="40.5" x14ac:dyDescent="0.15">
      <c r="A258" s="45"/>
      <c r="B258" s="78"/>
      <c r="C258" s="239">
        <v>214</v>
      </c>
      <c r="D258" s="300" t="s">
        <v>1555</v>
      </c>
      <c r="E258" s="37" t="s">
        <v>998</v>
      </c>
      <c r="F258" s="37" t="s">
        <v>670</v>
      </c>
      <c r="G258" s="473">
        <v>0</v>
      </c>
      <c r="H258" s="469">
        <v>0</v>
      </c>
      <c r="I258" s="469">
        <v>0</v>
      </c>
      <c r="J258" s="503" t="s">
        <v>485</v>
      </c>
      <c r="K258" s="79" t="s">
        <v>2918</v>
      </c>
      <c r="L258" s="291" t="s">
        <v>2262</v>
      </c>
      <c r="M258" s="404">
        <v>374.47199999999998</v>
      </c>
      <c r="N258" s="288">
        <v>500</v>
      </c>
      <c r="O258" s="436">
        <f t="shared" si="11"/>
        <v>125.52800000000002</v>
      </c>
      <c r="P258" s="340" t="s">
        <v>28</v>
      </c>
      <c r="Q258" s="64" t="s">
        <v>1773</v>
      </c>
      <c r="R258" s="295" t="s">
        <v>2283</v>
      </c>
      <c r="S258" s="66"/>
      <c r="T258" s="46" t="s">
        <v>580</v>
      </c>
      <c r="U258" s="46" t="s">
        <v>831</v>
      </c>
      <c r="V258" s="57" t="s">
        <v>1538</v>
      </c>
      <c r="W258" s="48"/>
      <c r="X258" s="49"/>
      <c r="Y258" s="127" t="s">
        <v>28</v>
      </c>
      <c r="Z258" s="51"/>
      <c r="AA258" s="50"/>
      <c r="AB258" s="52"/>
      <c r="AC258" s="48"/>
      <c r="AD258" s="49"/>
      <c r="AE258" s="127" t="s">
        <v>28</v>
      </c>
      <c r="AF258" s="51"/>
      <c r="AG258" s="56"/>
      <c r="AH258" s="52"/>
      <c r="AI258" s="48"/>
      <c r="AJ258" s="49"/>
      <c r="AK258" s="127" t="s">
        <v>28</v>
      </c>
      <c r="AL258" s="51"/>
      <c r="AM258" s="56"/>
      <c r="AN258" s="52"/>
      <c r="AO258" s="67"/>
      <c r="AP258" s="103" t="s">
        <v>485</v>
      </c>
      <c r="AQ258" s="103"/>
      <c r="AR258" s="68"/>
      <c r="AS258" s="71" t="s">
        <v>488</v>
      </c>
      <c r="AT258" s="71"/>
      <c r="AU258" s="219"/>
    </row>
    <row r="259" spans="1:47" s="17" customFormat="1" ht="40.5" x14ac:dyDescent="0.15">
      <c r="A259" s="45"/>
      <c r="B259" s="78"/>
      <c r="C259" s="239">
        <v>215</v>
      </c>
      <c r="D259" s="300" t="s">
        <v>1556</v>
      </c>
      <c r="E259" s="37" t="s">
        <v>998</v>
      </c>
      <c r="F259" s="37" t="s">
        <v>484</v>
      </c>
      <c r="G259" s="473">
        <v>0</v>
      </c>
      <c r="H259" s="469">
        <v>0</v>
      </c>
      <c r="I259" s="469">
        <v>0</v>
      </c>
      <c r="J259" s="503" t="s">
        <v>485</v>
      </c>
      <c r="K259" s="79" t="s">
        <v>1770</v>
      </c>
      <c r="L259" s="291" t="s">
        <v>2263</v>
      </c>
      <c r="M259" s="404">
        <v>483.84</v>
      </c>
      <c r="N259" s="288">
        <v>684.28800000000001</v>
      </c>
      <c r="O259" s="436">
        <f t="shared" si="11"/>
        <v>200.44800000000004</v>
      </c>
      <c r="P259" s="340" t="s">
        <v>28</v>
      </c>
      <c r="Q259" s="296" t="s">
        <v>1772</v>
      </c>
      <c r="R259" s="295" t="s">
        <v>2284</v>
      </c>
      <c r="S259" s="66"/>
      <c r="T259" s="46" t="s">
        <v>580</v>
      </c>
      <c r="U259" s="46" t="s">
        <v>831</v>
      </c>
      <c r="V259" s="57" t="s">
        <v>1538</v>
      </c>
      <c r="W259" s="48"/>
      <c r="X259" s="49"/>
      <c r="Y259" s="127" t="s">
        <v>28</v>
      </c>
      <c r="Z259" s="51"/>
      <c r="AA259" s="50"/>
      <c r="AB259" s="52"/>
      <c r="AC259" s="48"/>
      <c r="AD259" s="49"/>
      <c r="AE259" s="127" t="s">
        <v>28</v>
      </c>
      <c r="AF259" s="51"/>
      <c r="AG259" s="56"/>
      <c r="AH259" s="52"/>
      <c r="AI259" s="48"/>
      <c r="AJ259" s="49"/>
      <c r="AK259" s="127" t="s">
        <v>28</v>
      </c>
      <c r="AL259" s="51"/>
      <c r="AM259" s="56"/>
      <c r="AN259" s="52"/>
      <c r="AO259" s="67"/>
      <c r="AP259" s="103" t="s">
        <v>485</v>
      </c>
      <c r="AQ259" s="103"/>
      <c r="AR259" s="68"/>
      <c r="AS259" s="71" t="s">
        <v>17</v>
      </c>
      <c r="AT259" s="71" t="s">
        <v>488</v>
      </c>
      <c r="AU259" s="219"/>
    </row>
    <row r="260" spans="1:47" s="17" customFormat="1" ht="67.5" x14ac:dyDescent="0.15">
      <c r="A260" s="45"/>
      <c r="B260" s="78"/>
      <c r="C260" s="239">
        <v>216</v>
      </c>
      <c r="D260" s="300" t="s">
        <v>2020</v>
      </c>
      <c r="E260" s="37" t="s">
        <v>498</v>
      </c>
      <c r="F260" s="37" t="s">
        <v>484</v>
      </c>
      <c r="G260" s="404">
        <v>7678.5010000000002</v>
      </c>
      <c r="H260" s="287">
        <v>7678.5010000000002</v>
      </c>
      <c r="I260" s="288">
        <v>7678.5010000000002</v>
      </c>
      <c r="J260" s="503" t="s">
        <v>485</v>
      </c>
      <c r="K260" s="79" t="s">
        <v>1770</v>
      </c>
      <c r="L260" s="291" t="s">
        <v>2264</v>
      </c>
      <c r="M260" s="404">
        <v>9397.7469999999994</v>
      </c>
      <c r="N260" s="288">
        <v>9874.6129999999994</v>
      </c>
      <c r="O260" s="436">
        <f t="shared" si="11"/>
        <v>476.86599999999999</v>
      </c>
      <c r="P260" s="340" t="s">
        <v>28</v>
      </c>
      <c r="Q260" s="64" t="s">
        <v>1772</v>
      </c>
      <c r="R260" s="295" t="s">
        <v>2285</v>
      </c>
      <c r="S260" s="66"/>
      <c r="T260" s="46" t="s">
        <v>580</v>
      </c>
      <c r="U260" s="46" t="s">
        <v>828</v>
      </c>
      <c r="V260" s="57" t="s">
        <v>829</v>
      </c>
      <c r="W260" s="48" t="s">
        <v>1381</v>
      </c>
      <c r="X260" s="49">
        <v>21</v>
      </c>
      <c r="Y260" s="127" t="s">
        <v>28</v>
      </c>
      <c r="Z260" s="51">
        <v>189</v>
      </c>
      <c r="AA260" s="50"/>
      <c r="AB260" s="52"/>
      <c r="AC260" s="48"/>
      <c r="AD260" s="49"/>
      <c r="AE260" s="127" t="s">
        <v>28</v>
      </c>
      <c r="AF260" s="51"/>
      <c r="AG260" s="56"/>
      <c r="AH260" s="52"/>
      <c r="AI260" s="48"/>
      <c r="AJ260" s="49"/>
      <c r="AK260" s="127" t="s">
        <v>28</v>
      </c>
      <c r="AL260" s="51"/>
      <c r="AM260" s="56"/>
      <c r="AN260" s="52"/>
      <c r="AO260" s="67"/>
      <c r="AP260" s="103" t="s">
        <v>485</v>
      </c>
      <c r="AQ260" s="103"/>
      <c r="AR260" s="68" t="s">
        <v>454</v>
      </c>
      <c r="AS260" s="71"/>
      <c r="AT260" s="71" t="s">
        <v>488</v>
      </c>
      <c r="AU260" s="219"/>
    </row>
    <row r="261" spans="1:47" s="17" customFormat="1" ht="67.5" x14ac:dyDescent="0.15">
      <c r="A261" s="45"/>
      <c r="B261" s="78"/>
      <c r="C261" s="239">
        <v>217</v>
      </c>
      <c r="D261" s="300" t="s">
        <v>825</v>
      </c>
      <c r="E261" s="37" t="s">
        <v>498</v>
      </c>
      <c r="F261" s="37" t="s">
        <v>484</v>
      </c>
      <c r="G261" s="404">
        <v>441</v>
      </c>
      <c r="H261" s="287">
        <v>441</v>
      </c>
      <c r="I261" s="288">
        <v>133</v>
      </c>
      <c r="J261" s="503" t="s">
        <v>485</v>
      </c>
      <c r="K261" s="79" t="s">
        <v>1774</v>
      </c>
      <c r="L261" s="291" t="s">
        <v>2265</v>
      </c>
      <c r="M261" s="404">
        <v>616.08199999999999</v>
      </c>
      <c r="N261" s="288">
        <v>607.23099999999999</v>
      </c>
      <c r="O261" s="436">
        <f t="shared" si="11"/>
        <v>-8.8509999999999991</v>
      </c>
      <c r="P261" s="340" t="s">
        <v>28</v>
      </c>
      <c r="Q261" s="64" t="s">
        <v>1772</v>
      </c>
      <c r="R261" s="295" t="s">
        <v>2286</v>
      </c>
      <c r="S261" s="66"/>
      <c r="T261" s="46" t="s">
        <v>580</v>
      </c>
      <c r="U261" s="46" t="s">
        <v>828</v>
      </c>
      <c r="V261" s="57" t="s">
        <v>830</v>
      </c>
      <c r="W261" s="48" t="s">
        <v>1381</v>
      </c>
      <c r="X261" s="49">
        <v>21</v>
      </c>
      <c r="Y261" s="127" t="s">
        <v>28</v>
      </c>
      <c r="Z261" s="51">
        <v>190</v>
      </c>
      <c r="AA261" s="50"/>
      <c r="AB261" s="52"/>
      <c r="AC261" s="48"/>
      <c r="AD261" s="49"/>
      <c r="AE261" s="127" t="s">
        <v>28</v>
      </c>
      <c r="AF261" s="51"/>
      <c r="AG261" s="56"/>
      <c r="AH261" s="52"/>
      <c r="AI261" s="48"/>
      <c r="AJ261" s="49"/>
      <c r="AK261" s="127" t="s">
        <v>28</v>
      </c>
      <c r="AL261" s="51"/>
      <c r="AM261" s="56"/>
      <c r="AN261" s="52"/>
      <c r="AO261" s="67"/>
      <c r="AP261" s="103" t="s">
        <v>485</v>
      </c>
      <c r="AQ261" s="103"/>
      <c r="AR261" s="68" t="s">
        <v>454</v>
      </c>
      <c r="AS261" s="71"/>
      <c r="AT261" s="71" t="s">
        <v>488</v>
      </c>
      <c r="AU261" s="219"/>
    </row>
    <row r="262" spans="1:47" s="25" customFormat="1" x14ac:dyDescent="0.15">
      <c r="A262" s="33"/>
      <c r="B262" s="43" t="s">
        <v>1327</v>
      </c>
      <c r="C262" s="306"/>
      <c r="D262" s="99"/>
      <c r="E262" s="102"/>
      <c r="F262" s="102"/>
      <c r="G262" s="401"/>
      <c r="H262" s="417"/>
      <c r="I262" s="417"/>
      <c r="J262" s="533"/>
      <c r="K262" s="82"/>
      <c r="L262" s="514"/>
      <c r="M262" s="401"/>
      <c r="N262" s="417"/>
      <c r="O262" s="435"/>
      <c r="P262" s="339"/>
      <c r="Q262" s="44"/>
      <c r="R262" s="524"/>
      <c r="S262" s="44"/>
      <c r="T262" s="101"/>
      <c r="U262" s="99"/>
      <c r="V262" s="99"/>
      <c r="W262" s="44"/>
      <c r="X262" s="44"/>
      <c r="Y262" s="44"/>
      <c r="Z262" s="44"/>
      <c r="AA262" s="44"/>
      <c r="AB262" s="44"/>
      <c r="AC262" s="44"/>
      <c r="AD262" s="44"/>
      <c r="AE262" s="44"/>
      <c r="AF262" s="44"/>
      <c r="AG262" s="44"/>
      <c r="AH262" s="44"/>
      <c r="AI262" s="44"/>
      <c r="AJ262" s="44"/>
      <c r="AK262" s="44"/>
      <c r="AL262" s="44"/>
      <c r="AM262" s="44"/>
      <c r="AN262" s="44"/>
      <c r="AO262" s="44"/>
      <c r="AP262" s="102"/>
      <c r="AQ262" s="102"/>
      <c r="AR262" s="63"/>
      <c r="AS262" s="99"/>
      <c r="AT262" s="99"/>
      <c r="AU262" s="220"/>
    </row>
    <row r="263" spans="1:47" s="17" customFormat="1" ht="40.5" x14ac:dyDescent="0.15">
      <c r="A263" s="863"/>
      <c r="B263" s="894"/>
      <c r="C263" s="865">
        <v>218</v>
      </c>
      <c r="D263" s="805" t="s">
        <v>832</v>
      </c>
      <c r="E263" s="782" t="s">
        <v>833</v>
      </c>
      <c r="F263" s="782" t="s">
        <v>484</v>
      </c>
      <c r="G263" s="404">
        <v>94.022000000000006</v>
      </c>
      <c r="H263" s="287">
        <v>94.022000000000006</v>
      </c>
      <c r="I263" s="288">
        <v>92.283000000000001</v>
      </c>
      <c r="J263" s="689" t="s">
        <v>28</v>
      </c>
      <c r="K263" s="687" t="s">
        <v>1770</v>
      </c>
      <c r="L263" s="691" t="s">
        <v>2287</v>
      </c>
      <c r="M263" s="404">
        <v>66.510999999999996</v>
      </c>
      <c r="N263" s="288">
        <v>60.432000000000002</v>
      </c>
      <c r="O263" s="436">
        <f t="shared" si="11"/>
        <v>-6.0789999999999935</v>
      </c>
      <c r="P263" s="340" t="s">
        <v>28</v>
      </c>
      <c r="Q263" s="683" t="s">
        <v>1773</v>
      </c>
      <c r="R263" s="721" t="s">
        <v>2294</v>
      </c>
      <c r="S263" s="66"/>
      <c r="T263" s="265" t="s">
        <v>580</v>
      </c>
      <c r="U263" s="46" t="s">
        <v>582</v>
      </c>
      <c r="V263" s="57" t="s">
        <v>836</v>
      </c>
      <c r="W263" s="48" t="s">
        <v>1381</v>
      </c>
      <c r="X263" s="49">
        <v>21</v>
      </c>
      <c r="Y263" s="127" t="s">
        <v>28</v>
      </c>
      <c r="Z263" s="51">
        <v>193</v>
      </c>
      <c r="AA263" s="50"/>
      <c r="AB263" s="52"/>
      <c r="AC263" s="48"/>
      <c r="AD263" s="49"/>
      <c r="AE263" s="127" t="s">
        <v>28</v>
      </c>
      <c r="AF263" s="51"/>
      <c r="AG263" s="56"/>
      <c r="AH263" s="52"/>
      <c r="AI263" s="48"/>
      <c r="AJ263" s="49"/>
      <c r="AK263" s="127" t="s">
        <v>28</v>
      </c>
      <c r="AL263" s="51"/>
      <c r="AM263" s="56"/>
      <c r="AN263" s="52"/>
      <c r="AO263" s="67"/>
      <c r="AP263" s="103" t="s">
        <v>485</v>
      </c>
      <c r="AQ263" s="103"/>
      <c r="AR263" s="68" t="s">
        <v>454</v>
      </c>
      <c r="AS263" s="71" t="s">
        <v>488</v>
      </c>
      <c r="AT263" s="71"/>
      <c r="AU263" s="219"/>
    </row>
    <row r="264" spans="1:47" s="17" customFormat="1" ht="40.5" x14ac:dyDescent="0.15">
      <c r="A264" s="864"/>
      <c r="B264" s="895"/>
      <c r="C264" s="866"/>
      <c r="D264" s="806"/>
      <c r="E264" s="783"/>
      <c r="F264" s="783"/>
      <c r="G264" s="404">
        <v>4.202</v>
      </c>
      <c r="H264" s="287">
        <v>4.202</v>
      </c>
      <c r="I264" s="288">
        <v>4.202</v>
      </c>
      <c r="J264" s="690"/>
      <c r="K264" s="688"/>
      <c r="L264" s="692"/>
      <c r="M264" s="404">
        <v>4.202</v>
      </c>
      <c r="N264" s="288">
        <v>4.3120000000000003</v>
      </c>
      <c r="O264" s="462">
        <f t="shared" si="11"/>
        <v>0.11000000000000032</v>
      </c>
      <c r="P264" s="340" t="s">
        <v>28</v>
      </c>
      <c r="Q264" s="684"/>
      <c r="R264" s="722"/>
      <c r="S264" s="66"/>
      <c r="T264" s="265" t="s">
        <v>580</v>
      </c>
      <c r="U264" s="46" t="s">
        <v>828</v>
      </c>
      <c r="V264" s="57" t="s">
        <v>1538</v>
      </c>
      <c r="W264" s="48" t="s">
        <v>1381</v>
      </c>
      <c r="X264" s="49">
        <v>21</v>
      </c>
      <c r="Y264" s="127" t="s">
        <v>28</v>
      </c>
      <c r="Z264" s="51">
        <v>193</v>
      </c>
      <c r="AA264" s="50"/>
      <c r="AB264" s="52"/>
      <c r="AC264" s="48"/>
      <c r="AD264" s="49"/>
      <c r="AE264" s="127" t="s">
        <v>28</v>
      </c>
      <c r="AF264" s="51"/>
      <c r="AG264" s="56"/>
      <c r="AH264" s="52"/>
      <c r="AI264" s="48"/>
      <c r="AJ264" s="49"/>
      <c r="AK264" s="127" t="s">
        <v>28</v>
      </c>
      <c r="AL264" s="51"/>
      <c r="AM264" s="56"/>
      <c r="AN264" s="52"/>
      <c r="AO264" s="67"/>
      <c r="AP264" s="103" t="s">
        <v>485</v>
      </c>
      <c r="AQ264" s="103"/>
      <c r="AR264" s="68" t="s">
        <v>454</v>
      </c>
      <c r="AS264" s="71" t="s">
        <v>488</v>
      </c>
      <c r="AT264" s="71"/>
      <c r="AU264" s="219"/>
    </row>
    <row r="265" spans="1:47" s="17" customFormat="1" ht="54" x14ac:dyDescent="0.15">
      <c r="A265" s="863"/>
      <c r="B265" s="894"/>
      <c r="C265" s="865">
        <v>219</v>
      </c>
      <c r="D265" s="805" t="s">
        <v>834</v>
      </c>
      <c r="E265" s="782" t="s">
        <v>767</v>
      </c>
      <c r="F265" s="782" t="s">
        <v>484</v>
      </c>
      <c r="G265" s="404">
        <v>735.548</v>
      </c>
      <c r="H265" s="287">
        <v>735.548</v>
      </c>
      <c r="I265" s="288">
        <v>735.548</v>
      </c>
      <c r="J265" s="689" t="s">
        <v>28</v>
      </c>
      <c r="K265" s="687" t="s">
        <v>1770</v>
      </c>
      <c r="L265" s="691" t="s">
        <v>2288</v>
      </c>
      <c r="M265" s="404">
        <v>776.97199999999998</v>
      </c>
      <c r="N265" s="288">
        <v>782.96100000000001</v>
      </c>
      <c r="O265" s="436">
        <f t="shared" si="11"/>
        <v>5.9890000000000327</v>
      </c>
      <c r="P265" s="340" t="s">
        <v>28</v>
      </c>
      <c r="Q265" s="683" t="s">
        <v>1773</v>
      </c>
      <c r="R265" s="721" t="s">
        <v>2295</v>
      </c>
      <c r="S265" s="66"/>
      <c r="T265" s="265" t="s">
        <v>580</v>
      </c>
      <c r="U265" s="46" t="s">
        <v>487</v>
      </c>
      <c r="V265" s="57" t="s">
        <v>1690</v>
      </c>
      <c r="W265" s="48" t="s">
        <v>1381</v>
      </c>
      <c r="X265" s="49">
        <v>21</v>
      </c>
      <c r="Y265" s="127" t="s">
        <v>28</v>
      </c>
      <c r="Z265" s="51">
        <v>194</v>
      </c>
      <c r="AA265" s="50"/>
      <c r="AB265" s="52"/>
      <c r="AC265" s="48"/>
      <c r="AD265" s="49"/>
      <c r="AE265" s="127" t="s">
        <v>28</v>
      </c>
      <c r="AF265" s="51"/>
      <c r="AG265" s="56"/>
      <c r="AH265" s="52"/>
      <c r="AI265" s="48"/>
      <c r="AJ265" s="49"/>
      <c r="AK265" s="127" t="s">
        <v>28</v>
      </c>
      <c r="AL265" s="51"/>
      <c r="AM265" s="56"/>
      <c r="AN265" s="52"/>
      <c r="AO265" s="67"/>
      <c r="AP265" s="103" t="s">
        <v>485</v>
      </c>
      <c r="AQ265" s="103"/>
      <c r="AR265" s="68" t="s">
        <v>454</v>
      </c>
      <c r="AS265" s="71"/>
      <c r="AT265" s="71" t="s">
        <v>488</v>
      </c>
      <c r="AU265" s="219"/>
    </row>
    <row r="266" spans="1:47" s="17" customFormat="1" ht="54" x14ac:dyDescent="0.15">
      <c r="A266" s="864"/>
      <c r="B266" s="895"/>
      <c r="C266" s="866"/>
      <c r="D266" s="806"/>
      <c r="E266" s="783"/>
      <c r="F266" s="783"/>
      <c r="G266" s="404">
        <v>2532.2049999999999</v>
      </c>
      <c r="H266" s="287">
        <v>2532.2049999999999</v>
      </c>
      <c r="I266" s="288">
        <v>2532.2049999999999</v>
      </c>
      <c r="J266" s="690"/>
      <c r="K266" s="688"/>
      <c r="L266" s="692"/>
      <c r="M266" s="404">
        <v>2109.4569999999999</v>
      </c>
      <c r="N266" s="288">
        <v>2155.4459999999999</v>
      </c>
      <c r="O266" s="436">
        <f t="shared" si="11"/>
        <v>45.989000000000033</v>
      </c>
      <c r="P266" s="340" t="s">
        <v>28</v>
      </c>
      <c r="Q266" s="684"/>
      <c r="R266" s="722"/>
      <c r="S266" s="66"/>
      <c r="T266" s="265" t="s">
        <v>580</v>
      </c>
      <c r="U266" s="46" t="s">
        <v>837</v>
      </c>
      <c r="V266" s="57" t="s">
        <v>1690</v>
      </c>
      <c r="W266" s="48" t="s">
        <v>1381</v>
      </c>
      <c r="X266" s="49">
        <v>21</v>
      </c>
      <c r="Y266" s="127" t="s">
        <v>28</v>
      </c>
      <c r="Z266" s="51">
        <v>194</v>
      </c>
      <c r="AA266" s="50"/>
      <c r="AB266" s="52"/>
      <c r="AC266" s="48"/>
      <c r="AD266" s="49"/>
      <c r="AE266" s="127" t="s">
        <v>28</v>
      </c>
      <c r="AF266" s="51"/>
      <c r="AG266" s="56"/>
      <c r="AH266" s="52"/>
      <c r="AI266" s="48"/>
      <c r="AJ266" s="49"/>
      <c r="AK266" s="127" t="s">
        <v>28</v>
      </c>
      <c r="AL266" s="51"/>
      <c r="AM266" s="56"/>
      <c r="AN266" s="52"/>
      <c r="AO266" s="67"/>
      <c r="AP266" s="103" t="s">
        <v>485</v>
      </c>
      <c r="AQ266" s="103"/>
      <c r="AR266" s="68" t="s">
        <v>454</v>
      </c>
      <c r="AS266" s="71"/>
      <c r="AT266" s="71" t="s">
        <v>488</v>
      </c>
      <c r="AU266" s="219"/>
    </row>
    <row r="267" spans="1:47" s="17" customFormat="1" ht="54" x14ac:dyDescent="0.15">
      <c r="A267" s="863"/>
      <c r="B267" s="894"/>
      <c r="C267" s="865">
        <v>220</v>
      </c>
      <c r="D267" s="805" t="s">
        <v>835</v>
      </c>
      <c r="E267" s="782" t="s">
        <v>767</v>
      </c>
      <c r="F267" s="782" t="s">
        <v>484</v>
      </c>
      <c r="G267" s="473">
        <v>0</v>
      </c>
      <c r="H267" s="287">
        <v>29.001000000000001</v>
      </c>
      <c r="I267" s="288">
        <v>28.995999999999999</v>
      </c>
      <c r="J267" s="689" t="s">
        <v>28</v>
      </c>
      <c r="K267" s="687" t="s">
        <v>1770</v>
      </c>
      <c r="L267" s="691" t="s">
        <v>2288</v>
      </c>
      <c r="M267" s="473">
        <v>0</v>
      </c>
      <c r="N267" s="469">
        <v>0</v>
      </c>
      <c r="O267" s="436">
        <f t="shared" si="11"/>
        <v>0</v>
      </c>
      <c r="P267" s="340" t="s">
        <v>28</v>
      </c>
      <c r="Q267" s="683" t="s">
        <v>1773</v>
      </c>
      <c r="R267" s="721" t="s">
        <v>2295</v>
      </c>
      <c r="S267" s="66"/>
      <c r="T267" s="265" t="s">
        <v>580</v>
      </c>
      <c r="U267" s="46" t="s">
        <v>487</v>
      </c>
      <c r="V267" s="57" t="s">
        <v>1691</v>
      </c>
      <c r="W267" s="48" t="s">
        <v>1381</v>
      </c>
      <c r="X267" s="49">
        <v>21</v>
      </c>
      <c r="Y267" s="127" t="s">
        <v>28</v>
      </c>
      <c r="Z267" s="51">
        <v>195</v>
      </c>
      <c r="AA267" s="50"/>
      <c r="AB267" s="52"/>
      <c r="AC267" s="48"/>
      <c r="AD267" s="49"/>
      <c r="AE267" s="127" t="s">
        <v>28</v>
      </c>
      <c r="AF267" s="51"/>
      <c r="AG267" s="56"/>
      <c r="AH267" s="52"/>
      <c r="AI267" s="48"/>
      <c r="AJ267" s="49"/>
      <c r="AK267" s="127" t="s">
        <v>28</v>
      </c>
      <c r="AL267" s="51"/>
      <c r="AM267" s="56"/>
      <c r="AN267" s="52"/>
      <c r="AO267" s="67"/>
      <c r="AP267" s="103" t="s">
        <v>485</v>
      </c>
      <c r="AQ267" s="103"/>
      <c r="AR267" s="68" t="s">
        <v>454</v>
      </c>
      <c r="AS267" s="71"/>
      <c r="AT267" s="71" t="s">
        <v>488</v>
      </c>
      <c r="AU267" s="219"/>
    </row>
    <row r="268" spans="1:47" s="17" customFormat="1" ht="54" x14ac:dyDescent="0.15">
      <c r="A268" s="864"/>
      <c r="B268" s="895"/>
      <c r="C268" s="866"/>
      <c r="D268" s="806"/>
      <c r="E268" s="783"/>
      <c r="F268" s="783"/>
      <c r="G268" s="404">
        <v>1290.8520000000001</v>
      </c>
      <c r="H268" s="287">
        <v>1327.3340000000001</v>
      </c>
      <c r="I268" s="288">
        <v>1287.9449999999999</v>
      </c>
      <c r="J268" s="690"/>
      <c r="K268" s="688"/>
      <c r="L268" s="692"/>
      <c r="M268" s="404">
        <v>1195.443</v>
      </c>
      <c r="N268" s="288">
        <v>1830.5730000000001</v>
      </c>
      <c r="O268" s="436">
        <f t="shared" ref="O268:O331" si="14">SUM(N268-M268)</f>
        <v>635.13000000000011</v>
      </c>
      <c r="P268" s="340" t="s">
        <v>28</v>
      </c>
      <c r="Q268" s="684"/>
      <c r="R268" s="722"/>
      <c r="S268" s="66"/>
      <c r="T268" s="265" t="s">
        <v>580</v>
      </c>
      <c r="U268" s="46" t="s">
        <v>837</v>
      </c>
      <c r="V268" s="57" t="s">
        <v>1691</v>
      </c>
      <c r="W268" s="48" t="s">
        <v>1381</v>
      </c>
      <c r="X268" s="49">
        <v>21</v>
      </c>
      <c r="Y268" s="127" t="s">
        <v>28</v>
      </c>
      <c r="Z268" s="51">
        <v>195</v>
      </c>
      <c r="AA268" s="50"/>
      <c r="AB268" s="52"/>
      <c r="AC268" s="48"/>
      <c r="AD268" s="49"/>
      <c r="AE268" s="127" t="s">
        <v>28</v>
      </c>
      <c r="AF268" s="51"/>
      <c r="AG268" s="56"/>
      <c r="AH268" s="52"/>
      <c r="AI268" s="48"/>
      <c r="AJ268" s="49"/>
      <c r="AK268" s="127" t="s">
        <v>28</v>
      </c>
      <c r="AL268" s="51"/>
      <c r="AM268" s="56"/>
      <c r="AN268" s="52"/>
      <c r="AO268" s="67"/>
      <c r="AP268" s="103" t="s">
        <v>485</v>
      </c>
      <c r="AQ268" s="103"/>
      <c r="AR268" s="68" t="s">
        <v>454</v>
      </c>
      <c r="AS268" s="71"/>
      <c r="AT268" s="71" t="s">
        <v>488</v>
      </c>
      <c r="AU268" s="219"/>
    </row>
    <row r="269" spans="1:47" s="17" customFormat="1" ht="40.5" x14ac:dyDescent="0.15">
      <c r="A269" s="77"/>
      <c r="B269" s="78"/>
      <c r="C269" s="239">
        <v>221</v>
      </c>
      <c r="D269" s="302" t="s">
        <v>1557</v>
      </c>
      <c r="E269" s="37" t="s">
        <v>1558</v>
      </c>
      <c r="F269" s="37" t="s">
        <v>484</v>
      </c>
      <c r="G269" s="404">
        <v>343.97</v>
      </c>
      <c r="H269" s="287">
        <v>343.97</v>
      </c>
      <c r="I269" s="288">
        <v>263.184549</v>
      </c>
      <c r="J269" s="505" t="s">
        <v>485</v>
      </c>
      <c r="K269" s="79" t="s">
        <v>1770</v>
      </c>
      <c r="L269" s="291" t="s">
        <v>2289</v>
      </c>
      <c r="M269" s="404">
        <v>402.16</v>
      </c>
      <c r="N269" s="288">
        <v>469.61099999999999</v>
      </c>
      <c r="O269" s="436">
        <f t="shared" si="14"/>
        <v>67.450999999999965</v>
      </c>
      <c r="P269" s="340" t="s">
        <v>28</v>
      </c>
      <c r="Q269" s="64" t="s">
        <v>1773</v>
      </c>
      <c r="R269" s="295" t="s">
        <v>2296</v>
      </c>
      <c r="S269" s="66"/>
      <c r="T269" s="265" t="s">
        <v>580</v>
      </c>
      <c r="U269" s="37" t="s">
        <v>582</v>
      </c>
      <c r="V269" s="58" t="s">
        <v>836</v>
      </c>
      <c r="W269" s="48" t="s">
        <v>1381</v>
      </c>
      <c r="X269" s="49">
        <v>21</v>
      </c>
      <c r="Y269" s="127" t="s">
        <v>28</v>
      </c>
      <c r="Z269" s="51">
        <v>193</v>
      </c>
      <c r="AA269" s="50"/>
      <c r="AB269" s="52"/>
      <c r="AC269" s="48"/>
      <c r="AD269" s="49"/>
      <c r="AE269" s="127" t="s">
        <v>28</v>
      </c>
      <c r="AF269" s="51"/>
      <c r="AG269" s="56"/>
      <c r="AH269" s="52"/>
      <c r="AI269" s="48"/>
      <c r="AJ269" s="49"/>
      <c r="AK269" s="127" t="s">
        <v>28</v>
      </c>
      <c r="AL269" s="51"/>
      <c r="AM269" s="56"/>
      <c r="AN269" s="52"/>
      <c r="AO269" s="67"/>
      <c r="AP269" s="103" t="s">
        <v>485</v>
      </c>
      <c r="AQ269" s="103"/>
      <c r="AR269" s="68"/>
      <c r="AS269" s="72" t="s">
        <v>488</v>
      </c>
      <c r="AT269" s="72"/>
      <c r="AU269" s="219"/>
    </row>
    <row r="270" spans="1:47" s="17" customFormat="1" ht="40.5" x14ac:dyDescent="0.15">
      <c r="A270" s="77"/>
      <c r="B270" s="78"/>
      <c r="C270" s="239">
        <v>222</v>
      </c>
      <c r="D270" s="302" t="s">
        <v>1559</v>
      </c>
      <c r="E270" s="37" t="s">
        <v>1665</v>
      </c>
      <c r="F270" s="37" t="s">
        <v>1410</v>
      </c>
      <c r="G270" s="404">
        <v>119.092</v>
      </c>
      <c r="H270" s="287">
        <v>119.092</v>
      </c>
      <c r="I270" s="288">
        <v>106.762</v>
      </c>
      <c r="J270" s="505" t="s">
        <v>485</v>
      </c>
      <c r="K270" s="79" t="s">
        <v>1770</v>
      </c>
      <c r="L270" s="291" t="s">
        <v>2290</v>
      </c>
      <c r="M270" s="404">
        <v>119.11499999999999</v>
      </c>
      <c r="N270" s="288">
        <v>154</v>
      </c>
      <c r="O270" s="436">
        <f t="shared" si="14"/>
        <v>34.885000000000005</v>
      </c>
      <c r="P270" s="340" t="s">
        <v>28</v>
      </c>
      <c r="Q270" s="64" t="s">
        <v>1773</v>
      </c>
      <c r="R270" s="295" t="s">
        <v>2297</v>
      </c>
      <c r="S270" s="66"/>
      <c r="T270" s="265" t="s">
        <v>580</v>
      </c>
      <c r="U270" s="37" t="s">
        <v>582</v>
      </c>
      <c r="V270" s="58" t="s">
        <v>836</v>
      </c>
      <c r="W270" s="48" t="s">
        <v>1381</v>
      </c>
      <c r="X270" s="49">
        <v>21</v>
      </c>
      <c r="Y270" s="127" t="s">
        <v>28</v>
      </c>
      <c r="Z270" s="51">
        <v>193</v>
      </c>
      <c r="AA270" s="50"/>
      <c r="AB270" s="52"/>
      <c r="AC270" s="48"/>
      <c r="AD270" s="49"/>
      <c r="AE270" s="127" t="s">
        <v>28</v>
      </c>
      <c r="AF270" s="51"/>
      <c r="AG270" s="56"/>
      <c r="AH270" s="52"/>
      <c r="AI270" s="48"/>
      <c r="AJ270" s="49"/>
      <c r="AK270" s="127" t="s">
        <v>28</v>
      </c>
      <c r="AL270" s="51"/>
      <c r="AM270" s="56"/>
      <c r="AN270" s="52"/>
      <c r="AO270" s="67"/>
      <c r="AP270" s="103" t="s">
        <v>485</v>
      </c>
      <c r="AQ270" s="103"/>
      <c r="AR270" s="68"/>
      <c r="AS270" s="72" t="s">
        <v>488</v>
      </c>
      <c r="AT270" s="72"/>
      <c r="AU270" s="219"/>
    </row>
    <row r="271" spans="1:47" s="17" customFormat="1" ht="40.5" x14ac:dyDescent="0.15">
      <c r="A271" s="77"/>
      <c r="B271" s="78"/>
      <c r="C271" s="239">
        <v>223</v>
      </c>
      <c r="D271" s="302" t="s">
        <v>1560</v>
      </c>
      <c r="E271" s="37" t="s">
        <v>1664</v>
      </c>
      <c r="F271" s="37" t="s">
        <v>1410</v>
      </c>
      <c r="G271" s="404">
        <v>36.216000000000001</v>
      </c>
      <c r="H271" s="287">
        <v>36.216000000000001</v>
      </c>
      <c r="I271" s="288">
        <v>33.405999999999999</v>
      </c>
      <c r="J271" s="505" t="s">
        <v>485</v>
      </c>
      <c r="K271" s="79" t="s">
        <v>1770</v>
      </c>
      <c r="L271" s="291" t="s">
        <v>2291</v>
      </c>
      <c r="M271" s="404">
        <v>54.228000000000002</v>
      </c>
      <c r="N271" s="288">
        <v>164</v>
      </c>
      <c r="O271" s="436">
        <f t="shared" si="14"/>
        <v>109.77199999999999</v>
      </c>
      <c r="P271" s="340" t="s">
        <v>28</v>
      </c>
      <c r="Q271" s="64" t="s">
        <v>1773</v>
      </c>
      <c r="R271" s="295" t="s">
        <v>2298</v>
      </c>
      <c r="S271" s="66"/>
      <c r="T271" s="265" t="s">
        <v>580</v>
      </c>
      <c r="U271" s="46" t="s">
        <v>582</v>
      </c>
      <c r="V271" s="58" t="s">
        <v>836</v>
      </c>
      <c r="W271" s="48" t="s">
        <v>1381</v>
      </c>
      <c r="X271" s="49">
        <v>21</v>
      </c>
      <c r="Y271" s="127" t="s">
        <v>28</v>
      </c>
      <c r="Z271" s="51">
        <v>193</v>
      </c>
      <c r="AA271" s="50"/>
      <c r="AB271" s="52"/>
      <c r="AC271" s="48"/>
      <c r="AD271" s="49"/>
      <c r="AE271" s="127" t="s">
        <v>28</v>
      </c>
      <c r="AF271" s="51"/>
      <c r="AG271" s="56"/>
      <c r="AH271" s="52"/>
      <c r="AI271" s="48"/>
      <c r="AJ271" s="49"/>
      <c r="AK271" s="127" t="s">
        <v>28</v>
      </c>
      <c r="AL271" s="51"/>
      <c r="AM271" s="56"/>
      <c r="AN271" s="52"/>
      <c r="AO271" s="67"/>
      <c r="AP271" s="103" t="s">
        <v>485</v>
      </c>
      <c r="AQ271" s="103"/>
      <c r="AR271" s="68"/>
      <c r="AS271" s="72"/>
      <c r="AT271" s="72"/>
      <c r="AU271" s="219"/>
    </row>
    <row r="272" spans="1:47" s="17" customFormat="1" ht="40.5" x14ac:dyDescent="0.15">
      <c r="A272" s="77"/>
      <c r="B272" s="78"/>
      <c r="C272" s="239">
        <v>224</v>
      </c>
      <c r="D272" s="302" t="s">
        <v>1561</v>
      </c>
      <c r="E272" s="37" t="s">
        <v>692</v>
      </c>
      <c r="F272" s="37" t="s">
        <v>1413</v>
      </c>
      <c r="G272" s="404">
        <v>179.392</v>
      </c>
      <c r="H272" s="287">
        <v>179.392</v>
      </c>
      <c r="I272" s="288">
        <v>157.16499999999999</v>
      </c>
      <c r="J272" s="279" t="s">
        <v>2343</v>
      </c>
      <c r="K272" s="79" t="s">
        <v>1770</v>
      </c>
      <c r="L272" s="291" t="s">
        <v>2292</v>
      </c>
      <c r="M272" s="466">
        <v>183.518</v>
      </c>
      <c r="N272" s="397">
        <v>240.52500000000001</v>
      </c>
      <c r="O272" s="445">
        <f t="shared" si="14"/>
        <v>57.007000000000005</v>
      </c>
      <c r="P272" s="340" t="s">
        <v>28</v>
      </c>
      <c r="Q272" s="64" t="s">
        <v>1772</v>
      </c>
      <c r="R272" s="295" t="s">
        <v>2299</v>
      </c>
      <c r="S272" s="66"/>
      <c r="T272" s="265" t="s">
        <v>580</v>
      </c>
      <c r="U272" s="37" t="s">
        <v>582</v>
      </c>
      <c r="V272" s="58" t="s">
        <v>836</v>
      </c>
      <c r="W272" s="48" t="s">
        <v>1381</v>
      </c>
      <c r="X272" s="49">
        <v>21</v>
      </c>
      <c r="Y272" s="127" t="s">
        <v>28</v>
      </c>
      <c r="Z272" s="51">
        <v>193</v>
      </c>
      <c r="AA272" s="50"/>
      <c r="AB272" s="52"/>
      <c r="AC272" s="48"/>
      <c r="AD272" s="49"/>
      <c r="AE272" s="127" t="s">
        <v>28</v>
      </c>
      <c r="AF272" s="51"/>
      <c r="AG272" s="56"/>
      <c r="AH272" s="52"/>
      <c r="AI272" s="48"/>
      <c r="AJ272" s="49"/>
      <c r="AK272" s="127" t="s">
        <v>28</v>
      </c>
      <c r="AL272" s="51"/>
      <c r="AM272" s="56"/>
      <c r="AN272" s="52"/>
      <c r="AO272" s="67"/>
      <c r="AP272" s="103" t="s">
        <v>1718</v>
      </c>
      <c r="AQ272" s="103"/>
      <c r="AR272" s="68"/>
      <c r="AS272" s="72" t="s">
        <v>488</v>
      </c>
      <c r="AT272" s="72"/>
      <c r="AU272" s="219"/>
    </row>
    <row r="273" spans="1:47" s="17" customFormat="1" ht="54" x14ac:dyDescent="0.15">
      <c r="A273" s="77"/>
      <c r="B273" s="78"/>
      <c r="C273" s="239">
        <v>225</v>
      </c>
      <c r="D273" s="302" t="s">
        <v>1562</v>
      </c>
      <c r="E273" s="37" t="s">
        <v>692</v>
      </c>
      <c r="F273" s="37" t="s">
        <v>1410</v>
      </c>
      <c r="G273" s="404">
        <v>49.984000000000002</v>
      </c>
      <c r="H273" s="287">
        <v>49.984000000000002</v>
      </c>
      <c r="I273" s="288">
        <v>35.683999999999997</v>
      </c>
      <c r="J273" s="505" t="s">
        <v>485</v>
      </c>
      <c r="K273" s="79" t="s">
        <v>1770</v>
      </c>
      <c r="L273" s="291" t="s">
        <v>2293</v>
      </c>
      <c r="M273" s="404">
        <v>119.474</v>
      </c>
      <c r="N273" s="288">
        <v>99</v>
      </c>
      <c r="O273" s="436">
        <f t="shared" si="14"/>
        <v>-20.474000000000004</v>
      </c>
      <c r="P273" s="340" t="s">
        <v>28</v>
      </c>
      <c r="Q273" s="64" t="s">
        <v>1772</v>
      </c>
      <c r="R273" s="295" t="s">
        <v>2300</v>
      </c>
      <c r="S273" s="66"/>
      <c r="T273" s="265" t="s">
        <v>580</v>
      </c>
      <c r="U273" s="37" t="s">
        <v>582</v>
      </c>
      <c r="V273" s="58" t="s">
        <v>836</v>
      </c>
      <c r="W273" s="48" t="s">
        <v>1381</v>
      </c>
      <c r="X273" s="49">
        <v>21</v>
      </c>
      <c r="Y273" s="127" t="s">
        <v>28</v>
      </c>
      <c r="Z273" s="51">
        <v>193</v>
      </c>
      <c r="AA273" s="50"/>
      <c r="AB273" s="52"/>
      <c r="AC273" s="48"/>
      <c r="AD273" s="49"/>
      <c r="AE273" s="127" t="s">
        <v>28</v>
      </c>
      <c r="AF273" s="51"/>
      <c r="AG273" s="56"/>
      <c r="AH273" s="52"/>
      <c r="AI273" s="48"/>
      <c r="AJ273" s="49"/>
      <c r="AK273" s="127" t="s">
        <v>28</v>
      </c>
      <c r="AL273" s="51"/>
      <c r="AM273" s="56"/>
      <c r="AN273" s="52"/>
      <c r="AO273" s="67"/>
      <c r="AP273" s="103" t="s">
        <v>485</v>
      </c>
      <c r="AQ273" s="103"/>
      <c r="AR273" s="68" t="s">
        <v>454</v>
      </c>
      <c r="AS273" s="71" t="s">
        <v>488</v>
      </c>
      <c r="AT273" s="71"/>
      <c r="AU273" s="219"/>
    </row>
    <row r="274" spans="1:47" s="25" customFormat="1" x14ac:dyDescent="0.15">
      <c r="A274" s="33"/>
      <c r="B274" s="43" t="s">
        <v>1328</v>
      </c>
      <c r="C274" s="306"/>
      <c r="D274" s="99"/>
      <c r="E274" s="102"/>
      <c r="F274" s="102"/>
      <c r="G274" s="401"/>
      <c r="H274" s="417"/>
      <c r="I274" s="417"/>
      <c r="J274" s="533"/>
      <c r="K274" s="82"/>
      <c r="L274" s="514"/>
      <c r="M274" s="401"/>
      <c r="N274" s="417"/>
      <c r="O274" s="435"/>
      <c r="P274" s="339"/>
      <c r="Q274" s="44"/>
      <c r="R274" s="524"/>
      <c r="S274" s="44"/>
      <c r="T274" s="101"/>
      <c r="U274" s="99"/>
      <c r="V274" s="99"/>
      <c r="W274" s="44"/>
      <c r="X274" s="44"/>
      <c r="Y274" s="44"/>
      <c r="Z274" s="44"/>
      <c r="AA274" s="44"/>
      <c r="AB274" s="44"/>
      <c r="AC274" s="44"/>
      <c r="AD274" s="44"/>
      <c r="AE274" s="44"/>
      <c r="AF274" s="44"/>
      <c r="AG274" s="44"/>
      <c r="AH274" s="44"/>
      <c r="AI274" s="44"/>
      <c r="AJ274" s="44"/>
      <c r="AK274" s="44"/>
      <c r="AL274" s="44"/>
      <c r="AM274" s="44"/>
      <c r="AN274" s="44"/>
      <c r="AO274" s="44"/>
      <c r="AP274" s="102"/>
      <c r="AQ274" s="102"/>
      <c r="AR274" s="63"/>
      <c r="AS274" s="99"/>
      <c r="AT274" s="99"/>
      <c r="AU274" s="220"/>
    </row>
    <row r="275" spans="1:47" s="17" customFormat="1" ht="27" x14ac:dyDescent="0.15">
      <c r="A275" s="45"/>
      <c r="B275" s="78"/>
      <c r="C275" s="239">
        <v>226</v>
      </c>
      <c r="D275" s="300" t="s">
        <v>846</v>
      </c>
      <c r="E275" s="46" t="s">
        <v>659</v>
      </c>
      <c r="F275" s="46" t="s">
        <v>529</v>
      </c>
      <c r="G275" s="288">
        <v>25.684999999999999</v>
      </c>
      <c r="H275" s="287">
        <v>25.684999999999999</v>
      </c>
      <c r="I275" s="288">
        <v>24.760999999999999</v>
      </c>
      <c r="J275" s="279" t="s">
        <v>2986</v>
      </c>
      <c r="K275" s="79" t="s">
        <v>1770</v>
      </c>
      <c r="L275" s="291" t="s">
        <v>2024</v>
      </c>
      <c r="M275" s="397">
        <v>27.292000000000002</v>
      </c>
      <c r="N275" s="397">
        <v>28.326000000000001</v>
      </c>
      <c r="O275" s="445">
        <f t="shared" si="14"/>
        <v>1.0339999999999989</v>
      </c>
      <c r="P275" s="340" t="s">
        <v>485</v>
      </c>
      <c r="Q275" s="64" t="s">
        <v>1773</v>
      </c>
      <c r="R275" s="528" t="s">
        <v>2215</v>
      </c>
      <c r="S275" s="84"/>
      <c r="T275" s="46" t="s">
        <v>838</v>
      </c>
      <c r="U275" s="46" t="s">
        <v>519</v>
      </c>
      <c r="V275" s="107" t="s">
        <v>839</v>
      </c>
      <c r="W275" s="48" t="s">
        <v>1381</v>
      </c>
      <c r="X275" s="49">
        <v>21</v>
      </c>
      <c r="Y275" s="127" t="s">
        <v>28</v>
      </c>
      <c r="Z275" s="51">
        <v>196</v>
      </c>
      <c r="AA275" s="50"/>
      <c r="AB275" s="52"/>
      <c r="AC275" s="48"/>
      <c r="AD275" s="49"/>
      <c r="AE275" s="127" t="s">
        <v>28</v>
      </c>
      <c r="AF275" s="51"/>
      <c r="AG275" s="56"/>
      <c r="AH275" s="52"/>
      <c r="AI275" s="48"/>
      <c r="AJ275" s="49"/>
      <c r="AK275" s="127" t="s">
        <v>28</v>
      </c>
      <c r="AL275" s="51"/>
      <c r="AM275" s="56"/>
      <c r="AN275" s="52"/>
      <c r="AO275" s="67"/>
      <c r="AP275" s="103" t="s">
        <v>1382</v>
      </c>
      <c r="AQ275" s="103" t="s">
        <v>1383</v>
      </c>
      <c r="AR275" s="68" t="s">
        <v>451</v>
      </c>
      <c r="AS275" s="71"/>
      <c r="AT275" s="71"/>
      <c r="AU275" s="219"/>
    </row>
    <row r="276" spans="1:47" s="17" customFormat="1" ht="67.5" x14ac:dyDescent="0.15">
      <c r="A276" s="45"/>
      <c r="B276" s="78"/>
      <c r="C276" s="239">
        <v>227</v>
      </c>
      <c r="D276" s="300" t="s">
        <v>847</v>
      </c>
      <c r="E276" s="36" t="s">
        <v>848</v>
      </c>
      <c r="F276" s="36" t="s">
        <v>484</v>
      </c>
      <c r="G276" s="288">
        <v>9126.1319999999996</v>
      </c>
      <c r="H276" s="287">
        <v>6715.0640000000003</v>
      </c>
      <c r="I276" s="288">
        <v>6461.0820000000003</v>
      </c>
      <c r="J276" s="503" t="s">
        <v>2895</v>
      </c>
      <c r="K276" s="79" t="s">
        <v>1770</v>
      </c>
      <c r="L276" s="291" t="s">
        <v>2054</v>
      </c>
      <c r="M276" s="288">
        <v>5774.9059999999999</v>
      </c>
      <c r="N276" s="288">
        <v>6521.6989999999996</v>
      </c>
      <c r="O276" s="436">
        <f t="shared" si="14"/>
        <v>746.79299999999967</v>
      </c>
      <c r="P276" s="340">
        <v>-0.73599999999999999</v>
      </c>
      <c r="Q276" s="64" t="s">
        <v>1777</v>
      </c>
      <c r="R276" s="528" t="s">
        <v>2071</v>
      </c>
      <c r="S276" s="343" t="s">
        <v>3000</v>
      </c>
      <c r="T276" s="46" t="s">
        <v>840</v>
      </c>
      <c r="U276" s="36" t="s">
        <v>519</v>
      </c>
      <c r="V276" s="107" t="s">
        <v>841</v>
      </c>
      <c r="W276" s="48" t="s">
        <v>1381</v>
      </c>
      <c r="X276" s="49">
        <v>21</v>
      </c>
      <c r="Y276" s="127" t="s">
        <v>28</v>
      </c>
      <c r="Z276" s="51">
        <v>197</v>
      </c>
      <c r="AA276" s="50"/>
      <c r="AB276" s="52"/>
      <c r="AC276" s="48"/>
      <c r="AD276" s="49"/>
      <c r="AE276" s="127" t="s">
        <v>28</v>
      </c>
      <c r="AF276" s="51"/>
      <c r="AG276" s="56"/>
      <c r="AH276" s="52"/>
      <c r="AI276" s="48"/>
      <c r="AJ276" s="49"/>
      <c r="AK276" s="127" t="s">
        <v>28</v>
      </c>
      <c r="AL276" s="51"/>
      <c r="AM276" s="56"/>
      <c r="AN276" s="52"/>
      <c r="AO276" s="67"/>
      <c r="AP276" s="103" t="s">
        <v>485</v>
      </c>
      <c r="AQ276" s="103"/>
      <c r="AR276" s="68" t="s">
        <v>1387</v>
      </c>
      <c r="AS276" s="71"/>
      <c r="AT276" s="71"/>
      <c r="AU276" s="219"/>
    </row>
    <row r="277" spans="1:47" s="17" customFormat="1" ht="36" x14ac:dyDescent="0.15">
      <c r="A277" s="45"/>
      <c r="B277" s="78"/>
      <c r="C277" s="239">
        <v>228</v>
      </c>
      <c r="D277" s="300" t="s">
        <v>849</v>
      </c>
      <c r="E277" s="36" t="s">
        <v>848</v>
      </c>
      <c r="F277" s="36" t="s">
        <v>484</v>
      </c>
      <c r="G277" s="288">
        <v>53096.637000000002</v>
      </c>
      <c r="H277" s="287">
        <v>50128.987999999998</v>
      </c>
      <c r="I277" s="288">
        <v>50025.455999999998</v>
      </c>
      <c r="J277" s="503" t="s">
        <v>2895</v>
      </c>
      <c r="K277" s="79" t="s">
        <v>1770</v>
      </c>
      <c r="L277" s="291" t="s">
        <v>2055</v>
      </c>
      <c r="M277" s="288">
        <v>21456.852999999999</v>
      </c>
      <c r="N277" s="288">
        <v>33243.044000000002</v>
      </c>
      <c r="O277" s="436">
        <f t="shared" si="14"/>
        <v>11786.191000000003</v>
      </c>
      <c r="P277" s="340" t="s">
        <v>485</v>
      </c>
      <c r="Q277" s="64" t="s">
        <v>1773</v>
      </c>
      <c r="R277" s="528" t="s">
        <v>2072</v>
      </c>
      <c r="S277" s="343" t="s">
        <v>3001</v>
      </c>
      <c r="T277" s="46" t="s">
        <v>840</v>
      </c>
      <c r="U277" s="36" t="s">
        <v>519</v>
      </c>
      <c r="V277" s="107" t="s">
        <v>842</v>
      </c>
      <c r="W277" s="48" t="s">
        <v>1381</v>
      </c>
      <c r="X277" s="49">
        <v>21</v>
      </c>
      <c r="Y277" s="127" t="s">
        <v>28</v>
      </c>
      <c r="Z277" s="51">
        <v>198</v>
      </c>
      <c r="AA277" s="50"/>
      <c r="AB277" s="52"/>
      <c r="AC277" s="48"/>
      <c r="AD277" s="49"/>
      <c r="AE277" s="127" t="s">
        <v>28</v>
      </c>
      <c r="AF277" s="51"/>
      <c r="AG277" s="56"/>
      <c r="AH277" s="52"/>
      <c r="AI277" s="48"/>
      <c r="AJ277" s="49"/>
      <c r="AK277" s="127" t="s">
        <v>28</v>
      </c>
      <c r="AL277" s="51"/>
      <c r="AM277" s="56"/>
      <c r="AN277" s="52"/>
      <c r="AO277" s="67"/>
      <c r="AP277" s="103" t="s">
        <v>485</v>
      </c>
      <c r="AQ277" s="103"/>
      <c r="AR277" s="68" t="s">
        <v>1387</v>
      </c>
      <c r="AS277" s="71"/>
      <c r="AT277" s="71"/>
      <c r="AU277" s="219"/>
    </row>
    <row r="278" spans="1:47" s="17" customFormat="1" ht="40.5" x14ac:dyDescent="0.15">
      <c r="A278" s="45"/>
      <c r="B278" s="78"/>
      <c r="C278" s="239">
        <v>229</v>
      </c>
      <c r="D278" s="300" t="s">
        <v>850</v>
      </c>
      <c r="E278" s="36" t="s">
        <v>848</v>
      </c>
      <c r="F278" s="36" t="s">
        <v>484</v>
      </c>
      <c r="G278" s="288">
        <v>19991.850999999999</v>
      </c>
      <c r="H278" s="287">
        <v>19983.017</v>
      </c>
      <c r="I278" s="288">
        <v>19982.946</v>
      </c>
      <c r="J278" s="503" t="s">
        <v>2895</v>
      </c>
      <c r="K278" s="79" t="s">
        <v>1770</v>
      </c>
      <c r="L278" s="291" t="s">
        <v>2056</v>
      </c>
      <c r="M278" s="288">
        <v>11080.337</v>
      </c>
      <c r="N278" s="288">
        <v>5513.8090000000002</v>
      </c>
      <c r="O278" s="436">
        <f t="shared" si="14"/>
        <v>-5566.5279999999993</v>
      </c>
      <c r="P278" s="340" t="s">
        <v>485</v>
      </c>
      <c r="Q278" s="64" t="s">
        <v>1773</v>
      </c>
      <c r="R278" s="528" t="s">
        <v>2073</v>
      </c>
      <c r="S278" s="343" t="s">
        <v>3002</v>
      </c>
      <c r="T278" s="46" t="s">
        <v>840</v>
      </c>
      <c r="U278" s="36" t="s">
        <v>519</v>
      </c>
      <c r="V278" s="107" t="s">
        <v>843</v>
      </c>
      <c r="W278" s="48" t="s">
        <v>1381</v>
      </c>
      <c r="X278" s="49">
        <v>21</v>
      </c>
      <c r="Y278" s="127" t="s">
        <v>28</v>
      </c>
      <c r="Z278" s="51">
        <v>199</v>
      </c>
      <c r="AA278" s="50"/>
      <c r="AB278" s="52"/>
      <c r="AC278" s="48"/>
      <c r="AD278" s="49"/>
      <c r="AE278" s="127" t="s">
        <v>28</v>
      </c>
      <c r="AF278" s="51"/>
      <c r="AG278" s="56"/>
      <c r="AH278" s="52"/>
      <c r="AI278" s="48"/>
      <c r="AJ278" s="49"/>
      <c r="AK278" s="127" t="s">
        <v>28</v>
      </c>
      <c r="AL278" s="51"/>
      <c r="AM278" s="56"/>
      <c r="AN278" s="52"/>
      <c r="AO278" s="67"/>
      <c r="AP278" s="103" t="s">
        <v>485</v>
      </c>
      <c r="AQ278" s="103"/>
      <c r="AR278" s="68" t="s">
        <v>1387</v>
      </c>
      <c r="AS278" s="71"/>
      <c r="AT278" s="71"/>
      <c r="AU278" s="219"/>
    </row>
    <row r="279" spans="1:47" s="17" customFormat="1" ht="40.5" x14ac:dyDescent="0.15">
      <c r="A279" s="45"/>
      <c r="B279" s="78"/>
      <c r="C279" s="239">
        <v>230</v>
      </c>
      <c r="D279" s="300" t="s">
        <v>1378</v>
      </c>
      <c r="E279" s="36" t="s">
        <v>848</v>
      </c>
      <c r="F279" s="36" t="s">
        <v>484</v>
      </c>
      <c r="G279" s="288">
        <v>22262.163</v>
      </c>
      <c r="H279" s="287">
        <v>19130.394</v>
      </c>
      <c r="I279" s="288">
        <v>19123.026000000002</v>
      </c>
      <c r="J279" s="279" t="s">
        <v>2049</v>
      </c>
      <c r="K279" s="79" t="s">
        <v>1774</v>
      </c>
      <c r="L279" s="291" t="s">
        <v>2057</v>
      </c>
      <c r="M279" s="397">
        <v>13213.079</v>
      </c>
      <c r="N279" s="397">
        <v>20839.106</v>
      </c>
      <c r="O279" s="445">
        <f t="shared" si="14"/>
        <v>7626.027</v>
      </c>
      <c r="P279" s="340" t="s">
        <v>485</v>
      </c>
      <c r="Q279" s="64" t="s">
        <v>1773</v>
      </c>
      <c r="R279" s="528" t="s">
        <v>2074</v>
      </c>
      <c r="S279" s="343" t="s">
        <v>3003</v>
      </c>
      <c r="T279" s="46" t="s">
        <v>840</v>
      </c>
      <c r="U279" s="36" t="s">
        <v>519</v>
      </c>
      <c r="V279" s="107" t="s">
        <v>843</v>
      </c>
      <c r="W279" s="48" t="s">
        <v>1381</v>
      </c>
      <c r="X279" s="49">
        <v>21</v>
      </c>
      <c r="Y279" s="127" t="s">
        <v>28</v>
      </c>
      <c r="Z279" s="51">
        <v>200</v>
      </c>
      <c r="AA279" s="50"/>
      <c r="AB279" s="52"/>
      <c r="AC279" s="48"/>
      <c r="AD279" s="49"/>
      <c r="AE279" s="127" t="s">
        <v>28</v>
      </c>
      <c r="AF279" s="51"/>
      <c r="AG279" s="56"/>
      <c r="AH279" s="52"/>
      <c r="AI279" s="48"/>
      <c r="AJ279" s="49"/>
      <c r="AK279" s="127" t="s">
        <v>28</v>
      </c>
      <c r="AL279" s="51"/>
      <c r="AM279" s="56"/>
      <c r="AN279" s="52"/>
      <c r="AO279" s="67"/>
      <c r="AP279" s="103" t="s">
        <v>1382</v>
      </c>
      <c r="AQ279" s="103" t="s">
        <v>1383</v>
      </c>
      <c r="AR279" s="68" t="s">
        <v>1389</v>
      </c>
      <c r="AS279" s="71"/>
      <c r="AT279" s="71"/>
      <c r="AU279" s="219"/>
    </row>
    <row r="280" spans="1:47" s="17" customFormat="1" ht="40.5" x14ac:dyDescent="0.15">
      <c r="A280" s="45"/>
      <c r="B280" s="78"/>
      <c r="C280" s="239">
        <v>231</v>
      </c>
      <c r="D280" s="304" t="s">
        <v>1594</v>
      </c>
      <c r="E280" s="36" t="s">
        <v>848</v>
      </c>
      <c r="F280" s="36" t="s">
        <v>484</v>
      </c>
      <c r="G280" s="288">
        <v>21308.076000000001</v>
      </c>
      <c r="H280" s="287">
        <v>23190.387999999999</v>
      </c>
      <c r="I280" s="288">
        <v>23185.510999999999</v>
      </c>
      <c r="J280" s="279" t="s">
        <v>2050</v>
      </c>
      <c r="K280" s="79" t="s">
        <v>1770</v>
      </c>
      <c r="L280" s="291" t="s">
        <v>2058</v>
      </c>
      <c r="M280" s="397">
        <v>18240.963</v>
      </c>
      <c r="N280" s="397">
        <v>18662.321</v>
      </c>
      <c r="O280" s="445">
        <f t="shared" si="14"/>
        <v>421.35800000000017</v>
      </c>
      <c r="P280" s="340" t="s">
        <v>485</v>
      </c>
      <c r="Q280" s="64" t="s">
        <v>1773</v>
      </c>
      <c r="R280" s="528" t="s">
        <v>2075</v>
      </c>
      <c r="S280" s="343"/>
      <c r="T280" s="46" t="s">
        <v>840</v>
      </c>
      <c r="U280" s="36" t="s">
        <v>519</v>
      </c>
      <c r="V280" s="107" t="s">
        <v>843</v>
      </c>
      <c r="W280" s="48" t="s">
        <v>1381</v>
      </c>
      <c r="X280" s="49">
        <v>21</v>
      </c>
      <c r="Y280" s="127" t="s">
        <v>28</v>
      </c>
      <c r="Z280" s="51">
        <v>200</v>
      </c>
      <c r="AA280" s="50"/>
      <c r="AB280" s="52"/>
      <c r="AC280" s="48"/>
      <c r="AD280" s="49"/>
      <c r="AE280" s="127" t="s">
        <v>28</v>
      </c>
      <c r="AF280" s="51"/>
      <c r="AG280" s="56"/>
      <c r="AH280" s="52"/>
      <c r="AI280" s="48"/>
      <c r="AJ280" s="49"/>
      <c r="AK280" s="127" t="s">
        <v>28</v>
      </c>
      <c r="AL280" s="51"/>
      <c r="AM280" s="56"/>
      <c r="AN280" s="52"/>
      <c r="AO280" s="67"/>
      <c r="AP280" s="103" t="s">
        <v>1382</v>
      </c>
      <c r="AQ280" s="103" t="s">
        <v>1383</v>
      </c>
      <c r="AR280" s="68" t="s">
        <v>1389</v>
      </c>
      <c r="AS280" s="71"/>
      <c r="AT280" s="71"/>
      <c r="AU280" s="219"/>
    </row>
    <row r="281" spans="1:47" s="17" customFormat="1" ht="45" x14ac:dyDescent="0.15">
      <c r="A281" s="45"/>
      <c r="B281" s="78"/>
      <c r="C281" s="239">
        <v>232</v>
      </c>
      <c r="D281" s="300" t="s">
        <v>1379</v>
      </c>
      <c r="E281" s="36" t="s">
        <v>848</v>
      </c>
      <c r="F281" s="36" t="s">
        <v>484</v>
      </c>
      <c r="G281" s="288">
        <v>17386.725999999999</v>
      </c>
      <c r="H281" s="287">
        <v>15639.535</v>
      </c>
      <c r="I281" s="288">
        <v>15516.014999999999</v>
      </c>
      <c r="J281" s="503" t="s">
        <v>2895</v>
      </c>
      <c r="K281" s="79" t="s">
        <v>1770</v>
      </c>
      <c r="L281" s="291" t="s">
        <v>2059</v>
      </c>
      <c r="M281" s="288">
        <v>21624.962</v>
      </c>
      <c r="N281" s="288">
        <v>25654.078000000001</v>
      </c>
      <c r="O281" s="436">
        <f t="shared" si="14"/>
        <v>4029.1160000000018</v>
      </c>
      <c r="P281" s="340" t="s">
        <v>485</v>
      </c>
      <c r="Q281" s="64" t="s">
        <v>1773</v>
      </c>
      <c r="R281" s="528" t="s">
        <v>2076</v>
      </c>
      <c r="S281" s="343" t="s">
        <v>3004</v>
      </c>
      <c r="T281" s="46" t="s">
        <v>840</v>
      </c>
      <c r="U281" s="36" t="s">
        <v>519</v>
      </c>
      <c r="V281" s="107" t="s">
        <v>843</v>
      </c>
      <c r="W281" s="48" t="s">
        <v>1381</v>
      </c>
      <c r="X281" s="49">
        <v>21</v>
      </c>
      <c r="Y281" s="127" t="s">
        <v>28</v>
      </c>
      <c r="Z281" s="51">
        <v>201</v>
      </c>
      <c r="AA281" s="50"/>
      <c r="AB281" s="52"/>
      <c r="AC281" s="48"/>
      <c r="AD281" s="49"/>
      <c r="AE281" s="127" t="s">
        <v>28</v>
      </c>
      <c r="AF281" s="51"/>
      <c r="AG281" s="56"/>
      <c r="AH281" s="52"/>
      <c r="AI281" s="48"/>
      <c r="AJ281" s="49"/>
      <c r="AK281" s="127" t="s">
        <v>28</v>
      </c>
      <c r="AL281" s="51"/>
      <c r="AM281" s="56"/>
      <c r="AN281" s="52"/>
      <c r="AO281" s="67"/>
      <c r="AP281" s="103" t="s">
        <v>485</v>
      </c>
      <c r="AQ281" s="103"/>
      <c r="AR281" s="68" t="s">
        <v>1387</v>
      </c>
      <c r="AS281" s="71"/>
      <c r="AT281" s="71"/>
      <c r="AU281" s="219"/>
    </row>
    <row r="282" spans="1:47" s="17" customFormat="1" ht="40.5" x14ac:dyDescent="0.15">
      <c r="A282" s="45"/>
      <c r="B282" s="78"/>
      <c r="C282" s="239">
        <v>233</v>
      </c>
      <c r="D282" s="304" t="s">
        <v>1595</v>
      </c>
      <c r="E282" s="36" t="s">
        <v>848</v>
      </c>
      <c r="F282" s="36" t="s">
        <v>484</v>
      </c>
      <c r="G282" s="288">
        <v>4912.3680000000004</v>
      </c>
      <c r="H282" s="287">
        <v>4912.3680000000004</v>
      </c>
      <c r="I282" s="288">
        <v>4910.3599999999997</v>
      </c>
      <c r="J282" s="503" t="s">
        <v>2895</v>
      </c>
      <c r="K282" s="79" t="s">
        <v>1770</v>
      </c>
      <c r="L282" s="291" t="s">
        <v>2060</v>
      </c>
      <c r="M282" s="288">
        <v>3927.2429999999999</v>
      </c>
      <c r="N282" s="288">
        <v>4310.2939999999999</v>
      </c>
      <c r="O282" s="436">
        <f t="shared" si="14"/>
        <v>383.05099999999993</v>
      </c>
      <c r="P282" s="340" t="s">
        <v>485</v>
      </c>
      <c r="Q282" s="64" t="s">
        <v>1773</v>
      </c>
      <c r="R282" s="528" t="s">
        <v>2077</v>
      </c>
      <c r="S282" s="343" t="s">
        <v>3005</v>
      </c>
      <c r="T282" s="46" t="s">
        <v>840</v>
      </c>
      <c r="U282" s="36" t="s">
        <v>519</v>
      </c>
      <c r="V282" s="107" t="s">
        <v>843</v>
      </c>
      <c r="W282" s="48" t="s">
        <v>1381</v>
      </c>
      <c r="X282" s="49">
        <v>21</v>
      </c>
      <c r="Y282" s="127" t="s">
        <v>28</v>
      </c>
      <c r="Z282" s="51">
        <v>201</v>
      </c>
      <c r="AA282" s="50"/>
      <c r="AB282" s="52"/>
      <c r="AC282" s="48"/>
      <c r="AD282" s="49"/>
      <c r="AE282" s="127" t="s">
        <v>28</v>
      </c>
      <c r="AF282" s="51"/>
      <c r="AG282" s="56"/>
      <c r="AH282" s="52"/>
      <c r="AI282" s="48"/>
      <c r="AJ282" s="49"/>
      <c r="AK282" s="127" t="s">
        <v>28</v>
      </c>
      <c r="AL282" s="51"/>
      <c r="AM282" s="56"/>
      <c r="AN282" s="52"/>
      <c r="AO282" s="67"/>
      <c r="AP282" s="103" t="s">
        <v>485</v>
      </c>
      <c r="AQ282" s="103"/>
      <c r="AR282" s="68" t="s">
        <v>1387</v>
      </c>
      <c r="AS282" s="71"/>
      <c r="AT282" s="71"/>
      <c r="AU282" s="219"/>
    </row>
    <row r="283" spans="1:47" s="17" customFormat="1" ht="40.5" x14ac:dyDescent="0.15">
      <c r="A283" s="45"/>
      <c r="B283" s="78"/>
      <c r="C283" s="239">
        <v>234</v>
      </c>
      <c r="D283" s="300" t="s">
        <v>1596</v>
      </c>
      <c r="E283" s="36" t="s">
        <v>848</v>
      </c>
      <c r="F283" s="36" t="s">
        <v>484</v>
      </c>
      <c r="G283" s="288">
        <v>9461.7999999999993</v>
      </c>
      <c r="H283" s="287">
        <v>9349.8580000000002</v>
      </c>
      <c r="I283" s="288">
        <v>9327.2569999999996</v>
      </c>
      <c r="J283" s="503" t="s">
        <v>2895</v>
      </c>
      <c r="K283" s="79" t="s">
        <v>1770</v>
      </c>
      <c r="L283" s="291" t="s">
        <v>2061</v>
      </c>
      <c r="M283" s="288">
        <v>8769.6910000000007</v>
      </c>
      <c r="N283" s="288">
        <v>9653.857</v>
      </c>
      <c r="O283" s="436">
        <f t="shared" si="14"/>
        <v>884.16599999999926</v>
      </c>
      <c r="P283" s="340" t="s">
        <v>485</v>
      </c>
      <c r="Q283" s="64" t="s">
        <v>1773</v>
      </c>
      <c r="R283" s="528" t="s">
        <v>2078</v>
      </c>
      <c r="S283" s="343" t="s">
        <v>3006</v>
      </c>
      <c r="T283" s="46" t="s">
        <v>840</v>
      </c>
      <c r="U283" s="36" t="s">
        <v>519</v>
      </c>
      <c r="V283" s="107" t="s">
        <v>843</v>
      </c>
      <c r="W283" s="48" t="s">
        <v>1381</v>
      </c>
      <c r="X283" s="49">
        <v>21</v>
      </c>
      <c r="Y283" s="127" t="s">
        <v>28</v>
      </c>
      <c r="Z283" s="51">
        <v>202</v>
      </c>
      <c r="AA283" s="50"/>
      <c r="AB283" s="52"/>
      <c r="AC283" s="48"/>
      <c r="AD283" s="49"/>
      <c r="AE283" s="127" t="s">
        <v>28</v>
      </c>
      <c r="AF283" s="51"/>
      <c r="AG283" s="56"/>
      <c r="AH283" s="52"/>
      <c r="AI283" s="48"/>
      <c r="AJ283" s="49"/>
      <c r="AK283" s="127" t="s">
        <v>28</v>
      </c>
      <c r="AL283" s="51"/>
      <c r="AM283" s="56"/>
      <c r="AN283" s="52"/>
      <c r="AO283" s="67"/>
      <c r="AP283" s="103" t="s">
        <v>485</v>
      </c>
      <c r="AQ283" s="103"/>
      <c r="AR283" s="68" t="s">
        <v>1390</v>
      </c>
      <c r="AS283" s="71"/>
      <c r="AT283" s="71"/>
      <c r="AU283" s="219"/>
    </row>
    <row r="284" spans="1:47" s="17" customFormat="1" ht="40.5" x14ac:dyDescent="0.15">
      <c r="A284" s="45"/>
      <c r="B284" s="78"/>
      <c r="C284" s="239">
        <v>235</v>
      </c>
      <c r="D284" s="304" t="s">
        <v>1597</v>
      </c>
      <c r="E284" s="36" t="s">
        <v>848</v>
      </c>
      <c r="F284" s="36" t="s">
        <v>484</v>
      </c>
      <c r="G284" s="288">
        <v>295.637</v>
      </c>
      <c r="H284" s="287">
        <v>390.88900000000001</v>
      </c>
      <c r="I284" s="288">
        <v>383.90600000000001</v>
      </c>
      <c r="J284" s="503" t="s">
        <v>2895</v>
      </c>
      <c r="K284" s="79" t="s">
        <v>1770</v>
      </c>
      <c r="L284" s="291" t="s">
        <v>2061</v>
      </c>
      <c r="M284" s="288">
        <v>212.899</v>
      </c>
      <c r="N284" s="288">
        <v>240.589</v>
      </c>
      <c r="O284" s="436">
        <f t="shared" si="14"/>
        <v>27.689999999999998</v>
      </c>
      <c r="P284" s="340" t="s">
        <v>485</v>
      </c>
      <c r="Q284" s="64" t="s">
        <v>1773</v>
      </c>
      <c r="R284" s="528" t="s">
        <v>2079</v>
      </c>
      <c r="S284" s="343" t="s">
        <v>3007</v>
      </c>
      <c r="T284" s="46" t="s">
        <v>840</v>
      </c>
      <c r="U284" s="36" t="s">
        <v>519</v>
      </c>
      <c r="V284" s="107" t="s">
        <v>843</v>
      </c>
      <c r="W284" s="48" t="s">
        <v>1381</v>
      </c>
      <c r="X284" s="49">
        <v>21</v>
      </c>
      <c r="Y284" s="127" t="s">
        <v>28</v>
      </c>
      <c r="Z284" s="51">
        <v>202</v>
      </c>
      <c r="AA284" s="50"/>
      <c r="AB284" s="52"/>
      <c r="AC284" s="48"/>
      <c r="AD284" s="49"/>
      <c r="AE284" s="127" t="s">
        <v>28</v>
      </c>
      <c r="AF284" s="51"/>
      <c r="AG284" s="56"/>
      <c r="AH284" s="52"/>
      <c r="AI284" s="48"/>
      <c r="AJ284" s="49"/>
      <c r="AK284" s="127" t="s">
        <v>28</v>
      </c>
      <c r="AL284" s="51"/>
      <c r="AM284" s="56"/>
      <c r="AN284" s="52"/>
      <c r="AO284" s="67"/>
      <c r="AP284" s="103" t="s">
        <v>485</v>
      </c>
      <c r="AQ284" s="103"/>
      <c r="AR284" s="68" t="s">
        <v>1390</v>
      </c>
      <c r="AS284" s="71"/>
      <c r="AT284" s="71"/>
      <c r="AU284" s="219"/>
    </row>
    <row r="285" spans="1:47" s="17" customFormat="1" ht="40.5" x14ac:dyDescent="0.15">
      <c r="A285" s="45"/>
      <c r="B285" s="78"/>
      <c r="C285" s="239">
        <v>236</v>
      </c>
      <c r="D285" s="304" t="s">
        <v>1598</v>
      </c>
      <c r="E285" s="36" t="s">
        <v>848</v>
      </c>
      <c r="F285" s="36" t="s">
        <v>484</v>
      </c>
      <c r="G285" s="288">
        <v>501.14</v>
      </c>
      <c r="H285" s="287">
        <v>501.14</v>
      </c>
      <c r="I285" s="288">
        <v>470.738</v>
      </c>
      <c r="J285" s="503" t="s">
        <v>2895</v>
      </c>
      <c r="K285" s="79" t="s">
        <v>1770</v>
      </c>
      <c r="L285" s="291" t="s">
        <v>2062</v>
      </c>
      <c r="M285" s="288">
        <v>612.54499999999996</v>
      </c>
      <c r="N285" s="288">
        <v>758.93200000000002</v>
      </c>
      <c r="O285" s="436">
        <f t="shared" si="14"/>
        <v>146.38700000000006</v>
      </c>
      <c r="P285" s="340" t="s">
        <v>485</v>
      </c>
      <c r="Q285" s="64" t="s">
        <v>1773</v>
      </c>
      <c r="R285" s="528" t="s">
        <v>2080</v>
      </c>
      <c r="S285" s="343" t="s">
        <v>3008</v>
      </c>
      <c r="T285" s="46" t="s">
        <v>840</v>
      </c>
      <c r="U285" s="36" t="s">
        <v>519</v>
      </c>
      <c r="V285" s="107" t="s">
        <v>843</v>
      </c>
      <c r="W285" s="48" t="s">
        <v>1381</v>
      </c>
      <c r="X285" s="49">
        <v>21</v>
      </c>
      <c r="Y285" s="127" t="s">
        <v>28</v>
      </c>
      <c r="Z285" s="51">
        <v>202</v>
      </c>
      <c r="AA285" s="50"/>
      <c r="AB285" s="52"/>
      <c r="AC285" s="48"/>
      <c r="AD285" s="49"/>
      <c r="AE285" s="127" t="s">
        <v>28</v>
      </c>
      <c r="AF285" s="51"/>
      <c r="AG285" s="56"/>
      <c r="AH285" s="52"/>
      <c r="AI285" s="48"/>
      <c r="AJ285" s="49"/>
      <c r="AK285" s="127" t="s">
        <v>28</v>
      </c>
      <c r="AL285" s="51"/>
      <c r="AM285" s="56"/>
      <c r="AN285" s="52"/>
      <c r="AO285" s="67"/>
      <c r="AP285" s="103" t="s">
        <v>485</v>
      </c>
      <c r="AQ285" s="103"/>
      <c r="AR285" s="68" t="s">
        <v>1390</v>
      </c>
      <c r="AS285" s="71"/>
      <c r="AT285" s="71"/>
      <c r="AU285" s="219"/>
    </row>
    <row r="286" spans="1:47" s="17" customFormat="1" ht="40.5" x14ac:dyDescent="0.15">
      <c r="A286" s="45"/>
      <c r="B286" s="78"/>
      <c r="C286" s="239">
        <v>237</v>
      </c>
      <c r="D286" s="304" t="s">
        <v>1599</v>
      </c>
      <c r="E286" s="36" t="s">
        <v>848</v>
      </c>
      <c r="F286" s="36" t="s">
        <v>484</v>
      </c>
      <c r="G286" s="288">
        <v>146.75700000000001</v>
      </c>
      <c r="H286" s="478">
        <v>0</v>
      </c>
      <c r="I286" s="469">
        <v>0</v>
      </c>
      <c r="J286" s="503" t="s">
        <v>2895</v>
      </c>
      <c r="K286" s="79" t="s">
        <v>1770</v>
      </c>
      <c r="L286" s="291" t="s">
        <v>2063</v>
      </c>
      <c r="M286" s="288">
        <v>122.325</v>
      </c>
      <c r="N286" s="288">
        <v>198.369</v>
      </c>
      <c r="O286" s="436">
        <f t="shared" si="14"/>
        <v>76.043999999999997</v>
      </c>
      <c r="P286" s="340" t="s">
        <v>485</v>
      </c>
      <c r="Q286" s="64" t="s">
        <v>1771</v>
      </c>
      <c r="R286" s="528" t="s">
        <v>2081</v>
      </c>
      <c r="S286" s="343" t="s">
        <v>3009</v>
      </c>
      <c r="T286" s="46" t="s">
        <v>840</v>
      </c>
      <c r="U286" s="36" t="s">
        <v>519</v>
      </c>
      <c r="V286" s="107" t="s">
        <v>843</v>
      </c>
      <c r="W286" s="48" t="s">
        <v>1381</v>
      </c>
      <c r="X286" s="49">
        <v>21</v>
      </c>
      <c r="Y286" s="127" t="s">
        <v>28</v>
      </c>
      <c r="Z286" s="51">
        <v>202</v>
      </c>
      <c r="AA286" s="50"/>
      <c r="AB286" s="52"/>
      <c r="AC286" s="48"/>
      <c r="AD286" s="49"/>
      <c r="AE286" s="127" t="s">
        <v>28</v>
      </c>
      <c r="AF286" s="51"/>
      <c r="AG286" s="56"/>
      <c r="AH286" s="52"/>
      <c r="AI286" s="48"/>
      <c r="AJ286" s="49"/>
      <c r="AK286" s="127" t="s">
        <v>28</v>
      </c>
      <c r="AL286" s="51"/>
      <c r="AM286" s="56"/>
      <c r="AN286" s="52"/>
      <c r="AO286" s="67"/>
      <c r="AP286" s="103" t="s">
        <v>485</v>
      </c>
      <c r="AQ286" s="103"/>
      <c r="AR286" s="68" t="s">
        <v>1390</v>
      </c>
      <c r="AS286" s="71"/>
      <c r="AT286" s="71"/>
      <c r="AU286" s="219"/>
    </row>
    <row r="287" spans="1:47" s="17" customFormat="1" ht="40.5" x14ac:dyDescent="0.15">
      <c r="A287" s="45"/>
      <c r="B287" s="78"/>
      <c r="C287" s="239">
        <v>238</v>
      </c>
      <c r="D287" s="300" t="s">
        <v>851</v>
      </c>
      <c r="E287" s="36" t="s">
        <v>848</v>
      </c>
      <c r="F287" s="36" t="s">
        <v>484</v>
      </c>
      <c r="G287" s="288">
        <v>120.226</v>
      </c>
      <c r="H287" s="287">
        <v>78.474000000000004</v>
      </c>
      <c r="I287" s="288">
        <v>77.733000000000004</v>
      </c>
      <c r="J287" s="279" t="s">
        <v>2051</v>
      </c>
      <c r="K287" s="79" t="s">
        <v>1770</v>
      </c>
      <c r="L287" s="291" t="s">
        <v>2064</v>
      </c>
      <c r="M287" s="397">
        <v>77.367000000000004</v>
      </c>
      <c r="N287" s="397">
        <v>94.161000000000001</v>
      </c>
      <c r="O287" s="445">
        <f t="shared" si="14"/>
        <v>16.793999999999997</v>
      </c>
      <c r="P287" s="340" t="s">
        <v>485</v>
      </c>
      <c r="Q287" s="64" t="s">
        <v>1771</v>
      </c>
      <c r="R287" s="528" t="s">
        <v>2082</v>
      </c>
      <c r="S287" s="343" t="s">
        <v>3010</v>
      </c>
      <c r="T287" s="46" t="s">
        <v>840</v>
      </c>
      <c r="U287" s="36" t="s">
        <v>519</v>
      </c>
      <c r="V287" s="107" t="s">
        <v>843</v>
      </c>
      <c r="W287" s="48" t="s">
        <v>1381</v>
      </c>
      <c r="X287" s="49">
        <v>21</v>
      </c>
      <c r="Y287" s="127" t="s">
        <v>28</v>
      </c>
      <c r="Z287" s="51">
        <v>203</v>
      </c>
      <c r="AA287" s="50"/>
      <c r="AB287" s="52"/>
      <c r="AC287" s="48"/>
      <c r="AD287" s="49"/>
      <c r="AE287" s="127" t="s">
        <v>28</v>
      </c>
      <c r="AF287" s="51"/>
      <c r="AG287" s="56"/>
      <c r="AH287" s="52"/>
      <c r="AI287" s="48"/>
      <c r="AJ287" s="49"/>
      <c r="AK287" s="127" t="s">
        <v>28</v>
      </c>
      <c r="AL287" s="51"/>
      <c r="AM287" s="56"/>
      <c r="AN287" s="52"/>
      <c r="AO287" s="67"/>
      <c r="AP287" s="103" t="s">
        <v>1382</v>
      </c>
      <c r="AQ287" s="103" t="s">
        <v>1383</v>
      </c>
      <c r="AR287" s="68" t="s">
        <v>1389</v>
      </c>
      <c r="AS287" s="71"/>
      <c r="AT287" s="71"/>
      <c r="AU287" s="219"/>
    </row>
    <row r="288" spans="1:47" s="17" customFormat="1" ht="40.5" x14ac:dyDescent="0.15">
      <c r="A288" s="45"/>
      <c r="B288" s="78"/>
      <c r="C288" s="239">
        <v>239</v>
      </c>
      <c r="D288" s="300" t="s">
        <v>852</v>
      </c>
      <c r="E288" s="36" t="s">
        <v>848</v>
      </c>
      <c r="F288" s="36" t="s">
        <v>484</v>
      </c>
      <c r="G288" s="288">
        <v>2838.3180000000002</v>
      </c>
      <c r="H288" s="287">
        <v>3069.7350000000001</v>
      </c>
      <c r="I288" s="288">
        <v>3030.6</v>
      </c>
      <c r="J288" s="279" t="s">
        <v>2052</v>
      </c>
      <c r="K288" s="79" t="s">
        <v>1770</v>
      </c>
      <c r="L288" s="291" t="s">
        <v>2065</v>
      </c>
      <c r="M288" s="397">
        <v>4374.5450000000001</v>
      </c>
      <c r="N288" s="397">
        <v>5050.7349999999997</v>
      </c>
      <c r="O288" s="445">
        <f t="shared" si="14"/>
        <v>676.1899999999996</v>
      </c>
      <c r="P288" s="340" t="s">
        <v>485</v>
      </c>
      <c r="Q288" s="64" t="s">
        <v>1773</v>
      </c>
      <c r="R288" s="528" t="s">
        <v>2083</v>
      </c>
      <c r="S288" s="343" t="s">
        <v>3011</v>
      </c>
      <c r="T288" s="46" t="s">
        <v>840</v>
      </c>
      <c r="U288" s="36" t="s">
        <v>519</v>
      </c>
      <c r="V288" s="107" t="s">
        <v>844</v>
      </c>
      <c r="W288" s="48" t="s">
        <v>1381</v>
      </c>
      <c r="X288" s="49">
        <v>21</v>
      </c>
      <c r="Y288" s="127" t="s">
        <v>28</v>
      </c>
      <c r="Z288" s="51">
        <v>204</v>
      </c>
      <c r="AA288" s="50"/>
      <c r="AB288" s="52"/>
      <c r="AC288" s="48"/>
      <c r="AD288" s="49"/>
      <c r="AE288" s="127" t="s">
        <v>28</v>
      </c>
      <c r="AF288" s="51"/>
      <c r="AG288" s="56"/>
      <c r="AH288" s="52"/>
      <c r="AI288" s="48"/>
      <c r="AJ288" s="49"/>
      <c r="AK288" s="127" t="s">
        <v>28</v>
      </c>
      <c r="AL288" s="51"/>
      <c r="AM288" s="56"/>
      <c r="AN288" s="52"/>
      <c r="AO288" s="67"/>
      <c r="AP288" s="103" t="s">
        <v>1382</v>
      </c>
      <c r="AQ288" s="103" t="s">
        <v>1383</v>
      </c>
      <c r="AR288" s="68" t="s">
        <v>1389</v>
      </c>
      <c r="AS288" s="71"/>
      <c r="AT288" s="71"/>
      <c r="AU288" s="219"/>
    </row>
    <row r="289" spans="1:47" s="17" customFormat="1" ht="40.5" x14ac:dyDescent="0.15">
      <c r="A289" s="45"/>
      <c r="B289" s="78"/>
      <c r="C289" s="239">
        <v>240</v>
      </c>
      <c r="D289" s="300" t="s">
        <v>1600</v>
      </c>
      <c r="E289" s="36" t="s">
        <v>848</v>
      </c>
      <c r="F289" s="36" t="s">
        <v>484</v>
      </c>
      <c r="G289" s="288">
        <v>1133.1410000000001</v>
      </c>
      <c r="H289" s="287">
        <v>1249.204</v>
      </c>
      <c r="I289" s="288">
        <v>1235.144</v>
      </c>
      <c r="J289" s="503" t="s">
        <v>2895</v>
      </c>
      <c r="K289" s="79" t="s">
        <v>1770</v>
      </c>
      <c r="L289" s="291" t="s">
        <v>2066</v>
      </c>
      <c r="M289" s="288">
        <v>946.29399999999998</v>
      </c>
      <c r="N289" s="288">
        <v>1970.0150000000001</v>
      </c>
      <c r="O289" s="436">
        <f t="shared" si="14"/>
        <v>1023.7210000000001</v>
      </c>
      <c r="P289" s="340" t="s">
        <v>485</v>
      </c>
      <c r="Q289" s="64" t="s">
        <v>1773</v>
      </c>
      <c r="R289" s="528" t="s">
        <v>2084</v>
      </c>
      <c r="S289" s="343" t="s">
        <v>3012</v>
      </c>
      <c r="T289" s="46" t="s">
        <v>840</v>
      </c>
      <c r="U289" s="36" t="s">
        <v>519</v>
      </c>
      <c r="V289" s="107" t="s">
        <v>843</v>
      </c>
      <c r="W289" s="48" t="s">
        <v>1381</v>
      </c>
      <c r="X289" s="49">
        <v>21</v>
      </c>
      <c r="Y289" s="127" t="s">
        <v>28</v>
      </c>
      <c r="Z289" s="51">
        <v>205</v>
      </c>
      <c r="AA289" s="50"/>
      <c r="AB289" s="52"/>
      <c r="AC289" s="48"/>
      <c r="AD289" s="49"/>
      <c r="AE289" s="127" t="s">
        <v>28</v>
      </c>
      <c r="AF289" s="51"/>
      <c r="AG289" s="56"/>
      <c r="AH289" s="52"/>
      <c r="AI289" s="48"/>
      <c r="AJ289" s="49"/>
      <c r="AK289" s="127" t="s">
        <v>28</v>
      </c>
      <c r="AL289" s="51"/>
      <c r="AM289" s="56"/>
      <c r="AN289" s="52"/>
      <c r="AO289" s="67"/>
      <c r="AP289" s="103" t="s">
        <v>485</v>
      </c>
      <c r="AQ289" s="103"/>
      <c r="AR289" s="68" t="s">
        <v>1391</v>
      </c>
      <c r="AS289" s="71"/>
      <c r="AT289" s="71"/>
      <c r="AU289" s="219"/>
    </row>
    <row r="290" spans="1:47" s="17" customFormat="1" ht="54" x14ac:dyDescent="0.15">
      <c r="A290" s="45"/>
      <c r="B290" s="78"/>
      <c r="C290" s="239">
        <v>241</v>
      </c>
      <c r="D290" s="304" t="s">
        <v>1601</v>
      </c>
      <c r="E290" s="36" t="s">
        <v>848</v>
      </c>
      <c r="F290" s="36" t="s">
        <v>484</v>
      </c>
      <c r="G290" s="288">
        <v>4487.058</v>
      </c>
      <c r="H290" s="287">
        <v>3870.893</v>
      </c>
      <c r="I290" s="288">
        <v>3806.5410000000002</v>
      </c>
      <c r="J290" s="503" t="s">
        <v>2895</v>
      </c>
      <c r="K290" s="79" t="s">
        <v>1770</v>
      </c>
      <c r="L290" s="291" t="s">
        <v>2066</v>
      </c>
      <c r="M290" s="288">
        <v>2975.2379999999998</v>
      </c>
      <c r="N290" s="288">
        <v>4698.2030000000004</v>
      </c>
      <c r="O290" s="436">
        <f t="shared" si="14"/>
        <v>1722.9650000000006</v>
      </c>
      <c r="P290" s="340" t="s">
        <v>485</v>
      </c>
      <c r="Q290" s="64" t="s">
        <v>1773</v>
      </c>
      <c r="R290" s="528" t="s">
        <v>2084</v>
      </c>
      <c r="S290" s="343" t="s">
        <v>3034</v>
      </c>
      <c r="T290" s="46" t="s">
        <v>840</v>
      </c>
      <c r="U290" s="36" t="s">
        <v>519</v>
      </c>
      <c r="V290" s="107" t="s">
        <v>843</v>
      </c>
      <c r="W290" s="48" t="s">
        <v>1381</v>
      </c>
      <c r="X290" s="49">
        <v>21</v>
      </c>
      <c r="Y290" s="127" t="s">
        <v>28</v>
      </c>
      <c r="Z290" s="51">
        <v>205</v>
      </c>
      <c r="AA290" s="50"/>
      <c r="AB290" s="52"/>
      <c r="AC290" s="48"/>
      <c r="AD290" s="49"/>
      <c r="AE290" s="127" t="s">
        <v>28</v>
      </c>
      <c r="AF290" s="51"/>
      <c r="AG290" s="56"/>
      <c r="AH290" s="52"/>
      <c r="AI290" s="48"/>
      <c r="AJ290" s="49"/>
      <c r="AK290" s="127" t="s">
        <v>28</v>
      </c>
      <c r="AL290" s="51"/>
      <c r="AM290" s="56"/>
      <c r="AN290" s="52"/>
      <c r="AO290" s="67"/>
      <c r="AP290" s="103" t="s">
        <v>485</v>
      </c>
      <c r="AQ290" s="103"/>
      <c r="AR290" s="68" t="s">
        <v>1391</v>
      </c>
      <c r="AS290" s="71"/>
      <c r="AT290" s="71"/>
      <c r="AU290" s="219"/>
    </row>
    <row r="291" spans="1:47" s="17" customFormat="1" ht="40.5" x14ac:dyDescent="0.15">
      <c r="A291" s="45"/>
      <c r="B291" s="78"/>
      <c r="C291" s="239">
        <v>242</v>
      </c>
      <c r="D291" s="304" t="s">
        <v>1602</v>
      </c>
      <c r="E291" s="36" t="s">
        <v>848</v>
      </c>
      <c r="F291" s="36" t="s">
        <v>484</v>
      </c>
      <c r="G291" s="288">
        <v>3871.3789999999999</v>
      </c>
      <c r="H291" s="287">
        <v>25.774000000000001</v>
      </c>
      <c r="I291" s="288">
        <v>25.515000000000001</v>
      </c>
      <c r="J291" s="503" t="s">
        <v>2895</v>
      </c>
      <c r="K291" s="79" t="s">
        <v>1770</v>
      </c>
      <c r="L291" s="291" t="s">
        <v>2066</v>
      </c>
      <c r="M291" s="288">
        <v>1263.7650000000001</v>
      </c>
      <c r="N291" s="288">
        <v>4512.3270000000002</v>
      </c>
      <c r="O291" s="436">
        <f t="shared" si="14"/>
        <v>3248.5619999999999</v>
      </c>
      <c r="P291" s="340" t="s">
        <v>485</v>
      </c>
      <c r="Q291" s="64" t="s">
        <v>1773</v>
      </c>
      <c r="R291" s="528" t="s">
        <v>2084</v>
      </c>
      <c r="S291" s="343" t="s">
        <v>3013</v>
      </c>
      <c r="T291" s="46" t="s">
        <v>840</v>
      </c>
      <c r="U291" s="36" t="s">
        <v>519</v>
      </c>
      <c r="V291" s="107" t="s">
        <v>843</v>
      </c>
      <c r="W291" s="48" t="s">
        <v>1381</v>
      </c>
      <c r="X291" s="49">
        <v>21</v>
      </c>
      <c r="Y291" s="127" t="s">
        <v>28</v>
      </c>
      <c r="Z291" s="51">
        <v>205</v>
      </c>
      <c r="AA291" s="50"/>
      <c r="AB291" s="52"/>
      <c r="AC291" s="48"/>
      <c r="AD291" s="49"/>
      <c r="AE291" s="127" t="s">
        <v>28</v>
      </c>
      <c r="AF291" s="51"/>
      <c r="AG291" s="56"/>
      <c r="AH291" s="52"/>
      <c r="AI291" s="48"/>
      <c r="AJ291" s="49"/>
      <c r="AK291" s="127" t="s">
        <v>28</v>
      </c>
      <c r="AL291" s="51"/>
      <c r="AM291" s="56"/>
      <c r="AN291" s="52"/>
      <c r="AO291" s="67"/>
      <c r="AP291" s="103" t="s">
        <v>485</v>
      </c>
      <c r="AQ291" s="103"/>
      <c r="AR291" s="68" t="s">
        <v>1391</v>
      </c>
      <c r="AS291" s="71"/>
      <c r="AT291" s="71"/>
      <c r="AU291" s="219"/>
    </row>
    <row r="292" spans="1:47" s="17" customFormat="1" ht="40.5" x14ac:dyDescent="0.15">
      <c r="A292" s="45"/>
      <c r="B292" s="78"/>
      <c r="C292" s="239">
        <v>243</v>
      </c>
      <c r="D292" s="300" t="s">
        <v>853</v>
      </c>
      <c r="E292" s="36" t="s">
        <v>848</v>
      </c>
      <c r="F292" s="36" t="s">
        <v>484</v>
      </c>
      <c r="G292" s="288">
        <v>109.75</v>
      </c>
      <c r="H292" s="287">
        <v>109.75</v>
      </c>
      <c r="I292" s="288">
        <v>105.27500000000001</v>
      </c>
      <c r="J292" s="503" t="s">
        <v>2895</v>
      </c>
      <c r="K292" s="79" t="s">
        <v>1770</v>
      </c>
      <c r="L292" s="291" t="s">
        <v>2067</v>
      </c>
      <c r="M292" s="288">
        <v>115.48</v>
      </c>
      <c r="N292" s="288">
        <v>157.72900000000001</v>
      </c>
      <c r="O292" s="436">
        <f t="shared" si="14"/>
        <v>42.249000000000009</v>
      </c>
      <c r="P292" s="340" t="s">
        <v>485</v>
      </c>
      <c r="Q292" s="64" t="s">
        <v>1773</v>
      </c>
      <c r="R292" s="528" t="s">
        <v>2085</v>
      </c>
      <c r="S292" s="343" t="s">
        <v>3014</v>
      </c>
      <c r="T292" s="46" t="s">
        <v>840</v>
      </c>
      <c r="U292" s="36" t="s">
        <v>519</v>
      </c>
      <c r="V292" s="107" t="s">
        <v>843</v>
      </c>
      <c r="W292" s="48" t="s">
        <v>1381</v>
      </c>
      <c r="X292" s="49">
        <v>21</v>
      </c>
      <c r="Y292" s="127" t="s">
        <v>28</v>
      </c>
      <c r="Z292" s="51">
        <v>206</v>
      </c>
      <c r="AA292" s="50"/>
      <c r="AB292" s="52"/>
      <c r="AC292" s="48"/>
      <c r="AD292" s="49"/>
      <c r="AE292" s="127" t="s">
        <v>28</v>
      </c>
      <c r="AF292" s="51"/>
      <c r="AG292" s="56"/>
      <c r="AH292" s="52"/>
      <c r="AI292" s="48"/>
      <c r="AJ292" s="49"/>
      <c r="AK292" s="127" t="s">
        <v>28</v>
      </c>
      <c r="AL292" s="51"/>
      <c r="AM292" s="56"/>
      <c r="AN292" s="52"/>
      <c r="AO292" s="67"/>
      <c r="AP292" s="103" t="s">
        <v>485</v>
      </c>
      <c r="AQ292" s="103"/>
      <c r="AR292" s="68" t="s">
        <v>1392</v>
      </c>
      <c r="AS292" s="71"/>
      <c r="AT292" s="71"/>
      <c r="AU292" s="219"/>
    </row>
    <row r="293" spans="1:47" s="17" customFormat="1" ht="40.5" x14ac:dyDescent="0.15">
      <c r="A293" s="45"/>
      <c r="B293" s="78"/>
      <c r="C293" s="239">
        <v>244</v>
      </c>
      <c r="D293" s="300" t="s">
        <v>854</v>
      </c>
      <c r="E293" s="36" t="s">
        <v>848</v>
      </c>
      <c r="F293" s="36" t="s">
        <v>484</v>
      </c>
      <c r="G293" s="288">
        <v>422.72699999999998</v>
      </c>
      <c r="H293" s="287">
        <v>430.04</v>
      </c>
      <c r="I293" s="288">
        <v>414.93200000000002</v>
      </c>
      <c r="J293" s="279" t="s">
        <v>2053</v>
      </c>
      <c r="K293" s="79" t="s">
        <v>1774</v>
      </c>
      <c r="L293" s="291" t="s">
        <v>2068</v>
      </c>
      <c r="M293" s="397">
        <v>592.29399999999998</v>
      </c>
      <c r="N293" s="397">
        <v>445.11799999999999</v>
      </c>
      <c r="O293" s="445">
        <f t="shared" si="14"/>
        <v>-147.17599999999999</v>
      </c>
      <c r="P293" s="340" t="s">
        <v>485</v>
      </c>
      <c r="Q293" s="64" t="s">
        <v>1773</v>
      </c>
      <c r="R293" s="528" t="s">
        <v>2086</v>
      </c>
      <c r="S293" s="343" t="s">
        <v>3015</v>
      </c>
      <c r="T293" s="46" t="s">
        <v>840</v>
      </c>
      <c r="U293" s="36" t="s">
        <v>519</v>
      </c>
      <c r="V293" s="107" t="s">
        <v>843</v>
      </c>
      <c r="W293" s="48" t="s">
        <v>1381</v>
      </c>
      <c r="X293" s="49">
        <v>21</v>
      </c>
      <c r="Y293" s="127" t="s">
        <v>28</v>
      </c>
      <c r="Z293" s="51">
        <v>207</v>
      </c>
      <c r="AA293" s="50"/>
      <c r="AB293" s="52"/>
      <c r="AC293" s="48"/>
      <c r="AD293" s="49"/>
      <c r="AE293" s="127" t="s">
        <v>28</v>
      </c>
      <c r="AF293" s="51"/>
      <c r="AG293" s="56"/>
      <c r="AH293" s="52"/>
      <c r="AI293" s="48"/>
      <c r="AJ293" s="49"/>
      <c r="AK293" s="127" t="s">
        <v>28</v>
      </c>
      <c r="AL293" s="51"/>
      <c r="AM293" s="56"/>
      <c r="AN293" s="52"/>
      <c r="AO293" s="67"/>
      <c r="AP293" s="103" t="s">
        <v>1382</v>
      </c>
      <c r="AQ293" s="103" t="s">
        <v>1383</v>
      </c>
      <c r="AR293" s="68" t="s">
        <v>1387</v>
      </c>
      <c r="AS293" s="71"/>
      <c r="AT293" s="71"/>
      <c r="AU293" s="219"/>
    </row>
    <row r="294" spans="1:47" s="17" customFormat="1" ht="40.5" x14ac:dyDescent="0.15">
      <c r="A294" s="45"/>
      <c r="B294" s="78"/>
      <c r="C294" s="239">
        <v>245</v>
      </c>
      <c r="D294" s="300" t="s">
        <v>855</v>
      </c>
      <c r="E294" s="36" t="s">
        <v>848</v>
      </c>
      <c r="F294" s="36" t="s">
        <v>484</v>
      </c>
      <c r="G294" s="288">
        <v>938.30700000000002</v>
      </c>
      <c r="H294" s="287">
        <v>938.30700000000002</v>
      </c>
      <c r="I294" s="288">
        <v>927.99300000000005</v>
      </c>
      <c r="J294" s="503" t="s">
        <v>2895</v>
      </c>
      <c r="K294" s="79" t="s">
        <v>1770</v>
      </c>
      <c r="L294" s="291" t="s">
        <v>2069</v>
      </c>
      <c r="M294" s="288">
        <v>745.24</v>
      </c>
      <c r="N294" s="288">
        <v>1062.338</v>
      </c>
      <c r="O294" s="436">
        <f t="shared" si="14"/>
        <v>317.09799999999996</v>
      </c>
      <c r="P294" s="340" t="s">
        <v>485</v>
      </c>
      <c r="Q294" s="64" t="s">
        <v>1773</v>
      </c>
      <c r="R294" s="528" t="s">
        <v>2087</v>
      </c>
      <c r="S294" s="343" t="s">
        <v>3016</v>
      </c>
      <c r="T294" s="46" t="s">
        <v>840</v>
      </c>
      <c r="U294" s="36" t="s">
        <v>519</v>
      </c>
      <c r="V294" s="107" t="s">
        <v>843</v>
      </c>
      <c r="W294" s="48" t="s">
        <v>1381</v>
      </c>
      <c r="X294" s="49">
        <v>21</v>
      </c>
      <c r="Y294" s="127" t="s">
        <v>28</v>
      </c>
      <c r="Z294" s="51">
        <v>208</v>
      </c>
      <c r="AA294" s="50"/>
      <c r="AB294" s="52"/>
      <c r="AC294" s="48"/>
      <c r="AD294" s="49"/>
      <c r="AE294" s="127" t="s">
        <v>28</v>
      </c>
      <c r="AF294" s="51"/>
      <c r="AG294" s="56"/>
      <c r="AH294" s="52"/>
      <c r="AI294" s="48"/>
      <c r="AJ294" s="49"/>
      <c r="AK294" s="127" t="s">
        <v>28</v>
      </c>
      <c r="AL294" s="51"/>
      <c r="AM294" s="56"/>
      <c r="AN294" s="52"/>
      <c r="AO294" s="67"/>
      <c r="AP294" s="103" t="s">
        <v>485</v>
      </c>
      <c r="AQ294" s="103"/>
      <c r="AR294" s="68" t="s">
        <v>1392</v>
      </c>
      <c r="AS294" s="71"/>
      <c r="AT294" s="71"/>
      <c r="AU294" s="219"/>
    </row>
    <row r="295" spans="1:47" s="17" customFormat="1" ht="41.25" thickBot="1" x14ac:dyDescent="0.2">
      <c r="A295" s="45"/>
      <c r="B295" s="78"/>
      <c r="C295" s="332">
        <v>246</v>
      </c>
      <c r="D295" s="300" t="s">
        <v>856</v>
      </c>
      <c r="E295" s="46" t="s">
        <v>509</v>
      </c>
      <c r="F295" s="36" t="s">
        <v>484</v>
      </c>
      <c r="G295" s="288">
        <v>14936.201999999999</v>
      </c>
      <c r="H295" s="287">
        <v>15230.191999999999</v>
      </c>
      <c r="I295" s="288">
        <v>13783.790999999999</v>
      </c>
      <c r="J295" s="503" t="s">
        <v>2895</v>
      </c>
      <c r="K295" s="79" t="s">
        <v>1770</v>
      </c>
      <c r="L295" s="291" t="s">
        <v>2070</v>
      </c>
      <c r="M295" s="288">
        <v>14727.31</v>
      </c>
      <c r="N295" s="288">
        <v>15499.498</v>
      </c>
      <c r="O295" s="436">
        <f t="shared" si="14"/>
        <v>772.1880000000001</v>
      </c>
      <c r="P295" s="340" t="s">
        <v>485</v>
      </c>
      <c r="Q295" s="64" t="s">
        <v>1771</v>
      </c>
      <c r="R295" s="528" t="s">
        <v>2088</v>
      </c>
      <c r="S295" s="343" t="s">
        <v>3017</v>
      </c>
      <c r="T295" s="46" t="s">
        <v>840</v>
      </c>
      <c r="U295" s="36" t="s">
        <v>519</v>
      </c>
      <c r="V295" s="107" t="s">
        <v>845</v>
      </c>
      <c r="W295" s="48" t="s">
        <v>1381</v>
      </c>
      <c r="X295" s="49">
        <v>21</v>
      </c>
      <c r="Y295" s="127" t="s">
        <v>28</v>
      </c>
      <c r="Z295" s="51">
        <v>209</v>
      </c>
      <c r="AA295" s="50"/>
      <c r="AB295" s="52"/>
      <c r="AC295" s="48"/>
      <c r="AD295" s="49"/>
      <c r="AE295" s="127" t="s">
        <v>28</v>
      </c>
      <c r="AF295" s="51"/>
      <c r="AG295" s="56"/>
      <c r="AH295" s="52"/>
      <c r="AI295" s="48"/>
      <c r="AJ295" s="49"/>
      <c r="AK295" s="127" t="s">
        <v>28</v>
      </c>
      <c r="AL295" s="51"/>
      <c r="AM295" s="56"/>
      <c r="AN295" s="52"/>
      <c r="AO295" s="67"/>
      <c r="AP295" s="103" t="s">
        <v>485</v>
      </c>
      <c r="AQ295" s="103"/>
      <c r="AR295" s="68" t="s">
        <v>1392</v>
      </c>
      <c r="AS295" s="71"/>
      <c r="AT295" s="71"/>
      <c r="AU295" s="219"/>
    </row>
    <row r="296" spans="1:47" s="25" customFormat="1" x14ac:dyDescent="0.15">
      <c r="A296" s="41" t="s">
        <v>1329</v>
      </c>
      <c r="B296" s="42"/>
      <c r="C296" s="331"/>
      <c r="D296" s="100"/>
      <c r="E296" s="105"/>
      <c r="F296" s="105"/>
      <c r="G296" s="400"/>
      <c r="H296" s="416"/>
      <c r="I296" s="416"/>
      <c r="J296" s="534"/>
      <c r="K296" s="81"/>
      <c r="L296" s="513"/>
      <c r="M296" s="400"/>
      <c r="N296" s="416"/>
      <c r="O296" s="434"/>
      <c r="P296" s="341"/>
      <c r="Q296" s="42"/>
      <c r="R296" s="525"/>
      <c r="S296" s="42"/>
      <c r="T296" s="104"/>
      <c r="U296" s="100"/>
      <c r="V296" s="100"/>
      <c r="W296" s="42"/>
      <c r="X296" s="42"/>
      <c r="Y296" s="42"/>
      <c r="Z296" s="42"/>
      <c r="AA296" s="42"/>
      <c r="AB296" s="42"/>
      <c r="AC296" s="42"/>
      <c r="AD296" s="42"/>
      <c r="AE296" s="42"/>
      <c r="AF296" s="42"/>
      <c r="AG296" s="42"/>
      <c r="AH296" s="42"/>
      <c r="AI296" s="42"/>
      <c r="AJ296" s="42"/>
      <c r="AK296" s="42"/>
      <c r="AL296" s="42"/>
      <c r="AM296" s="42"/>
      <c r="AN296" s="42"/>
      <c r="AO296" s="42"/>
      <c r="AP296" s="105"/>
      <c r="AQ296" s="105"/>
      <c r="AR296" s="62"/>
      <c r="AS296" s="100"/>
      <c r="AT296" s="100"/>
      <c r="AU296" s="222"/>
    </row>
    <row r="297" spans="1:47" s="25" customFormat="1" x14ac:dyDescent="0.15">
      <c r="A297" s="33"/>
      <c r="B297" s="43" t="s">
        <v>1331</v>
      </c>
      <c r="C297" s="306"/>
      <c r="D297" s="99"/>
      <c r="E297" s="102"/>
      <c r="F297" s="102"/>
      <c r="G297" s="401"/>
      <c r="H297" s="417"/>
      <c r="I297" s="417"/>
      <c r="J297" s="533"/>
      <c r="K297" s="82"/>
      <c r="L297" s="514"/>
      <c r="M297" s="401"/>
      <c r="N297" s="417"/>
      <c r="O297" s="435"/>
      <c r="P297" s="339"/>
      <c r="Q297" s="44"/>
      <c r="R297" s="524"/>
      <c r="S297" s="44"/>
      <c r="T297" s="101"/>
      <c r="U297" s="99"/>
      <c r="V297" s="99"/>
      <c r="W297" s="44"/>
      <c r="X297" s="44"/>
      <c r="Y297" s="44"/>
      <c r="Z297" s="44"/>
      <c r="AA297" s="44"/>
      <c r="AB297" s="44"/>
      <c r="AC297" s="44"/>
      <c r="AD297" s="44"/>
      <c r="AE297" s="44"/>
      <c r="AF297" s="44"/>
      <c r="AG297" s="44"/>
      <c r="AH297" s="44"/>
      <c r="AI297" s="44"/>
      <c r="AJ297" s="44"/>
      <c r="AK297" s="44"/>
      <c r="AL297" s="44"/>
      <c r="AM297" s="44"/>
      <c r="AN297" s="44"/>
      <c r="AO297" s="44"/>
      <c r="AP297" s="102"/>
      <c r="AQ297" s="102"/>
      <c r="AR297" s="63"/>
      <c r="AS297" s="99"/>
      <c r="AT297" s="99"/>
      <c r="AU297" s="220"/>
    </row>
    <row r="298" spans="1:47" s="17" customFormat="1" ht="81" x14ac:dyDescent="0.15">
      <c r="A298" s="45"/>
      <c r="B298" s="78"/>
      <c r="C298" s="239">
        <v>247</v>
      </c>
      <c r="D298" s="316" t="s">
        <v>1330</v>
      </c>
      <c r="E298" s="46" t="s">
        <v>866</v>
      </c>
      <c r="F298" s="46" t="s">
        <v>484</v>
      </c>
      <c r="G298" s="288">
        <v>26</v>
      </c>
      <c r="H298" s="287">
        <v>11</v>
      </c>
      <c r="I298" s="288">
        <v>10.045</v>
      </c>
      <c r="J298" s="279" t="s">
        <v>2301</v>
      </c>
      <c r="K298" s="79" t="s">
        <v>1770</v>
      </c>
      <c r="L298" s="291" t="s">
        <v>2302</v>
      </c>
      <c r="M298" s="397">
        <v>25.027000000000001</v>
      </c>
      <c r="N298" s="397">
        <v>111.479</v>
      </c>
      <c r="O298" s="445">
        <f t="shared" si="14"/>
        <v>86.451999999999998</v>
      </c>
      <c r="P298" s="340" t="s">
        <v>28</v>
      </c>
      <c r="Q298" s="64" t="s">
        <v>1772</v>
      </c>
      <c r="R298" s="295" t="s">
        <v>2304</v>
      </c>
      <c r="S298" s="66" t="s">
        <v>2955</v>
      </c>
      <c r="T298" s="46" t="s">
        <v>2306</v>
      </c>
      <c r="U298" s="46" t="s">
        <v>519</v>
      </c>
      <c r="V298" s="57" t="s">
        <v>857</v>
      </c>
      <c r="W298" s="48" t="s">
        <v>1381</v>
      </c>
      <c r="X298" s="49">
        <v>21</v>
      </c>
      <c r="Y298" s="127" t="s">
        <v>28</v>
      </c>
      <c r="Z298" s="51">
        <v>210</v>
      </c>
      <c r="AA298" s="50"/>
      <c r="AB298" s="52"/>
      <c r="AC298" s="48"/>
      <c r="AD298" s="49"/>
      <c r="AE298" s="127" t="s">
        <v>28</v>
      </c>
      <c r="AF298" s="51"/>
      <c r="AG298" s="56"/>
      <c r="AH298" s="52"/>
      <c r="AI298" s="48"/>
      <c r="AJ298" s="49"/>
      <c r="AK298" s="127" t="s">
        <v>28</v>
      </c>
      <c r="AL298" s="51"/>
      <c r="AM298" s="56"/>
      <c r="AN298" s="52"/>
      <c r="AO298" s="67"/>
      <c r="AP298" s="103" t="s">
        <v>1382</v>
      </c>
      <c r="AQ298" s="103" t="s">
        <v>1507</v>
      </c>
      <c r="AR298" s="68" t="s">
        <v>1508</v>
      </c>
      <c r="AS298" s="71" t="s">
        <v>488</v>
      </c>
      <c r="AT298" s="71" t="s">
        <v>488</v>
      </c>
      <c r="AU298" s="219"/>
    </row>
    <row r="299" spans="1:47" s="17" customFormat="1" ht="54" x14ac:dyDescent="0.15">
      <c r="A299" s="45"/>
      <c r="B299" s="78"/>
      <c r="C299" s="239">
        <v>248</v>
      </c>
      <c r="D299" s="317" t="s">
        <v>867</v>
      </c>
      <c r="E299" s="46" t="s">
        <v>490</v>
      </c>
      <c r="F299" s="46" t="s">
        <v>484</v>
      </c>
      <c r="G299" s="288">
        <v>18.992999999999999</v>
      </c>
      <c r="H299" s="287">
        <v>18.992999999999999</v>
      </c>
      <c r="I299" s="288">
        <v>18.701000000000001</v>
      </c>
      <c r="J299" s="503" t="s">
        <v>2895</v>
      </c>
      <c r="K299" s="79" t="s">
        <v>1770</v>
      </c>
      <c r="L299" s="291" t="s">
        <v>2303</v>
      </c>
      <c r="M299" s="288">
        <v>15</v>
      </c>
      <c r="N299" s="288">
        <v>32.003999999999998</v>
      </c>
      <c r="O299" s="436">
        <f t="shared" si="14"/>
        <v>17.003999999999998</v>
      </c>
      <c r="P299" s="340" t="s">
        <v>28</v>
      </c>
      <c r="Q299" s="64" t="s">
        <v>1773</v>
      </c>
      <c r="R299" s="295" t="s">
        <v>2305</v>
      </c>
      <c r="S299" s="66" t="s">
        <v>2956</v>
      </c>
      <c r="T299" s="37" t="s">
        <v>2306</v>
      </c>
      <c r="U299" s="46" t="s">
        <v>519</v>
      </c>
      <c r="V299" s="57" t="s">
        <v>858</v>
      </c>
      <c r="W299" s="48" t="s">
        <v>1381</v>
      </c>
      <c r="X299" s="49">
        <v>21</v>
      </c>
      <c r="Y299" s="127" t="s">
        <v>28</v>
      </c>
      <c r="Z299" s="51">
        <v>211</v>
      </c>
      <c r="AA299" s="50"/>
      <c r="AB299" s="52"/>
      <c r="AC299" s="48"/>
      <c r="AD299" s="49"/>
      <c r="AE299" s="127" t="s">
        <v>28</v>
      </c>
      <c r="AF299" s="51"/>
      <c r="AG299" s="56"/>
      <c r="AH299" s="52"/>
      <c r="AI299" s="48"/>
      <c r="AJ299" s="49"/>
      <c r="AK299" s="127" t="s">
        <v>28</v>
      </c>
      <c r="AL299" s="51"/>
      <c r="AM299" s="56"/>
      <c r="AN299" s="52"/>
      <c r="AO299" s="67"/>
      <c r="AP299" s="103" t="s">
        <v>485</v>
      </c>
      <c r="AQ299" s="103"/>
      <c r="AR299" s="68" t="s">
        <v>1509</v>
      </c>
      <c r="AS299" s="71" t="s">
        <v>488</v>
      </c>
      <c r="AT299" s="71"/>
      <c r="AU299" s="219"/>
    </row>
    <row r="300" spans="1:47" s="17" customFormat="1" ht="81" x14ac:dyDescent="0.15">
      <c r="A300" s="45"/>
      <c r="B300" s="78"/>
      <c r="C300" s="239">
        <v>249</v>
      </c>
      <c r="D300" s="300" t="s">
        <v>868</v>
      </c>
      <c r="E300" s="46" t="s">
        <v>622</v>
      </c>
      <c r="F300" s="46" t="s">
        <v>484</v>
      </c>
      <c r="G300" s="288">
        <v>17.88</v>
      </c>
      <c r="H300" s="287">
        <v>17.88</v>
      </c>
      <c r="I300" s="288">
        <v>11.568</v>
      </c>
      <c r="J300" s="503" t="s">
        <v>2895</v>
      </c>
      <c r="K300" s="79" t="s">
        <v>1770</v>
      </c>
      <c r="L300" s="291" t="s">
        <v>2102</v>
      </c>
      <c r="M300" s="288">
        <v>19.388999999999999</v>
      </c>
      <c r="N300" s="288">
        <v>19.346</v>
      </c>
      <c r="O300" s="462">
        <f t="shared" si="14"/>
        <v>-4.2999999999999261E-2</v>
      </c>
      <c r="P300" s="340" t="s">
        <v>28</v>
      </c>
      <c r="Q300" s="64" t="s">
        <v>1773</v>
      </c>
      <c r="R300" s="295" t="s">
        <v>2113</v>
      </c>
      <c r="S300" s="47"/>
      <c r="T300" s="46" t="s">
        <v>552</v>
      </c>
      <c r="U300" s="46" t="s">
        <v>519</v>
      </c>
      <c r="V300" s="57" t="s">
        <v>859</v>
      </c>
      <c r="W300" s="48" t="s">
        <v>1381</v>
      </c>
      <c r="X300" s="49">
        <v>21</v>
      </c>
      <c r="Y300" s="127" t="s">
        <v>28</v>
      </c>
      <c r="Z300" s="51">
        <v>212</v>
      </c>
      <c r="AA300" s="50"/>
      <c r="AB300" s="52"/>
      <c r="AC300" s="48"/>
      <c r="AD300" s="49"/>
      <c r="AE300" s="127" t="s">
        <v>28</v>
      </c>
      <c r="AF300" s="51"/>
      <c r="AG300" s="56"/>
      <c r="AH300" s="52"/>
      <c r="AI300" s="48"/>
      <c r="AJ300" s="49"/>
      <c r="AK300" s="127" t="s">
        <v>28</v>
      </c>
      <c r="AL300" s="51"/>
      <c r="AM300" s="56"/>
      <c r="AN300" s="52"/>
      <c r="AO300" s="67"/>
      <c r="AP300" s="103" t="s">
        <v>485</v>
      </c>
      <c r="AQ300" s="103"/>
      <c r="AR300" s="68" t="s">
        <v>453</v>
      </c>
      <c r="AS300" s="71" t="s">
        <v>488</v>
      </c>
      <c r="AT300" s="71"/>
      <c r="AU300" s="219"/>
    </row>
    <row r="301" spans="1:47" s="17" customFormat="1" ht="40.5" x14ac:dyDescent="0.15">
      <c r="A301" s="45"/>
      <c r="B301" s="78"/>
      <c r="C301" s="239">
        <v>250</v>
      </c>
      <c r="D301" s="300" t="s">
        <v>869</v>
      </c>
      <c r="E301" s="46" t="s">
        <v>525</v>
      </c>
      <c r="F301" s="46" t="s">
        <v>484</v>
      </c>
      <c r="G301" s="288">
        <v>30.904</v>
      </c>
      <c r="H301" s="287">
        <v>30.904</v>
      </c>
      <c r="I301" s="288">
        <v>29.343</v>
      </c>
      <c r="J301" s="503" t="s">
        <v>2895</v>
      </c>
      <c r="K301" s="79" t="s">
        <v>1770</v>
      </c>
      <c r="L301" s="291" t="s">
        <v>1815</v>
      </c>
      <c r="M301" s="288">
        <v>30.710999999999999</v>
      </c>
      <c r="N301" s="288">
        <v>35.710999999999999</v>
      </c>
      <c r="O301" s="436">
        <f t="shared" si="14"/>
        <v>5</v>
      </c>
      <c r="P301" s="340" t="s">
        <v>28</v>
      </c>
      <c r="Q301" s="64" t="s">
        <v>1773</v>
      </c>
      <c r="R301" s="295" t="s">
        <v>2113</v>
      </c>
      <c r="S301" s="47"/>
      <c r="T301" s="46" t="s">
        <v>552</v>
      </c>
      <c r="U301" s="46" t="s">
        <v>519</v>
      </c>
      <c r="V301" s="57" t="s">
        <v>860</v>
      </c>
      <c r="W301" s="48" t="s">
        <v>1381</v>
      </c>
      <c r="X301" s="49">
        <v>21</v>
      </c>
      <c r="Y301" s="127" t="s">
        <v>28</v>
      </c>
      <c r="Z301" s="51">
        <v>213</v>
      </c>
      <c r="AA301" s="50"/>
      <c r="AB301" s="52"/>
      <c r="AC301" s="48"/>
      <c r="AD301" s="49"/>
      <c r="AE301" s="127" t="s">
        <v>28</v>
      </c>
      <c r="AF301" s="51"/>
      <c r="AG301" s="56"/>
      <c r="AH301" s="52"/>
      <c r="AI301" s="48"/>
      <c r="AJ301" s="49"/>
      <c r="AK301" s="127" t="s">
        <v>28</v>
      </c>
      <c r="AL301" s="51"/>
      <c r="AM301" s="56"/>
      <c r="AN301" s="52"/>
      <c r="AO301" s="67"/>
      <c r="AP301" s="103" t="s">
        <v>28</v>
      </c>
      <c r="AQ301" s="103"/>
      <c r="AR301" s="68" t="s">
        <v>452</v>
      </c>
      <c r="AS301" s="71" t="s">
        <v>488</v>
      </c>
      <c r="AT301" s="71"/>
      <c r="AU301" s="219"/>
    </row>
    <row r="302" spans="1:47" s="17" customFormat="1" ht="40.5" x14ac:dyDescent="0.15">
      <c r="A302" s="45"/>
      <c r="B302" s="78"/>
      <c r="C302" s="239">
        <v>251</v>
      </c>
      <c r="D302" s="300" t="s">
        <v>870</v>
      </c>
      <c r="E302" s="46" t="s">
        <v>871</v>
      </c>
      <c r="F302" s="46" t="s">
        <v>620</v>
      </c>
      <c r="G302" s="288">
        <v>30</v>
      </c>
      <c r="H302" s="287">
        <v>30</v>
      </c>
      <c r="I302" s="288">
        <v>28.007000000000001</v>
      </c>
      <c r="J302" s="279" t="s">
        <v>2111</v>
      </c>
      <c r="K302" s="79" t="s">
        <v>1770</v>
      </c>
      <c r="L302" s="291" t="s">
        <v>2112</v>
      </c>
      <c r="M302" s="397">
        <v>20</v>
      </c>
      <c r="N302" s="397">
        <v>40</v>
      </c>
      <c r="O302" s="445">
        <f t="shared" si="14"/>
        <v>20</v>
      </c>
      <c r="P302" s="340" t="s">
        <v>28</v>
      </c>
      <c r="Q302" s="64" t="s">
        <v>1772</v>
      </c>
      <c r="R302" s="295" t="s">
        <v>2214</v>
      </c>
      <c r="S302" s="66" t="s">
        <v>2963</v>
      </c>
      <c r="T302" s="46" t="s">
        <v>632</v>
      </c>
      <c r="U302" s="46" t="s">
        <v>519</v>
      </c>
      <c r="V302" s="57" t="s">
        <v>858</v>
      </c>
      <c r="W302" s="48" t="s">
        <v>1381</v>
      </c>
      <c r="X302" s="49">
        <v>21</v>
      </c>
      <c r="Y302" s="127" t="s">
        <v>28</v>
      </c>
      <c r="Z302" s="51">
        <v>214</v>
      </c>
      <c r="AA302" s="50"/>
      <c r="AB302" s="52"/>
      <c r="AC302" s="48"/>
      <c r="AD302" s="49"/>
      <c r="AE302" s="127" t="s">
        <v>28</v>
      </c>
      <c r="AF302" s="51"/>
      <c r="AG302" s="56"/>
      <c r="AH302" s="52"/>
      <c r="AI302" s="48"/>
      <c r="AJ302" s="49"/>
      <c r="AK302" s="127" t="s">
        <v>28</v>
      </c>
      <c r="AL302" s="51"/>
      <c r="AM302" s="56"/>
      <c r="AN302" s="52"/>
      <c r="AO302" s="67"/>
      <c r="AP302" s="103" t="s">
        <v>1382</v>
      </c>
      <c r="AQ302" s="103" t="s">
        <v>1383</v>
      </c>
      <c r="AR302" s="68" t="s">
        <v>451</v>
      </c>
      <c r="AS302" s="71" t="s">
        <v>488</v>
      </c>
      <c r="AT302" s="71"/>
      <c r="AU302" s="219"/>
    </row>
    <row r="303" spans="1:47" s="17" customFormat="1" ht="40.5" x14ac:dyDescent="0.15">
      <c r="A303" s="45"/>
      <c r="B303" s="78"/>
      <c r="C303" s="239">
        <v>252</v>
      </c>
      <c r="D303" s="300" t="s">
        <v>872</v>
      </c>
      <c r="E303" s="46" t="s">
        <v>873</v>
      </c>
      <c r="F303" s="46" t="s">
        <v>484</v>
      </c>
      <c r="G303" s="288">
        <v>361.154</v>
      </c>
      <c r="H303" s="287">
        <v>840.03680999999995</v>
      </c>
      <c r="I303" s="288">
        <v>360.17041</v>
      </c>
      <c r="J303" s="279" t="s">
        <v>3026</v>
      </c>
      <c r="K303" s="79" t="s">
        <v>1774</v>
      </c>
      <c r="L303" s="291" t="s">
        <v>2506</v>
      </c>
      <c r="M303" s="397">
        <v>200.084</v>
      </c>
      <c r="N303" s="397">
        <v>200.22300000000001</v>
      </c>
      <c r="O303" s="481">
        <f t="shared" si="14"/>
        <v>0.13900000000001</v>
      </c>
      <c r="P303" s="340">
        <v>0</v>
      </c>
      <c r="Q303" s="64" t="s">
        <v>1772</v>
      </c>
      <c r="R303" s="295" t="s">
        <v>2514</v>
      </c>
      <c r="S303" s="47"/>
      <c r="T303" s="46" t="s">
        <v>861</v>
      </c>
      <c r="U303" s="46" t="s">
        <v>519</v>
      </c>
      <c r="V303" s="57" t="s">
        <v>862</v>
      </c>
      <c r="W303" s="48" t="s">
        <v>1381</v>
      </c>
      <c r="X303" s="49">
        <v>21</v>
      </c>
      <c r="Y303" s="127" t="s">
        <v>28</v>
      </c>
      <c r="Z303" s="51">
        <v>215</v>
      </c>
      <c r="AA303" s="50"/>
      <c r="AB303" s="52"/>
      <c r="AC303" s="48"/>
      <c r="AD303" s="49"/>
      <c r="AE303" s="127" t="s">
        <v>28</v>
      </c>
      <c r="AF303" s="51"/>
      <c r="AG303" s="56"/>
      <c r="AH303" s="52"/>
      <c r="AI303" s="48"/>
      <c r="AJ303" s="49"/>
      <c r="AK303" s="127" t="s">
        <v>28</v>
      </c>
      <c r="AL303" s="51"/>
      <c r="AM303" s="56"/>
      <c r="AN303" s="52"/>
      <c r="AO303" s="67"/>
      <c r="AP303" s="103" t="s">
        <v>1382</v>
      </c>
      <c r="AQ303" s="103" t="s">
        <v>1383</v>
      </c>
      <c r="AR303" s="68" t="s">
        <v>451</v>
      </c>
      <c r="AS303" s="71"/>
      <c r="AT303" s="71" t="s">
        <v>488</v>
      </c>
      <c r="AU303" s="219"/>
    </row>
    <row r="304" spans="1:47" s="17" customFormat="1" ht="67.5" x14ac:dyDescent="0.15">
      <c r="A304" s="45"/>
      <c r="B304" s="78"/>
      <c r="C304" s="239">
        <v>253</v>
      </c>
      <c r="D304" s="302" t="s">
        <v>874</v>
      </c>
      <c r="E304" s="46" t="s">
        <v>536</v>
      </c>
      <c r="F304" s="46" t="s">
        <v>484</v>
      </c>
      <c r="G304" s="288">
        <v>259255.372</v>
      </c>
      <c r="H304" s="287">
        <v>390418.60199300002</v>
      </c>
      <c r="I304" s="288">
        <v>250398.89406200001</v>
      </c>
      <c r="J304" s="503" t="s">
        <v>2895</v>
      </c>
      <c r="K304" s="79" t="s">
        <v>1770</v>
      </c>
      <c r="L304" s="291" t="s">
        <v>2507</v>
      </c>
      <c r="M304" s="288">
        <v>187356.106</v>
      </c>
      <c r="N304" s="288">
        <v>229121.60800000001</v>
      </c>
      <c r="O304" s="436">
        <f t="shared" si="14"/>
        <v>41765.502000000008</v>
      </c>
      <c r="P304" s="340">
        <v>0</v>
      </c>
      <c r="Q304" s="64" t="s">
        <v>1773</v>
      </c>
      <c r="R304" s="295" t="s">
        <v>2515</v>
      </c>
      <c r="S304" s="47" t="s">
        <v>3032</v>
      </c>
      <c r="T304" s="106" t="s">
        <v>554</v>
      </c>
      <c r="U304" s="46" t="s">
        <v>519</v>
      </c>
      <c r="V304" s="57" t="s">
        <v>863</v>
      </c>
      <c r="W304" s="48" t="s">
        <v>1381</v>
      </c>
      <c r="X304" s="49">
        <v>21</v>
      </c>
      <c r="Y304" s="127" t="s">
        <v>28</v>
      </c>
      <c r="Z304" s="51">
        <v>216</v>
      </c>
      <c r="AA304" s="50"/>
      <c r="AB304" s="52"/>
      <c r="AC304" s="48"/>
      <c r="AD304" s="49"/>
      <c r="AE304" s="127" t="s">
        <v>28</v>
      </c>
      <c r="AF304" s="51"/>
      <c r="AG304" s="56"/>
      <c r="AH304" s="52"/>
      <c r="AI304" s="48"/>
      <c r="AJ304" s="49"/>
      <c r="AK304" s="127" t="s">
        <v>28</v>
      </c>
      <c r="AL304" s="51"/>
      <c r="AM304" s="56"/>
      <c r="AN304" s="52"/>
      <c r="AO304" s="67"/>
      <c r="AP304" s="103" t="s">
        <v>485</v>
      </c>
      <c r="AQ304" s="103"/>
      <c r="AR304" s="68" t="s">
        <v>455</v>
      </c>
      <c r="AS304" s="71" t="s">
        <v>488</v>
      </c>
      <c r="AT304" s="71" t="s">
        <v>488</v>
      </c>
      <c r="AU304" s="219"/>
    </row>
    <row r="305" spans="1:47" s="17" customFormat="1" ht="81" x14ac:dyDescent="0.15">
      <c r="A305" s="45"/>
      <c r="B305" s="78"/>
      <c r="C305" s="239">
        <v>254</v>
      </c>
      <c r="D305" s="300" t="s">
        <v>875</v>
      </c>
      <c r="E305" s="46" t="s">
        <v>876</v>
      </c>
      <c r="F305" s="46" t="s">
        <v>484</v>
      </c>
      <c r="G305" s="288">
        <v>11.499000000000001</v>
      </c>
      <c r="H305" s="287">
        <v>11.499000000000001</v>
      </c>
      <c r="I305" s="288">
        <v>11.222692</v>
      </c>
      <c r="J305" s="503" t="s">
        <v>2895</v>
      </c>
      <c r="K305" s="79" t="s">
        <v>1770</v>
      </c>
      <c r="L305" s="291" t="s">
        <v>2508</v>
      </c>
      <c r="M305" s="288">
        <f>2.394+12.55</f>
        <v>14.944000000000001</v>
      </c>
      <c r="N305" s="288">
        <v>14.519</v>
      </c>
      <c r="O305" s="462">
        <f t="shared" si="14"/>
        <v>-0.42500000000000071</v>
      </c>
      <c r="P305" s="340">
        <v>0</v>
      </c>
      <c r="Q305" s="64" t="s">
        <v>1773</v>
      </c>
      <c r="R305" s="295" t="s">
        <v>3036</v>
      </c>
      <c r="S305" s="47"/>
      <c r="T305" s="106" t="s">
        <v>554</v>
      </c>
      <c r="U305" s="46" t="s">
        <v>519</v>
      </c>
      <c r="V305" s="57" t="s">
        <v>864</v>
      </c>
      <c r="W305" s="48" t="s">
        <v>1381</v>
      </c>
      <c r="X305" s="49">
        <v>21</v>
      </c>
      <c r="Y305" s="127" t="s">
        <v>28</v>
      </c>
      <c r="Z305" s="51">
        <v>217</v>
      </c>
      <c r="AA305" s="50"/>
      <c r="AB305" s="52"/>
      <c r="AC305" s="48"/>
      <c r="AD305" s="49"/>
      <c r="AE305" s="127" t="s">
        <v>28</v>
      </c>
      <c r="AF305" s="51"/>
      <c r="AG305" s="56"/>
      <c r="AH305" s="52"/>
      <c r="AI305" s="48"/>
      <c r="AJ305" s="49"/>
      <c r="AK305" s="127" t="s">
        <v>28</v>
      </c>
      <c r="AL305" s="51"/>
      <c r="AM305" s="56"/>
      <c r="AN305" s="52"/>
      <c r="AO305" s="67"/>
      <c r="AP305" s="103" t="s">
        <v>485</v>
      </c>
      <c r="AQ305" s="103"/>
      <c r="AR305" s="68" t="s">
        <v>454</v>
      </c>
      <c r="AS305" s="71" t="s">
        <v>488</v>
      </c>
      <c r="AT305" s="71"/>
      <c r="AU305" s="219"/>
    </row>
    <row r="306" spans="1:47" s="17" customFormat="1" ht="40.5" x14ac:dyDescent="0.15">
      <c r="A306" s="45"/>
      <c r="B306" s="78"/>
      <c r="C306" s="239">
        <v>255</v>
      </c>
      <c r="D306" s="300" t="s">
        <v>877</v>
      </c>
      <c r="E306" s="46" t="s">
        <v>659</v>
      </c>
      <c r="F306" s="46" t="s">
        <v>484</v>
      </c>
      <c r="G306" s="288">
        <v>98.55</v>
      </c>
      <c r="H306" s="287">
        <v>98.55</v>
      </c>
      <c r="I306" s="288">
        <v>98.541511999999997</v>
      </c>
      <c r="J306" s="503" t="s">
        <v>2895</v>
      </c>
      <c r="K306" s="79" t="s">
        <v>1770</v>
      </c>
      <c r="L306" s="291" t="s">
        <v>2509</v>
      </c>
      <c r="M306" s="288">
        <v>87.878</v>
      </c>
      <c r="N306" s="288">
        <v>102.649</v>
      </c>
      <c r="O306" s="436">
        <f t="shared" si="14"/>
        <v>14.771000000000001</v>
      </c>
      <c r="P306" s="340">
        <v>0</v>
      </c>
      <c r="Q306" s="64" t="s">
        <v>1879</v>
      </c>
      <c r="R306" s="295" t="s">
        <v>2516</v>
      </c>
      <c r="S306" s="47"/>
      <c r="T306" s="106" t="s">
        <v>554</v>
      </c>
      <c r="U306" s="46" t="s">
        <v>519</v>
      </c>
      <c r="V306" s="57" t="s">
        <v>862</v>
      </c>
      <c r="W306" s="48" t="s">
        <v>1381</v>
      </c>
      <c r="X306" s="49">
        <v>21</v>
      </c>
      <c r="Y306" s="127" t="s">
        <v>28</v>
      </c>
      <c r="Z306" s="51">
        <v>218</v>
      </c>
      <c r="AA306" s="50"/>
      <c r="AB306" s="52"/>
      <c r="AC306" s="48"/>
      <c r="AD306" s="49"/>
      <c r="AE306" s="127" t="s">
        <v>28</v>
      </c>
      <c r="AF306" s="51"/>
      <c r="AG306" s="56"/>
      <c r="AH306" s="52"/>
      <c r="AI306" s="48"/>
      <c r="AJ306" s="49"/>
      <c r="AK306" s="127" t="s">
        <v>28</v>
      </c>
      <c r="AL306" s="51"/>
      <c r="AM306" s="56"/>
      <c r="AN306" s="52"/>
      <c r="AO306" s="67"/>
      <c r="AP306" s="103" t="s">
        <v>485</v>
      </c>
      <c r="AQ306" s="103"/>
      <c r="AR306" s="68" t="s">
        <v>455</v>
      </c>
      <c r="AS306" s="71" t="s">
        <v>488</v>
      </c>
      <c r="AT306" s="71"/>
      <c r="AU306" s="219"/>
    </row>
    <row r="307" spans="1:47" s="17" customFormat="1" ht="40.5" x14ac:dyDescent="0.15">
      <c r="A307" s="45"/>
      <c r="B307" s="78"/>
      <c r="C307" s="239">
        <v>256</v>
      </c>
      <c r="D307" s="300" t="s">
        <v>878</v>
      </c>
      <c r="E307" s="46" t="s">
        <v>659</v>
      </c>
      <c r="F307" s="46" t="s">
        <v>484</v>
      </c>
      <c r="G307" s="288">
        <v>28.593</v>
      </c>
      <c r="H307" s="287">
        <v>28.593</v>
      </c>
      <c r="I307" s="288">
        <v>28.563220000000001</v>
      </c>
      <c r="J307" s="503" t="s">
        <v>2895</v>
      </c>
      <c r="K307" s="79" t="s">
        <v>1770</v>
      </c>
      <c r="L307" s="291" t="s">
        <v>2510</v>
      </c>
      <c r="M307" s="288">
        <v>34.378999999999998</v>
      </c>
      <c r="N307" s="288">
        <v>36.64</v>
      </c>
      <c r="O307" s="436">
        <f t="shared" si="14"/>
        <v>2.2610000000000028</v>
      </c>
      <c r="P307" s="340">
        <v>0</v>
      </c>
      <c r="Q307" s="64" t="s">
        <v>1879</v>
      </c>
      <c r="R307" s="295" t="s">
        <v>2517</v>
      </c>
      <c r="S307" s="47"/>
      <c r="T307" s="106" t="s">
        <v>554</v>
      </c>
      <c r="U307" s="46" t="s">
        <v>519</v>
      </c>
      <c r="V307" s="57" t="s">
        <v>862</v>
      </c>
      <c r="W307" s="48" t="s">
        <v>1381</v>
      </c>
      <c r="X307" s="49">
        <v>21</v>
      </c>
      <c r="Y307" s="127" t="s">
        <v>28</v>
      </c>
      <c r="Z307" s="51">
        <v>219</v>
      </c>
      <c r="AA307" s="50"/>
      <c r="AB307" s="52"/>
      <c r="AC307" s="48"/>
      <c r="AD307" s="49"/>
      <c r="AE307" s="127" t="s">
        <v>28</v>
      </c>
      <c r="AF307" s="51"/>
      <c r="AG307" s="56"/>
      <c r="AH307" s="52"/>
      <c r="AI307" s="48"/>
      <c r="AJ307" s="49"/>
      <c r="AK307" s="127" t="s">
        <v>28</v>
      </c>
      <c r="AL307" s="51"/>
      <c r="AM307" s="56"/>
      <c r="AN307" s="52"/>
      <c r="AO307" s="67"/>
      <c r="AP307" s="103" t="s">
        <v>485</v>
      </c>
      <c r="AQ307" s="103"/>
      <c r="AR307" s="68" t="s">
        <v>454</v>
      </c>
      <c r="AS307" s="71" t="s">
        <v>488</v>
      </c>
      <c r="AT307" s="71"/>
      <c r="AU307" s="219"/>
    </row>
    <row r="308" spans="1:47" s="17" customFormat="1" ht="40.5" x14ac:dyDescent="0.15">
      <c r="A308" s="45"/>
      <c r="B308" s="78"/>
      <c r="C308" s="239">
        <v>257</v>
      </c>
      <c r="D308" s="300" t="s">
        <v>879</v>
      </c>
      <c r="E308" s="46" t="s">
        <v>688</v>
      </c>
      <c r="F308" s="37" t="s">
        <v>737</v>
      </c>
      <c r="G308" s="288">
        <v>700.22799999999995</v>
      </c>
      <c r="H308" s="287">
        <v>1110.0930000000001</v>
      </c>
      <c r="I308" s="288">
        <v>734.31161699999996</v>
      </c>
      <c r="J308" s="545" t="s">
        <v>3316</v>
      </c>
      <c r="K308" s="79" t="s">
        <v>1775</v>
      </c>
      <c r="L308" s="291" t="s">
        <v>2511</v>
      </c>
      <c r="M308" s="469">
        <v>0</v>
      </c>
      <c r="N308" s="469">
        <v>0</v>
      </c>
      <c r="O308" s="436">
        <f t="shared" si="14"/>
        <v>0</v>
      </c>
      <c r="P308" s="340">
        <v>0</v>
      </c>
      <c r="Q308" s="64" t="s">
        <v>1776</v>
      </c>
      <c r="R308" s="295" t="s">
        <v>2518</v>
      </c>
      <c r="S308" s="47"/>
      <c r="T308" s="46" t="s">
        <v>558</v>
      </c>
      <c r="U308" s="46" t="s">
        <v>519</v>
      </c>
      <c r="V308" s="57" t="s">
        <v>862</v>
      </c>
      <c r="W308" s="48" t="s">
        <v>1381</v>
      </c>
      <c r="X308" s="49">
        <v>21</v>
      </c>
      <c r="Y308" s="127" t="s">
        <v>28</v>
      </c>
      <c r="Z308" s="51">
        <v>220</v>
      </c>
      <c r="AA308" s="50"/>
      <c r="AB308" s="52"/>
      <c r="AC308" s="48"/>
      <c r="AD308" s="49"/>
      <c r="AE308" s="127" t="s">
        <v>28</v>
      </c>
      <c r="AF308" s="51"/>
      <c r="AG308" s="56"/>
      <c r="AH308" s="52"/>
      <c r="AI308" s="48"/>
      <c r="AJ308" s="49"/>
      <c r="AK308" s="127" t="s">
        <v>28</v>
      </c>
      <c r="AL308" s="51"/>
      <c r="AM308" s="56"/>
      <c r="AN308" s="52"/>
      <c r="AO308" s="67"/>
      <c r="AP308" s="103" t="s">
        <v>485</v>
      </c>
      <c r="AQ308" s="103"/>
      <c r="AR308" s="68" t="s">
        <v>451</v>
      </c>
      <c r="AS308" s="71"/>
      <c r="AT308" s="71" t="s">
        <v>488</v>
      </c>
      <c r="AU308" s="219"/>
    </row>
    <row r="309" spans="1:47" s="17" customFormat="1" ht="54" x14ac:dyDescent="0.15">
      <c r="A309" s="45"/>
      <c r="B309" s="78"/>
      <c r="C309" s="239">
        <v>258</v>
      </c>
      <c r="D309" s="300" t="s">
        <v>1621</v>
      </c>
      <c r="E309" s="46" t="s">
        <v>811</v>
      </c>
      <c r="F309" s="37" t="s">
        <v>484</v>
      </c>
      <c r="G309" s="397" t="s">
        <v>3308</v>
      </c>
      <c r="H309" s="419" t="s">
        <v>3308</v>
      </c>
      <c r="I309" s="397" t="s">
        <v>3308</v>
      </c>
      <c r="J309" s="279" t="s">
        <v>3027</v>
      </c>
      <c r="K309" s="79"/>
      <c r="L309" s="291" t="s">
        <v>2512</v>
      </c>
      <c r="M309" s="397">
        <v>530.69899999999996</v>
      </c>
      <c r="N309" s="397">
        <v>310.89299999999997</v>
      </c>
      <c r="O309" s="445">
        <f t="shared" si="14"/>
        <v>-219.80599999999998</v>
      </c>
      <c r="P309" s="340">
        <v>0</v>
      </c>
      <c r="Q309" s="64"/>
      <c r="R309" s="295" t="s">
        <v>3037</v>
      </c>
      <c r="S309" s="47"/>
      <c r="T309" s="46" t="s">
        <v>558</v>
      </c>
      <c r="U309" s="46" t="s">
        <v>519</v>
      </c>
      <c r="V309" s="57" t="s">
        <v>862</v>
      </c>
      <c r="W309" s="48" t="s">
        <v>1381</v>
      </c>
      <c r="X309" s="49">
        <v>21</v>
      </c>
      <c r="Y309" s="127" t="s">
        <v>28</v>
      </c>
      <c r="Z309" s="51">
        <v>220</v>
      </c>
      <c r="AA309" s="50"/>
      <c r="AB309" s="52"/>
      <c r="AC309" s="48"/>
      <c r="AD309" s="49"/>
      <c r="AE309" s="127" t="s">
        <v>28</v>
      </c>
      <c r="AF309" s="51"/>
      <c r="AG309" s="56"/>
      <c r="AH309" s="52"/>
      <c r="AI309" s="48"/>
      <c r="AJ309" s="49"/>
      <c r="AK309" s="127" t="s">
        <v>28</v>
      </c>
      <c r="AL309" s="51"/>
      <c r="AM309" s="56"/>
      <c r="AN309" s="52"/>
      <c r="AO309" s="67"/>
      <c r="AP309" s="103" t="s">
        <v>1382</v>
      </c>
      <c r="AQ309" s="103" t="s">
        <v>1400</v>
      </c>
      <c r="AR309" s="68"/>
      <c r="AS309" s="71" t="s">
        <v>488</v>
      </c>
      <c r="AT309" s="71"/>
      <c r="AU309" s="219"/>
    </row>
    <row r="310" spans="1:47" s="17" customFormat="1" ht="81" x14ac:dyDescent="0.15">
      <c r="A310" s="45"/>
      <c r="B310" s="78"/>
      <c r="C310" s="239">
        <v>259</v>
      </c>
      <c r="D310" s="300" t="s">
        <v>880</v>
      </c>
      <c r="E310" s="46" t="s">
        <v>540</v>
      </c>
      <c r="F310" s="46" t="s">
        <v>737</v>
      </c>
      <c r="G310" s="288">
        <v>243.17699999999999</v>
      </c>
      <c r="H310" s="287">
        <v>403.36651599999999</v>
      </c>
      <c r="I310" s="288">
        <v>349.12249600000001</v>
      </c>
      <c r="J310" s="279" t="s">
        <v>3028</v>
      </c>
      <c r="K310" s="79" t="s">
        <v>1775</v>
      </c>
      <c r="L310" s="291" t="s">
        <v>2513</v>
      </c>
      <c r="M310" s="471">
        <v>0</v>
      </c>
      <c r="N310" s="471">
        <v>0</v>
      </c>
      <c r="O310" s="445">
        <f t="shared" si="14"/>
        <v>0</v>
      </c>
      <c r="P310" s="340">
        <v>0</v>
      </c>
      <c r="Q310" s="64" t="s">
        <v>1776</v>
      </c>
      <c r="R310" s="295" t="s">
        <v>3038</v>
      </c>
      <c r="S310" s="47"/>
      <c r="T310" s="109" t="s">
        <v>554</v>
      </c>
      <c r="U310" s="109" t="s">
        <v>519</v>
      </c>
      <c r="V310" s="57" t="s">
        <v>1692</v>
      </c>
      <c r="W310" s="48" t="s">
        <v>1381</v>
      </c>
      <c r="X310" s="49">
        <v>21</v>
      </c>
      <c r="Y310" s="127" t="s">
        <v>28</v>
      </c>
      <c r="Z310" s="51">
        <v>221</v>
      </c>
      <c r="AA310" s="50"/>
      <c r="AB310" s="52"/>
      <c r="AC310" s="48"/>
      <c r="AD310" s="49"/>
      <c r="AE310" s="127" t="s">
        <v>28</v>
      </c>
      <c r="AF310" s="51"/>
      <c r="AG310" s="56"/>
      <c r="AH310" s="52"/>
      <c r="AI310" s="48"/>
      <c r="AJ310" s="49"/>
      <c r="AK310" s="127" t="s">
        <v>28</v>
      </c>
      <c r="AL310" s="51"/>
      <c r="AM310" s="56"/>
      <c r="AN310" s="52"/>
      <c r="AO310" s="67"/>
      <c r="AP310" s="103" t="s">
        <v>1382</v>
      </c>
      <c r="AQ310" s="103" t="s">
        <v>1408</v>
      </c>
      <c r="AR310" s="68" t="s">
        <v>453</v>
      </c>
      <c r="AS310" s="71" t="s">
        <v>488</v>
      </c>
      <c r="AT310" s="71"/>
      <c r="AU310" s="219"/>
    </row>
    <row r="311" spans="1:47" s="17" customFormat="1" ht="40.5" x14ac:dyDescent="0.15">
      <c r="A311" s="45"/>
      <c r="B311" s="78"/>
      <c r="C311" s="239">
        <v>260</v>
      </c>
      <c r="D311" s="300" t="s">
        <v>1170</v>
      </c>
      <c r="E311" s="46" t="s">
        <v>1171</v>
      </c>
      <c r="F311" s="46" t="s">
        <v>484</v>
      </c>
      <c r="G311" s="288">
        <v>2.0659999999999998</v>
      </c>
      <c r="H311" s="287">
        <v>2.0659999999999998</v>
      </c>
      <c r="I311" s="288">
        <v>2.0656249999999998</v>
      </c>
      <c r="J311" s="503" t="s">
        <v>2895</v>
      </c>
      <c r="K311" s="79" t="s">
        <v>1771</v>
      </c>
      <c r="L311" s="291" t="s">
        <v>2519</v>
      </c>
      <c r="M311" s="288">
        <v>2.3220000000000001</v>
      </c>
      <c r="N311" s="288">
        <v>2.4900000000000002</v>
      </c>
      <c r="O311" s="462">
        <f t="shared" si="14"/>
        <v>0.16800000000000015</v>
      </c>
      <c r="P311" s="340">
        <v>0</v>
      </c>
      <c r="Q311" s="64" t="s">
        <v>1771</v>
      </c>
      <c r="R311" s="295" t="s">
        <v>2522</v>
      </c>
      <c r="S311" s="66"/>
      <c r="T311" s="106" t="s">
        <v>1278</v>
      </c>
      <c r="U311" s="46" t="s">
        <v>519</v>
      </c>
      <c r="V311" s="57" t="s">
        <v>862</v>
      </c>
      <c r="W311" s="48" t="s">
        <v>1381</v>
      </c>
      <c r="X311" s="49">
        <v>21</v>
      </c>
      <c r="Y311" s="127" t="s">
        <v>28</v>
      </c>
      <c r="Z311" s="51">
        <v>546</v>
      </c>
      <c r="AA311" s="50"/>
      <c r="AB311" s="52"/>
      <c r="AC311" s="48"/>
      <c r="AD311" s="49"/>
      <c r="AE311" s="127" t="s">
        <v>28</v>
      </c>
      <c r="AF311" s="51"/>
      <c r="AG311" s="56"/>
      <c r="AH311" s="52"/>
      <c r="AI311" s="48"/>
      <c r="AJ311" s="49"/>
      <c r="AK311" s="127" t="s">
        <v>28</v>
      </c>
      <c r="AL311" s="51"/>
      <c r="AM311" s="56"/>
      <c r="AN311" s="52"/>
      <c r="AO311" s="67"/>
      <c r="AP311" s="103" t="s">
        <v>485</v>
      </c>
      <c r="AQ311" s="103"/>
      <c r="AR311" s="68" t="s">
        <v>452</v>
      </c>
      <c r="AS311" s="71"/>
      <c r="AT311" s="71"/>
      <c r="AU311" s="219"/>
    </row>
    <row r="312" spans="1:47" s="17" customFormat="1" ht="54" x14ac:dyDescent="0.15">
      <c r="A312" s="45"/>
      <c r="B312" s="78"/>
      <c r="C312" s="239">
        <v>261</v>
      </c>
      <c r="D312" s="304" t="s">
        <v>881</v>
      </c>
      <c r="E312" s="37" t="s">
        <v>882</v>
      </c>
      <c r="F312" s="46" t="s">
        <v>737</v>
      </c>
      <c r="G312" s="288">
        <v>59.981000000000002</v>
      </c>
      <c r="H312" s="287">
        <v>107.89700000000001</v>
      </c>
      <c r="I312" s="288">
        <v>47.915999999999997</v>
      </c>
      <c r="J312" s="545" t="s">
        <v>3316</v>
      </c>
      <c r="K312" s="79" t="s">
        <v>1775</v>
      </c>
      <c r="L312" s="291" t="s">
        <v>2520</v>
      </c>
      <c r="M312" s="469">
        <v>0</v>
      </c>
      <c r="N312" s="469">
        <v>0</v>
      </c>
      <c r="O312" s="436">
        <f t="shared" si="14"/>
        <v>0</v>
      </c>
      <c r="P312" s="340">
        <v>0</v>
      </c>
      <c r="Q312" s="64" t="s">
        <v>1776</v>
      </c>
      <c r="R312" s="295" t="s">
        <v>2523</v>
      </c>
      <c r="S312" s="47"/>
      <c r="T312" s="46" t="s">
        <v>554</v>
      </c>
      <c r="U312" s="37" t="s">
        <v>519</v>
      </c>
      <c r="V312" s="145" t="s">
        <v>865</v>
      </c>
      <c r="W312" s="48" t="s">
        <v>1381</v>
      </c>
      <c r="X312" s="49">
        <v>21</v>
      </c>
      <c r="Y312" s="127" t="s">
        <v>28</v>
      </c>
      <c r="Z312" s="51">
        <v>223</v>
      </c>
      <c r="AA312" s="50"/>
      <c r="AB312" s="52"/>
      <c r="AC312" s="48"/>
      <c r="AD312" s="49"/>
      <c r="AE312" s="127" t="s">
        <v>28</v>
      </c>
      <c r="AF312" s="51"/>
      <c r="AG312" s="56"/>
      <c r="AH312" s="52"/>
      <c r="AI312" s="48"/>
      <c r="AJ312" s="49"/>
      <c r="AK312" s="127" t="s">
        <v>28</v>
      </c>
      <c r="AL312" s="51"/>
      <c r="AM312" s="56"/>
      <c r="AN312" s="52"/>
      <c r="AO312" s="67"/>
      <c r="AP312" s="103" t="s">
        <v>485</v>
      </c>
      <c r="AQ312" s="103"/>
      <c r="AR312" s="68" t="s">
        <v>455</v>
      </c>
      <c r="AS312" s="71" t="s">
        <v>488</v>
      </c>
      <c r="AT312" s="71"/>
      <c r="AU312" s="219"/>
    </row>
    <row r="313" spans="1:47" s="17" customFormat="1" ht="40.5" x14ac:dyDescent="0.15">
      <c r="A313" s="45"/>
      <c r="B313" s="78"/>
      <c r="C313" s="239">
        <v>262</v>
      </c>
      <c r="D313" s="304" t="s">
        <v>1439</v>
      </c>
      <c r="E313" s="37" t="s">
        <v>2530</v>
      </c>
      <c r="F313" s="37" t="s">
        <v>484</v>
      </c>
      <c r="G313" s="288">
        <v>10.349</v>
      </c>
      <c r="H313" s="287">
        <v>10.349</v>
      </c>
      <c r="I313" s="288">
        <v>2.574916</v>
      </c>
      <c r="J313" s="279" t="s">
        <v>3029</v>
      </c>
      <c r="K313" s="79" t="s">
        <v>1775</v>
      </c>
      <c r="L313" s="291" t="s">
        <v>2521</v>
      </c>
      <c r="M313" s="471">
        <v>0</v>
      </c>
      <c r="N313" s="471">
        <v>0</v>
      </c>
      <c r="O313" s="445">
        <f t="shared" si="14"/>
        <v>0</v>
      </c>
      <c r="P313" s="340">
        <v>0</v>
      </c>
      <c r="Q313" s="64" t="s">
        <v>1776</v>
      </c>
      <c r="R313" s="295" t="s">
        <v>2524</v>
      </c>
      <c r="S313" s="47"/>
      <c r="T313" s="46" t="s">
        <v>554</v>
      </c>
      <c r="U313" s="37" t="s">
        <v>519</v>
      </c>
      <c r="V313" s="145" t="s">
        <v>865</v>
      </c>
      <c r="W313" s="48" t="s">
        <v>1381</v>
      </c>
      <c r="X313" s="49" t="s">
        <v>1399</v>
      </c>
      <c r="Y313" s="127" t="s">
        <v>28</v>
      </c>
      <c r="Z313" s="51">
        <v>15</v>
      </c>
      <c r="AA313" s="50"/>
      <c r="AB313" s="52"/>
      <c r="AC313" s="48"/>
      <c r="AD313" s="49"/>
      <c r="AE313" s="127" t="s">
        <v>28</v>
      </c>
      <c r="AF313" s="51"/>
      <c r="AG313" s="56"/>
      <c r="AH313" s="52"/>
      <c r="AI313" s="48"/>
      <c r="AJ313" s="49"/>
      <c r="AK313" s="127" t="s">
        <v>28</v>
      </c>
      <c r="AL313" s="51"/>
      <c r="AM313" s="56"/>
      <c r="AN313" s="52"/>
      <c r="AO313" s="67"/>
      <c r="AP313" s="103" t="s">
        <v>1382</v>
      </c>
      <c r="AQ313" s="103" t="s">
        <v>1408</v>
      </c>
      <c r="AR313" s="68"/>
      <c r="AS313" s="71" t="s">
        <v>488</v>
      </c>
      <c r="AT313" s="71"/>
      <c r="AU313" s="219"/>
    </row>
    <row r="314" spans="1:47" s="25" customFormat="1" x14ac:dyDescent="0.15">
      <c r="A314" s="33"/>
      <c r="B314" s="43" t="s">
        <v>1332</v>
      </c>
      <c r="C314" s="306"/>
      <c r="D314" s="99"/>
      <c r="E314" s="102"/>
      <c r="F314" s="102"/>
      <c r="G314" s="401"/>
      <c r="H314" s="417"/>
      <c r="I314" s="417"/>
      <c r="J314" s="533"/>
      <c r="K314" s="82"/>
      <c r="L314" s="514"/>
      <c r="M314" s="401"/>
      <c r="N314" s="417"/>
      <c r="O314" s="435"/>
      <c r="P314" s="339"/>
      <c r="Q314" s="44"/>
      <c r="R314" s="524"/>
      <c r="S314" s="44"/>
      <c r="T314" s="101"/>
      <c r="U314" s="99"/>
      <c r="V314" s="99"/>
      <c r="W314" s="44"/>
      <c r="X314" s="44"/>
      <c r="Y314" s="44"/>
      <c r="Z314" s="44"/>
      <c r="AA314" s="44"/>
      <c r="AB314" s="44"/>
      <c r="AC314" s="44"/>
      <c r="AD314" s="44"/>
      <c r="AE314" s="44"/>
      <c r="AF314" s="44"/>
      <c r="AG314" s="44"/>
      <c r="AH314" s="44"/>
      <c r="AI314" s="44"/>
      <c r="AJ314" s="44"/>
      <c r="AK314" s="44"/>
      <c r="AL314" s="44"/>
      <c r="AM314" s="44"/>
      <c r="AN314" s="44"/>
      <c r="AO314" s="44"/>
      <c r="AP314" s="102"/>
      <c r="AQ314" s="102"/>
      <c r="AR314" s="63"/>
      <c r="AS314" s="99"/>
      <c r="AT314" s="99"/>
      <c r="AU314" s="220"/>
    </row>
    <row r="315" spans="1:47" s="17" customFormat="1" ht="40.5" x14ac:dyDescent="0.15">
      <c r="A315" s="45"/>
      <c r="B315" s="78"/>
      <c r="C315" s="239">
        <v>263</v>
      </c>
      <c r="D315" s="318" t="s">
        <v>1622</v>
      </c>
      <c r="E315" s="37" t="s">
        <v>900</v>
      </c>
      <c r="F315" s="37" t="s">
        <v>529</v>
      </c>
      <c r="G315" s="288">
        <v>45.63</v>
      </c>
      <c r="H315" s="287">
        <v>45.63</v>
      </c>
      <c r="I315" s="288">
        <v>45.628999999999998</v>
      </c>
      <c r="J315" s="503" t="s">
        <v>2895</v>
      </c>
      <c r="K315" s="79" t="s">
        <v>1771</v>
      </c>
      <c r="L315" s="291" t="s">
        <v>2364</v>
      </c>
      <c r="M315" s="288">
        <v>49.906999999999996</v>
      </c>
      <c r="N315" s="288">
        <v>54.417000000000002</v>
      </c>
      <c r="O315" s="436">
        <f t="shared" si="14"/>
        <v>4.5100000000000051</v>
      </c>
      <c r="P315" s="340">
        <v>0</v>
      </c>
      <c r="Q315" s="64" t="s">
        <v>1771</v>
      </c>
      <c r="R315" s="295" t="s">
        <v>2364</v>
      </c>
      <c r="S315" s="47"/>
      <c r="T315" s="46" t="s">
        <v>884</v>
      </c>
      <c r="U315" s="46" t="s">
        <v>519</v>
      </c>
      <c r="V315" s="57" t="s">
        <v>885</v>
      </c>
      <c r="W315" s="48" t="s">
        <v>1381</v>
      </c>
      <c r="X315" s="49">
        <v>21</v>
      </c>
      <c r="Y315" s="127" t="s">
        <v>28</v>
      </c>
      <c r="Z315" s="51">
        <v>224</v>
      </c>
      <c r="AA315" s="50"/>
      <c r="AB315" s="52"/>
      <c r="AC315" s="48"/>
      <c r="AD315" s="49"/>
      <c r="AE315" s="127" t="s">
        <v>28</v>
      </c>
      <c r="AF315" s="51"/>
      <c r="AG315" s="56"/>
      <c r="AH315" s="52"/>
      <c r="AI315" s="48"/>
      <c r="AJ315" s="49"/>
      <c r="AK315" s="127" t="s">
        <v>28</v>
      </c>
      <c r="AL315" s="51"/>
      <c r="AM315" s="56"/>
      <c r="AN315" s="52"/>
      <c r="AO315" s="67"/>
      <c r="AP315" s="103" t="s">
        <v>485</v>
      </c>
      <c r="AQ315" s="103"/>
      <c r="AR315" s="68" t="s">
        <v>453</v>
      </c>
      <c r="AS315" s="71"/>
      <c r="AT315" s="71"/>
      <c r="AU315" s="219"/>
    </row>
    <row r="316" spans="1:47" s="17" customFormat="1" ht="40.5" x14ac:dyDescent="0.15">
      <c r="A316" s="45"/>
      <c r="B316" s="78"/>
      <c r="C316" s="239">
        <v>264</v>
      </c>
      <c r="D316" s="304" t="s">
        <v>901</v>
      </c>
      <c r="E316" s="37" t="s">
        <v>902</v>
      </c>
      <c r="F316" s="37" t="s">
        <v>529</v>
      </c>
      <c r="G316" s="288">
        <v>102.68300000000001</v>
      </c>
      <c r="H316" s="287">
        <v>102.68300000000001</v>
      </c>
      <c r="I316" s="288">
        <v>102.68300000000001</v>
      </c>
      <c r="J316" s="279" t="s">
        <v>2346</v>
      </c>
      <c r="K316" s="79" t="s">
        <v>1770</v>
      </c>
      <c r="L316" s="291" t="s">
        <v>2365</v>
      </c>
      <c r="M316" s="397">
        <v>121.68899999999999</v>
      </c>
      <c r="N316" s="397">
        <v>129.72900000000001</v>
      </c>
      <c r="O316" s="445">
        <f t="shared" si="14"/>
        <v>8.0400000000000205</v>
      </c>
      <c r="P316" s="340">
        <v>0</v>
      </c>
      <c r="Q316" s="64" t="s">
        <v>1772</v>
      </c>
      <c r="R316" s="295" t="s">
        <v>2428</v>
      </c>
      <c r="S316" s="47"/>
      <c r="T316" s="46" t="s">
        <v>884</v>
      </c>
      <c r="U316" s="46" t="s">
        <v>519</v>
      </c>
      <c r="V316" s="57" t="s">
        <v>885</v>
      </c>
      <c r="W316" s="48" t="s">
        <v>1381</v>
      </c>
      <c r="X316" s="49">
        <v>21</v>
      </c>
      <c r="Y316" s="127" t="s">
        <v>28</v>
      </c>
      <c r="Z316" s="51">
        <v>225</v>
      </c>
      <c r="AA316" s="50"/>
      <c r="AB316" s="52"/>
      <c r="AC316" s="48"/>
      <c r="AD316" s="49"/>
      <c r="AE316" s="127" t="s">
        <v>28</v>
      </c>
      <c r="AF316" s="51"/>
      <c r="AG316" s="56"/>
      <c r="AH316" s="52"/>
      <c r="AI316" s="48"/>
      <c r="AJ316" s="49"/>
      <c r="AK316" s="127" t="s">
        <v>28</v>
      </c>
      <c r="AL316" s="51"/>
      <c r="AM316" s="56"/>
      <c r="AN316" s="52"/>
      <c r="AO316" s="67"/>
      <c r="AP316" s="103" t="s">
        <v>1382</v>
      </c>
      <c r="AQ316" s="103" t="s">
        <v>1383</v>
      </c>
      <c r="AR316" s="68" t="s">
        <v>452</v>
      </c>
      <c r="AS316" s="71"/>
      <c r="AT316" s="71"/>
      <c r="AU316" s="219"/>
    </row>
    <row r="317" spans="1:47" s="17" customFormat="1" ht="40.5" x14ac:dyDescent="0.15">
      <c r="A317" s="45"/>
      <c r="B317" s="78"/>
      <c r="C317" s="239">
        <v>265</v>
      </c>
      <c r="D317" s="304" t="s">
        <v>903</v>
      </c>
      <c r="E317" s="37" t="s">
        <v>531</v>
      </c>
      <c r="F317" s="37" t="s">
        <v>529</v>
      </c>
      <c r="G317" s="288">
        <v>21</v>
      </c>
      <c r="H317" s="287">
        <v>21</v>
      </c>
      <c r="I317" s="288">
        <v>20.728000000000002</v>
      </c>
      <c r="J317" s="279" t="s">
        <v>2347</v>
      </c>
      <c r="K317" s="79" t="s">
        <v>1770</v>
      </c>
      <c r="L317" s="291" t="s">
        <v>2366</v>
      </c>
      <c r="M317" s="397">
        <v>21</v>
      </c>
      <c r="N317" s="397">
        <v>21</v>
      </c>
      <c r="O317" s="445">
        <f t="shared" si="14"/>
        <v>0</v>
      </c>
      <c r="P317" s="340">
        <v>0</v>
      </c>
      <c r="Q317" s="64" t="s">
        <v>1773</v>
      </c>
      <c r="R317" s="295" t="s">
        <v>2429</v>
      </c>
      <c r="S317" s="47"/>
      <c r="T317" s="46" t="s">
        <v>884</v>
      </c>
      <c r="U317" s="46" t="s">
        <v>519</v>
      </c>
      <c r="V317" s="57" t="s">
        <v>885</v>
      </c>
      <c r="W317" s="48" t="s">
        <v>1381</v>
      </c>
      <c r="X317" s="49">
        <v>21</v>
      </c>
      <c r="Y317" s="127" t="s">
        <v>28</v>
      </c>
      <c r="Z317" s="51">
        <v>226</v>
      </c>
      <c r="AA317" s="50"/>
      <c r="AB317" s="52"/>
      <c r="AC317" s="48"/>
      <c r="AD317" s="49"/>
      <c r="AE317" s="127" t="s">
        <v>28</v>
      </c>
      <c r="AF317" s="51"/>
      <c r="AG317" s="56"/>
      <c r="AH317" s="52"/>
      <c r="AI317" s="48"/>
      <c r="AJ317" s="49"/>
      <c r="AK317" s="127" t="s">
        <v>28</v>
      </c>
      <c r="AL317" s="51"/>
      <c r="AM317" s="56"/>
      <c r="AN317" s="52"/>
      <c r="AO317" s="67"/>
      <c r="AP317" s="103" t="s">
        <v>1382</v>
      </c>
      <c r="AQ317" s="103" t="s">
        <v>1383</v>
      </c>
      <c r="AR317" s="68" t="s">
        <v>452</v>
      </c>
      <c r="AS317" s="71" t="s">
        <v>488</v>
      </c>
      <c r="AT317" s="71"/>
      <c r="AU317" s="219"/>
    </row>
    <row r="318" spans="1:47" s="17" customFormat="1" ht="40.5" x14ac:dyDescent="0.15">
      <c r="A318" s="45"/>
      <c r="B318" s="78"/>
      <c r="C318" s="239">
        <v>266</v>
      </c>
      <c r="D318" s="304" t="s">
        <v>904</v>
      </c>
      <c r="E318" s="37" t="s">
        <v>766</v>
      </c>
      <c r="F318" s="37" t="s">
        <v>529</v>
      </c>
      <c r="G318" s="288">
        <v>672.75</v>
      </c>
      <c r="H318" s="287">
        <v>672.75</v>
      </c>
      <c r="I318" s="288">
        <v>495.94400000000002</v>
      </c>
      <c r="J318" s="279" t="s">
        <v>2348</v>
      </c>
      <c r="K318" s="79" t="s">
        <v>1770</v>
      </c>
      <c r="L318" s="291" t="s">
        <v>2367</v>
      </c>
      <c r="M318" s="397">
        <v>672.75</v>
      </c>
      <c r="N318" s="397">
        <v>672.75</v>
      </c>
      <c r="O318" s="445">
        <f t="shared" si="14"/>
        <v>0</v>
      </c>
      <c r="P318" s="340">
        <v>0</v>
      </c>
      <c r="Q318" s="64" t="s">
        <v>1773</v>
      </c>
      <c r="R318" s="295" t="s">
        <v>2430</v>
      </c>
      <c r="S318" s="47"/>
      <c r="T318" s="46" t="s">
        <v>884</v>
      </c>
      <c r="U318" s="46" t="s">
        <v>519</v>
      </c>
      <c r="V318" s="57" t="s">
        <v>885</v>
      </c>
      <c r="W318" s="48" t="s">
        <v>1381</v>
      </c>
      <c r="X318" s="49">
        <v>21</v>
      </c>
      <c r="Y318" s="127" t="s">
        <v>28</v>
      </c>
      <c r="Z318" s="51">
        <v>227</v>
      </c>
      <c r="AA318" s="50"/>
      <c r="AB318" s="52"/>
      <c r="AC318" s="48"/>
      <c r="AD318" s="49"/>
      <c r="AE318" s="127" t="s">
        <v>28</v>
      </c>
      <c r="AF318" s="51"/>
      <c r="AG318" s="56"/>
      <c r="AH318" s="52"/>
      <c r="AI318" s="48"/>
      <c r="AJ318" s="49"/>
      <c r="AK318" s="127" t="s">
        <v>28</v>
      </c>
      <c r="AL318" s="51"/>
      <c r="AM318" s="56"/>
      <c r="AN318" s="52"/>
      <c r="AO318" s="67"/>
      <c r="AP318" s="103" t="s">
        <v>1382</v>
      </c>
      <c r="AQ318" s="103" t="s">
        <v>1383</v>
      </c>
      <c r="AR318" s="68" t="s">
        <v>453</v>
      </c>
      <c r="AS318" s="72" t="s">
        <v>488</v>
      </c>
      <c r="AT318" s="71"/>
      <c r="AU318" s="219"/>
    </row>
    <row r="319" spans="1:47" s="17" customFormat="1" ht="40.5" x14ac:dyDescent="0.15">
      <c r="A319" s="45"/>
      <c r="B319" s="78"/>
      <c r="C319" s="239">
        <v>267</v>
      </c>
      <c r="D319" s="304" t="s">
        <v>905</v>
      </c>
      <c r="E319" s="37" t="s">
        <v>500</v>
      </c>
      <c r="F319" s="37" t="s">
        <v>529</v>
      </c>
      <c r="G319" s="288">
        <v>23</v>
      </c>
      <c r="H319" s="287">
        <v>23</v>
      </c>
      <c r="I319" s="288">
        <v>21.652999999999999</v>
      </c>
      <c r="J319" s="503" t="s">
        <v>2895</v>
      </c>
      <c r="K319" s="79" t="s">
        <v>1770</v>
      </c>
      <c r="L319" s="291" t="s">
        <v>2368</v>
      </c>
      <c r="M319" s="288">
        <v>23</v>
      </c>
      <c r="N319" s="288">
        <v>23</v>
      </c>
      <c r="O319" s="436">
        <f t="shared" si="14"/>
        <v>0</v>
      </c>
      <c r="P319" s="340">
        <v>0</v>
      </c>
      <c r="Q319" s="64" t="s">
        <v>1773</v>
      </c>
      <c r="R319" s="295" t="s">
        <v>2431</v>
      </c>
      <c r="S319" s="47"/>
      <c r="T319" s="46" t="s">
        <v>884</v>
      </c>
      <c r="U319" s="46" t="s">
        <v>519</v>
      </c>
      <c r="V319" s="57" t="s">
        <v>886</v>
      </c>
      <c r="W319" s="48" t="s">
        <v>1381</v>
      </c>
      <c r="X319" s="49">
        <v>21</v>
      </c>
      <c r="Y319" s="127" t="s">
        <v>28</v>
      </c>
      <c r="Z319" s="51">
        <v>228</v>
      </c>
      <c r="AA319" s="50"/>
      <c r="AB319" s="52"/>
      <c r="AC319" s="48"/>
      <c r="AD319" s="49"/>
      <c r="AE319" s="127" t="s">
        <v>28</v>
      </c>
      <c r="AF319" s="51"/>
      <c r="AG319" s="56"/>
      <c r="AH319" s="52"/>
      <c r="AI319" s="48"/>
      <c r="AJ319" s="49"/>
      <c r="AK319" s="127" t="s">
        <v>28</v>
      </c>
      <c r="AL319" s="51"/>
      <c r="AM319" s="56"/>
      <c r="AN319" s="52"/>
      <c r="AO319" s="67"/>
      <c r="AP319" s="103" t="s">
        <v>485</v>
      </c>
      <c r="AQ319" s="103"/>
      <c r="AR319" s="68" t="s">
        <v>455</v>
      </c>
      <c r="AS319" s="71" t="s">
        <v>488</v>
      </c>
      <c r="AT319" s="71"/>
      <c r="AU319" s="219"/>
    </row>
    <row r="320" spans="1:47" s="17" customFormat="1" ht="40.5" x14ac:dyDescent="0.15">
      <c r="A320" s="45"/>
      <c r="B320" s="78"/>
      <c r="C320" s="239">
        <v>268</v>
      </c>
      <c r="D320" s="304" t="s">
        <v>906</v>
      </c>
      <c r="E320" s="37" t="s">
        <v>500</v>
      </c>
      <c r="F320" s="37" t="s">
        <v>529</v>
      </c>
      <c r="G320" s="288">
        <v>221.83600000000001</v>
      </c>
      <c r="H320" s="287">
        <v>221.83600000000001</v>
      </c>
      <c r="I320" s="288">
        <v>199.27799999999999</v>
      </c>
      <c r="J320" s="503" t="s">
        <v>2895</v>
      </c>
      <c r="K320" s="79" t="s">
        <v>1770</v>
      </c>
      <c r="L320" s="291" t="s">
        <v>2369</v>
      </c>
      <c r="M320" s="288">
        <v>179.572</v>
      </c>
      <c r="N320" s="288">
        <v>209.572</v>
      </c>
      <c r="O320" s="436">
        <f t="shared" si="14"/>
        <v>30</v>
      </c>
      <c r="P320" s="340">
        <v>0</v>
      </c>
      <c r="Q320" s="64" t="s">
        <v>1773</v>
      </c>
      <c r="R320" s="295" t="s">
        <v>2432</v>
      </c>
      <c r="S320" s="47"/>
      <c r="T320" s="46" t="s">
        <v>884</v>
      </c>
      <c r="U320" s="46" t="s">
        <v>519</v>
      </c>
      <c r="V320" s="57" t="s">
        <v>885</v>
      </c>
      <c r="W320" s="48" t="s">
        <v>1381</v>
      </c>
      <c r="X320" s="49">
        <v>21</v>
      </c>
      <c r="Y320" s="127" t="s">
        <v>28</v>
      </c>
      <c r="Z320" s="51">
        <v>230</v>
      </c>
      <c r="AA320" s="50"/>
      <c r="AB320" s="52"/>
      <c r="AC320" s="48"/>
      <c r="AD320" s="49"/>
      <c r="AE320" s="127" t="s">
        <v>28</v>
      </c>
      <c r="AF320" s="51"/>
      <c r="AG320" s="56"/>
      <c r="AH320" s="52"/>
      <c r="AI320" s="48"/>
      <c r="AJ320" s="49"/>
      <c r="AK320" s="127" t="s">
        <v>28</v>
      </c>
      <c r="AL320" s="51"/>
      <c r="AM320" s="56"/>
      <c r="AN320" s="52"/>
      <c r="AO320" s="67"/>
      <c r="AP320" s="103" t="s">
        <v>485</v>
      </c>
      <c r="AQ320" s="103"/>
      <c r="AR320" s="68" t="s">
        <v>455</v>
      </c>
      <c r="AS320" s="71" t="s">
        <v>488</v>
      </c>
      <c r="AT320" s="71"/>
      <c r="AU320" s="219"/>
    </row>
    <row r="321" spans="1:47" s="17" customFormat="1" ht="40.5" x14ac:dyDescent="0.15">
      <c r="A321" s="45"/>
      <c r="B321" s="78"/>
      <c r="C321" s="239">
        <v>269</v>
      </c>
      <c r="D321" s="304" t="s">
        <v>907</v>
      </c>
      <c r="E321" s="37" t="s">
        <v>494</v>
      </c>
      <c r="F321" s="37" t="s">
        <v>529</v>
      </c>
      <c r="G321" s="288">
        <v>8</v>
      </c>
      <c r="H321" s="287">
        <v>8</v>
      </c>
      <c r="I321" s="288">
        <v>7.46</v>
      </c>
      <c r="J321" s="279" t="s">
        <v>2349</v>
      </c>
      <c r="K321" s="79" t="s">
        <v>1770</v>
      </c>
      <c r="L321" s="291" t="s">
        <v>2370</v>
      </c>
      <c r="M321" s="397">
        <v>36</v>
      </c>
      <c r="N321" s="397">
        <v>36</v>
      </c>
      <c r="O321" s="445">
        <f t="shared" si="14"/>
        <v>0</v>
      </c>
      <c r="P321" s="340">
        <v>0</v>
      </c>
      <c r="Q321" s="64" t="s">
        <v>1772</v>
      </c>
      <c r="R321" s="295" t="s">
        <v>2433</v>
      </c>
      <c r="S321" s="47"/>
      <c r="T321" s="46" t="s">
        <v>884</v>
      </c>
      <c r="U321" s="46" t="s">
        <v>519</v>
      </c>
      <c r="V321" s="57" t="s">
        <v>885</v>
      </c>
      <c r="W321" s="48" t="s">
        <v>1381</v>
      </c>
      <c r="X321" s="49">
        <v>21</v>
      </c>
      <c r="Y321" s="127" t="s">
        <v>28</v>
      </c>
      <c r="Z321" s="51">
        <v>231</v>
      </c>
      <c r="AA321" s="50"/>
      <c r="AB321" s="52"/>
      <c r="AC321" s="48"/>
      <c r="AD321" s="49"/>
      <c r="AE321" s="127" t="s">
        <v>28</v>
      </c>
      <c r="AF321" s="51"/>
      <c r="AG321" s="56"/>
      <c r="AH321" s="52"/>
      <c r="AI321" s="48"/>
      <c r="AJ321" s="49"/>
      <c r="AK321" s="127" t="s">
        <v>28</v>
      </c>
      <c r="AL321" s="51"/>
      <c r="AM321" s="56"/>
      <c r="AN321" s="52"/>
      <c r="AO321" s="67"/>
      <c r="AP321" s="103" t="s">
        <v>1382</v>
      </c>
      <c r="AQ321" s="103" t="s">
        <v>1383</v>
      </c>
      <c r="AR321" s="68" t="s">
        <v>452</v>
      </c>
      <c r="AS321" s="72" t="s">
        <v>488</v>
      </c>
      <c r="AT321" s="71"/>
      <c r="AU321" s="219"/>
    </row>
    <row r="322" spans="1:47" s="17" customFormat="1" ht="67.5" x14ac:dyDescent="0.15">
      <c r="A322" s="45"/>
      <c r="B322" s="78"/>
      <c r="C322" s="239">
        <v>270</v>
      </c>
      <c r="D322" s="304" t="s">
        <v>908</v>
      </c>
      <c r="E322" s="37" t="s">
        <v>498</v>
      </c>
      <c r="F322" s="37" t="s">
        <v>529</v>
      </c>
      <c r="G322" s="288">
        <v>6540</v>
      </c>
      <c r="H322" s="287">
        <v>6540</v>
      </c>
      <c r="I322" s="288">
        <v>6540</v>
      </c>
      <c r="J322" s="503" t="s">
        <v>2895</v>
      </c>
      <c r="K322" s="79" t="s">
        <v>1770</v>
      </c>
      <c r="L322" s="291" t="s">
        <v>2371</v>
      </c>
      <c r="M322" s="288">
        <v>5240</v>
      </c>
      <c r="N322" s="288">
        <v>5517.8720000000003</v>
      </c>
      <c r="O322" s="436">
        <f t="shared" si="14"/>
        <v>277.8720000000003</v>
      </c>
      <c r="P322" s="340">
        <v>0</v>
      </c>
      <c r="Q322" s="64" t="s">
        <v>1773</v>
      </c>
      <c r="R322" s="295" t="s">
        <v>2434</v>
      </c>
      <c r="S322" s="47"/>
      <c r="T322" s="46" t="s">
        <v>884</v>
      </c>
      <c r="U322" s="46" t="s">
        <v>519</v>
      </c>
      <c r="V322" s="57" t="s">
        <v>888</v>
      </c>
      <c r="W322" s="48" t="s">
        <v>1381</v>
      </c>
      <c r="X322" s="49">
        <v>21</v>
      </c>
      <c r="Y322" s="127" t="s">
        <v>28</v>
      </c>
      <c r="Z322" s="51">
        <v>232</v>
      </c>
      <c r="AA322" s="50"/>
      <c r="AB322" s="52"/>
      <c r="AC322" s="48"/>
      <c r="AD322" s="49"/>
      <c r="AE322" s="127" t="s">
        <v>28</v>
      </c>
      <c r="AF322" s="51"/>
      <c r="AG322" s="56"/>
      <c r="AH322" s="52"/>
      <c r="AI322" s="48"/>
      <c r="AJ322" s="49"/>
      <c r="AK322" s="127" t="s">
        <v>28</v>
      </c>
      <c r="AL322" s="51"/>
      <c r="AM322" s="56"/>
      <c r="AN322" s="52"/>
      <c r="AO322" s="67"/>
      <c r="AP322" s="103" t="s">
        <v>485</v>
      </c>
      <c r="AQ322" s="103"/>
      <c r="AR322" s="68" t="s">
        <v>455</v>
      </c>
      <c r="AS322" s="71"/>
      <c r="AT322" s="71" t="s">
        <v>488</v>
      </c>
      <c r="AU322" s="219"/>
    </row>
    <row r="323" spans="1:47" s="17" customFormat="1" ht="40.5" x14ac:dyDescent="0.15">
      <c r="A323" s="45"/>
      <c r="B323" s="78"/>
      <c r="C323" s="239">
        <v>271</v>
      </c>
      <c r="D323" s="304" t="s">
        <v>909</v>
      </c>
      <c r="E323" s="37" t="s">
        <v>762</v>
      </c>
      <c r="F323" s="37" t="s">
        <v>529</v>
      </c>
      <c r="G323" s="288">
        <v>17.773</v>
      </c>
      <c r="H323" s="287">
        <v>17.773</v>
      </c>
      <c r="I323" s="288">
        <v>16</v>
      </c>
      <c r="J323" s="279" t="s">
        <v>2350</v>
      </c>
      <c r="K323" s="79" t="s">
        <v>1770</v>
      </c>
      <c r="L323" s="291" t="s">
        <v>2372</v>
      </c>
      <c r="M323" s="397">
        <v>30</v>
      </c>
      <c r="N323" s="397">
        <v>50</v>
      </c>
      <c r="O323" s="445">
        <f t="shared" si="14"/>
        <v>20</v>
      </c>
      <c r="P323" s="340">
        <v>0</v>
      </c>
      <c r="Q323" s="64" t="s">
        <v>1771</v>
      </c>
      <c r="R323" s="295" t="s">
        <v>2435</v>
      </c>
      <c r="S323" s="47"/>
      <c r="T323" s="46" t="s">
        <v>884</v>
      </c>
      <c r="U323" s="46" t="s">
        <v>519</v>
      </c>
      <c r="V323" s="57" t="s">
        <v>885</v>
      </c>
      <c r="W323" s="48" t="s">
        <v>1381</v>
      </c>
      <c r="X323" s="49">
        <v>21</v>
      </c>
      <c r="Y323" s="127" t="s">
        <v>28</v>
      </c>
      <c r="Z323" s="51">
        <v>233</v>
      </c>
      <c r="AA323" s="50"/>
      <c r="AB323" s="52"/>
      <c r="AC323" s="48"/>
      <c r="AD323" s="49"/>
      <c r="AE323" s="127" t="s">
        <v>28</v>
      </c>
      <c r="AF323" s="51"/>
      <c r="AG323" s="56"/>
      <c r="AH323" s="52"/>
      <c r="AI323" s="48"/>
      <c r="AJ323" s="49"/>
      <c r="AK323" s="127" t="s">
        <v>28</v>
      </c>
      <c r="AL323" s="51"/>
      <c r="AM323" s="56"/>
      <c r="AN323" s="52"/>
      <c r="AO323" s="67"/>
      <c r="AP323" s="103" t="s">
        <v>1382</v>
      </c>
      <c r="AQ323" s="103" t="s">
        <v>1383</v>
      </c>
      <c r="AR323" s="68" t="s">
        <v>451</v>
      </c>
      <c r="AS323" s="72" t="s">
        <v>488</v>
      </c>
      <c r="AT323" s="71"/>
      <c r="AU323" s="219"/>
    </row>
    <row r="324" spans="1:47" s="17" customFormat="1" ht="40.5" x14ac:dyDescent="0.15">
      <c r="A324" s="45"/>
      <c r="B324" s="78"/>
      <c r="C324" s="239">
        <v>272</v>
      </c>
      <c r="D324" s="304" t="s">
        <v>1623</v>
      </c>
      <c r="E324" s="37" t="s">
        <v>695</v>
      </c>
      <c r="F324" s="37" t="s">
        <v>529</v>
      </c>
      <c r="G324" s="288">
        <v>114.553</v>
      </c>
      <c r="H324" s="287">
        <v>114.553</v>
      </c>
      <c r="I324" s="288">
        <v>98.48</v>
      </c>
      <c r="J324" s="503" t="s">
        <v>2895</v>
      </c>
      <c r="K324" s="79" t="s">
        <v>1770</v>
      </c>
      <c r="L324" s="291" t="s">
        <v>2373</v>
      </c>
      <c r="M324" s="288">
        <v>138.4</v>
      </c>
      <c r="N324" s="288">
        <v>400</v>
      </c>
      <c r="O324" s="436">
        <f t="shared" si="14"/>
        <v>261.60000000000002</v>
      </c>
      <c r="P324" s="340">
        <v>0</v>
      </c>
      <c r="Q324" s="64" t="s">
        <v>1772</v>
      </c>
      <c r="R324" s="295" t="s">
        <v>2436</v>
      </c>
      <c r="S324" s="66" t="s">
        <v>3039</v>
      </c>
      <c r="T324" s="46" t="s">
        <v>884</v>
      </c>
      <c r="U324" s="46" t="s">
        <v>519</v>
      </c>
      <c r="V324" s="57" t="s">
        <v>885</v>
      </c>
      <c r="W324" s="48" t="s">
        <v>1381</v>
      </c>
      <c r="X324" s="49">
        <v>21</v>
      </c>
      <c r="Y324" s="127" t="s">
        <v>28</v>
      </c>
      <c r="Z324" s="51">
        <v>234</v>
      </c>
      <c r="AA324" s="50"/>
      <c r="AB324" s="52"/>
      <c r="AC324" s="48"/>
      <c r="AD324" s="49"/>
      <c r="AE324" s="127" t="s">
        <v>28</v>
      </c>
      <c r="AF324" s="51"/>
      <c r="AG324" s="56"/>
      <c r="AH324" s="52"/>
      <c r="AI324" s="48"/>
      <c r="AJ324" s="49"/>
      <c r="AK324" s="127" t="s">
        <v>28</v>
      </c>
      <c r="AL324" s="51"/>
      <c r="AM324" s="56"/>
      <c r="AN324" s="52"/>
      <c r="AO324" s="67"/>
      <c r="AP324" s="103" t="s">
        <v>485</v>
      </c>
      <c r="AQ324" s="103"/>
      <c r="AR324" s="68" t="s">
        <v>455</v>
      </c>
      <c r="AS324" s="72" t="s">
        <v>488</v>
      </c>
      <c r="AT324" s="71"/>
      <c r="AU324" s="219"/>
    </row>
    <row r="325" spans="1:47" s="17" customFormat="1" ht="108" x14ac:dyDescent="0.15">
      <c r="A325" s="45"/>
      <c r="B325" s="78"/>
      <c r="C325" s="239">
        <v>273</v>
      </c>
      <c r="D325" s="304" t="s">
        <v>1624</v>
      </c>
      <c r="E325" s="37" t="s">
        <v>695</v>
      </c>
      <c r="F325" s="37" t="s">
        <v>529</v>
      </c>
      <c r="G325" s="288">
        <v>27010.843000000001</v>
      </c>
      <c r="H325" s="287">
        <v>12886.398999999999</v>
      </c>
      <c r="I325" s="288">
        <v>9564.7389999999996</v>
      </c>
      <c r="J325" s="503" t="s">
        <v>2895</v>
      </c>
      <c r="K325" s="79" t="s">
        <v>1774</v>
      </c>
      <c r="L325" s="291" t="s">
        <v>2374</v>
      </c>
      <c r="M325" s="288">
        <v>1642.722</v>
      </c>
      <c r="N325" s="288">
        <v>1896.1130000000001</v>
      </c>
      <c r="O325" s="436">
        <f t="shared" si="14"/>
        <v>253.39100000000008</v>
      </c>
      <c r="P325" s="340">
        <v>0</v>
      </c>
      <c r="Q325" s="64" t="s">
        <v>1773</v>
      </c>
      <c r="R325" s="295" t="s">
        <v>2437</v>
      </c>
      <c r="S325" s="66" t="s">
        <v>2987</v>
      </c>
      <c r="T325" s="46" t="s">
        <v>884</v>
      </c>
      <c r="U325" s="46" t="s">
        <v>519</v>
      </c>
      <c r="V325" s="57" t="s">
        <v>1693</v>
      </c>
      <c r="W325" s="48" t="s">
        <v>1381</v>
      </c>
      <c r="X325" s="49">
        <v>21</v>
      </c>
      <c r="Y325" s="127" t="s">
        <v>28</v>
      </c>
      <c r="Z325" s="51">
        <v>235</v>
      </c>
      <c r="AA325" s="50"/>
      <c r="AB325" s="52"/>
      <c r="AC325" s="48"/>
      <c r="AD325" s="49"/>
      <c r="AE325" s="127" t="s">
        <v>28</v>
      </c>
      <c r="AF325" s="51"/>
      <c r="AG325" s="56"/>
      <c r="AH325" s="52"/>
      <c r="AI325" s="48"/>
      <c r="AJ325" s="49"/>
      <c r="AK325" s="127" t="s">
        <v>28</v>
      </c>
      <c r="AL325" s="51"/>
      <c r="AM325" s="56"/>
      <c r="AN325" s="52"/>
      <c r="AO325" s="67"/>
      <c r="AP325" s="103" t="s">
        <v>485</v>
      </c>
      <c r="AQ325" s="103"/>
      <c r="AR325" s="68" t="s">
        <v>455</v>
      </c>
      <c r="AS325" s="72" t="s">
        <v>488</v>
      </c>
      <c r="AT325" s="71" t="s">
        <v>488</v>
      </c>
      <c r="AU325" s="219"/>
    </row>
    <row r="326" spans="1:47" s="17" customFormat="1" ht="40.5" x14ac:dyDescent="0.15">
      <c r="A326" s="45"/>
      <c r="B326" s="78"/>
      <c r="C326" s="239">
        <v>274</v>
      </c>
      <c r="D326" s="304" t="s">
        <v>910</v>
      </c>
      <c r="E326" s="37" t="s">
        <v>507</v>
      </c>
      <c r="F326" s="37" t="s">
        <v>529</v>
      </c>
      <c r="G326" s="288">
        <v>66.366</v>
      </c>
      <c r="H326" s="287">
        <v>66.366</v>
      </c>
      <c r="I326" s="288">
        <v>60.051000000000002</v>
      </c>
      <c r="J326" s="503" t="s">
        <v>2895</v>
      </c>
      <c r="K326" s="79" t="s">
        <v>1771</v>
      </c>
      <c r="L326" s="291" t="s">
        <v>2375</v>
      </c>
      <c r="M326" s="288">
        <v>44.545999999999999</v>
      </c>
      <c r="N326" s="288">
        <v>44.545999999999999</v>
      </c>
      <c r="O326" s="436">
        <f t="shared" si="14"/>
        <v>0</v>
      </c>
      <c r="P326" s="340">
        <v>0</v>
      </c>
      <c r="Q326" s="64" t="s">
        <v>1771</v>
      </c>
      <c r="R326" s="295" t="s">
        <v>2438</v>
      </c>
      <c r="S326" s="47"/>
      <c r="T326" s="109" t="s">
        <v>890</v>
      </c>
      <c r="U326" s="46" t="s">
        <v>519</v>
      </c>
      <c r="V326" s="57" t="s">
        <v>885</v>
      </c>
      <c r="W326" s="48" t="s">
        <v>1381</v>
      </c>
      <c r="X326" s="49">
        <v>21</v>
      </c>
      <c r="Y326" s="127" t="s">
        <v>28</v>
      </c>
      <c r="Z326" s="51">
        <v>236</v>
      </c>
      <c r="AA326" s="50"/>
      <c r="AB326" s="52"/>
      <c r="AC326" s="48"/>
      <c r="AD326" s="49"/>
      <c r="AE326" s="127" t="s">
        <v>28</v>
      </c>
      <c r="AF326" s="51"/>
      <c r="AG326" s="56"/>
      <c r="AH326" s="52"/>
      <c r="AI326" s="48"/>
      <c r="AJ326" s="49"/>
      <c r="AK326" s="127" t="s">
        <v>28</v>
      </c>
      <c r="AL326" s="51"/>
      <c r="AM326" s="56"/>
      <c r="AN326" s="52"/>
      <c r="AO326" s="67"/>
      <c r="AP326" s="103" t="s">
        <v>485</v>
      </c>
      <c r="AQ326" s="103"/>
      <c r="AR326" s="68" t="s">
        <v>455</v>
      </c>
      <c r="AS326" s="72" t="s">
        <v>488</v>
      </c>
      <c r="AT326" s="71"/>
      <c r="AU326" s="219"/>
    </row>
    <row r="327" spans="1:47" s="17" customFormat="1" ht="67.5" x14ac:dyDescent="0.15">
      <c r="A327" s="45"/>
      <c r="B327" s="78"/>
      <c r="C327" s="239">
        <v>275</v>
      </c>
      <c r="D327" s="304" t="s">
        <v>911</v>
      </c>
      <c r="E327" s="37" t="s">
        <v>509</v>
      </c>
      <c r="F327" s="37" t="s">
        <v>529</v>
      </c>
      <c r="G327" s="288">
        <v>50</v>
      </c>
      <c r="H327" s="287">
        <v>50</v>
      </c>
      <c r="I327" s="288">
        <v>44.356000000000002</v>
      </c>
      <c r="J327" s="503" t="s">
        <v>2895</v>
      </c>
      <c r="K327" s="79" t="s">
        <v>1770</v>
      </c>
      <c r="L327" s="291" t="s">
        <v>2376</v>
      </c>
      <c r="M327" s="469">
        <v>0</v>
      </c>
      <c r="N327" s="469">
        <v>0</v>
      </c>
      <c r="O327" s="436">
        <f t="shared" si="14"/>
        <v>0</v>
      </c>
      <c r="P327" s="340">
        <v>0</v>
      </c>
      <c r="Q327" s="64" t="s">
        <v>1773</v>
      </c>
      <c r="R327" s="295" t="s">
        <v>2439</v>
      </c>
      <c r="S327" s="47"/>
      <c r="T327" s="46" t="s">
        <v>890</v>
      </c>
      <c r="U327" s="46" t="s">
        <v>519</v>
      </c>
      <c r="V327" s="57" t="s">
        <v>891</v>
      </c>
      <c r="W327" s="48" t="s">
        <v>1381</v>
      </c>
      <c r="X327" s="49">
        <v>21</v>
      </c>
      <c r="Y327" s="127" t="s">
        <v>28</v>
      </c>
      <c r="Z327" s="51">
        <v>237</v>
      </c>
      <c r="AA327" s="50"/>
      <c r="AB327" s="52"/>
      <c r="AC327" s="48"/>
      <c r="AD327" s="49"/>
      <c r="AE327" s="127" t="s">
        <v>28</v>
      </c>
      <c r="AF327" s="51"/>
      <c r="AG327" s="56"/>
      <c r="AH327" s="52"/>
      <c r="AI327" s="48"/>
      <c r="AJ327" s="49"/>
      <c r="AK327" s="127" t="s">
        <v>28</v>
      </c>
      <c r="AL327" s="51"/>
      <c r="AM327" s="56"/>
      <c r="AN327" s="52"/>
      <c r="AO327" s="67"/>
      <c r="AP327" s="103" t="s">
        <v>485</v>
      </c>
      <c r="AQ327" s="103"/>
      <c r="AR327" s="68" t="s">
        <v>453</v>
      </c>
      <c r="AS327" s="72" t="s">
        <v>488</v>
      </c>
      <c r="AT327" s="71"/>
      <c r="AU327" s="219"/>
    </row>
    <row r="328" spans="1:47" s="17" customFormat="1" ht="81" x14ac:dyDescent="0.15">
      <c r="A328" s="45"/>
      <c r="B328" s="78"/>
      <c r="C328" s="239">
        <v>276</v>
      </c>
      <c r="D328" s="304" t="s">
        <v>912</v>
      </c>
      <c r="E328" s="37" t="s">
        <v>509</v>
      </c>
      <c r="F328" s="37" t="s">
        <v>529</v>
      </c>
      <c r="G328" s="288">
        <v>763.48699999999997</v>
      </c>
      <c r="H328" s="287">
        <v>763.48699999999997</v>
      </c>
      <c r="I328" s="288">
        <v>626.63900000000001</v>
      </c>
      <c r="J328" s="503" t="s">
        <v>2895</v>
      </c>
      <c r="K328" s="79" t="s">
        <v>1770</v>
      </c>
      <c r="L328" s="291" t="s">
        <v>2377</v>
      </c>
      <c r="M328" s="288">
        <v>563.48699999999997</v>
      </c>
      <c r="N328" s="288">
        <v>563.48699999999997</v>
      </c>
      <c r="O328" s="436">
        <f t="shared" si="14"/>
        <v>0</v>
      </c>
      <c r="P328" s="340">
        <v>0</v>
      </c>
      <c r="Q328" s="64" t="s">
        <v>1773</v>
      </c>
      <c r="R328" s="295" t="s">
        <v>2440</v>
      </c>
      <c r="S328" s="66" t="s">
        <v>2988</v>
      </c>
      <c r="T328" s="46" t="s">
        <v>890</v>
      </c>
      <c r="U328" s="46" t="s">
        <v>519</v>
      </c>
      <c r="V328" s="57" t="s">
        <v>889</v>
      </c>
      <c r="W328" s="48" t="s">
        <v>1381</v>
      </c>
      <c r="X328" s="49">
        <v>21</v>
      </c>
      <c r="Y328" s="127" t="s">
        <v>28</v>
      </c>
      <c r="Z328" s="51">
        <v>238</v>
      </c>
      <c r="AA328" s="50"/>
      <c r="AB328" s="52"/>
      <c r="AC328" s="48"/>
      <c r="AD328" s="49"/>
      <c r="AE328" s="127" t="s">
        <v>28</v>
      </c>
      <c r="AF328" s="51"/>
      <c r="AG328" s="56"/>
      <c r="AH328" s="52"/>
      <c r="AI328" s="48"/>
      <c r="AJ328" s="49"/>
      <c r="AK328" s="127" t="s">
        <v>28</v>
      </c>
      <c r="AL328" s="51"/>
      <c r="AM328" s="56"/>
      <c r="AN328" s="52"/>
      <c r="AO328" s="67"/>
      <c r="AP328" s="103" t="s">
        <v>485</v>
      </c>
      <c r="AQ328" s="103"/>
      <c r="AR328" s="68" t="s">
        <v>455</v>
      </c>
      <c r="AS328" s="72" t="s">
        <v>488</v>
      </c>
      <c r="AT328" s="71" t="s">
        <v>488</v>
      </c>
      <c r="AU328" s="219"/>
    </row>
    <row r="329" spans="1:47" s="17" customFormat="1" ht="54" x14ac:dyDescent="0.15">
      <c r="A329" s="45"/>
      <c r="B329" s="78"/>
      <c r="C329" s="239">
        <v>277</v>
      </c>
      <c r="D329" s="304" t="s">
        <v>913</v>
      </c>
      <c r="E329" s="37" t="s">
        <v>509</v>
      </c>
      <c r="F329" s="37" t="s">
        <v>529</v>
      </c>
      <c r="G329" s="288">
        <v>1</v>
      </c>
      <c r="H329" s="287">
        <v>1</v>
      </c>
      <c r="I329" s="288">
        <v>1</v>
      </c>
      <c r="J329" s="279" t="s">
        <v>2351</v>
      </c>
      <c r="K329" s="79" t="s">
        <v>1770</v>
      </c>
      <c r="L329" s="291" t="s">
        <v>2378</v>
      </c>
      <c r="M329" s="397">
        <v>118.25</v>
      </c>
      <c r="N329" s="471">
        <v>0</v>
      </c>
      <c r="O329" s="445">
        <f t="shared" si="14"/>
        <v>-118.25</v>
      </c>
      <c r="P329" s="340">
        <v>0</v>
      </c>
      <c r="Q329" s="64" t="s">
        <v>1773</v>
      </c>
      <c r="R329" s="295" t="s">
        <v>2441</v>
      </c>
      <c r="S329" s="47"/>
      <c r="T329" s="46" t="s">
        <v>890</v>
      </c>
      <c r="U329" s="46" t="s">
        <v>519</v>
      </c>
      <c r="V329" s="57" t="s">
        <v>891</v>
      </c>
      <c r="W329" s="48" t="s">
        <v>1381</v>
      </c>
      <c r="X329" s="49">
        <v>21</v>
      </c>
      <c r="Y329" s="127" t="s">
        <v>28</v>
      </c>
      <c r="Z329" s="51">
        <v>239</v>
      </c>
      <c r="AA329" s="50"/>
      <c r="AB329" s="52"/>
      <c r="AC329" s="48"/>
      <c r="AD329" s="49"/>
      <c r="AE329" s="127" t="s">
        <v>28</v>
      </c>
      <c r="AF329" s="51"/>
      <c r="AG329" s="56"/>
      <c r="AH329" s="52"/>
      <c r="AI329" s="48"/>
      <c r="AJ329" s="49"/>
      <c r="AK329" s="127" t="s">
        <v>28</v>
      </c>
      <c r="AL329" s="51"/>
      <c r="AM329" s="56"/>
      <c r="AN329" s="52"/>
      <c r="AO329" s="67"/>
      <c r="AP329" s="103" t="s">
        <v>1382</v>
      </c>
      <c r="AQ329" s="103" t="s">
        <v>1383</v>
      </c>
      <c r="AR329" s="68" t="s">
        <v>452</v>
      </c>
      <c r="AS329" s="72" t="s">
        <v>488</v>
      </c>
      <c r="AT329" s="71"/>
      <c r="AU329" s="219"/>
    </row>
    <row r="330" spans="1:47" s="17" customFormat="1" ht="67.5" x14ac:dyDescent="0.15">
      <c r="A330" s="45"/>
      <c r="B330" s="78"/>
      <c r="C330" s="239">
        <v>278</v>
      </c>
      <c r="D330" s="304" t="s">
        <v>914</v>
      </c>
      <c r="E330" s="37" t="s">
        <v>509</v>
      </c>
      <c r="F330" s="37" t="s">
        <v>803</v>
      </c>
      <c r="G330" s="288">
        <v>1</v>
      </c>
      <c r="H330" s="287">
        <v>1</v>
      </c>
      <c r="I330" s="288">
        <v>1</v>
      </c>
      <c r="J330" s="279" t="s">
        <v>2352</v>
      </c>
      <c r="K330" s="79" t="s">
        <v>1770</v>
      </c>
      <c r="L330" s="291" t="s">
        <v>2379</v>
      </c>
      <c r="M330" s="397">
        <v>7116.3270000000002</v>
      </c>
      <c r="N330" s="471">
        <v>0</v>
      </c>
      <c r="O330" s="445">
        <f t="shared" si="14"/>
        <v>-7116.3270000000002</v>
      </c>
      <c r="P330" s="340">
        <v>0</v>
      </c>
      <c r="Q330" s="64" t="s">
        <v>1773</v>
      </c>
      <c r="R330" s="295" t="s">
        <v>2442</v>
      </c>
      <c r="S330" s="47"/>
      <c r="T330" s="46" t="s">
        <v>890</v>
      </c>
      <c r="U330" s="46" t="s">
        <v>519</v>
      </c>
      <c r="V330" s="57" t="s">
        <v>892</v>
      </c>
      <c r="W330" s="48" t="s">
        <v>1381</v>
      </c>
      <c r="X330" s="49">
        <v>21</v>
      </c>
      <c r="Y330" s="127" t="s">
        <v>28</v>
      </c>
      <c r="Z330" s="51">
        <v>240</v>
      </c>
      <c r="AA330" s="50"/>
      <c r="AB330" s="52"/>
      <c r="AC330" s="48"/>
      <c r="AD330" s="49"/>
      <c r="AE330" s="127" t="s">
        <v>28</v>
      </c>
      <c r="AF330" s="51"/>
      <c r="AG330" s="56"/>
      <c r="AH330" s="52"/>
      <c r="AI330" s="48"/>
      <c r="AJ330" s="49"/>
      <c r="AK330" s="127" t="s">
        <v>28</v>
      </c>
      <c r="AL330" s="51"/>
      <c r="AM330" s="56"/>
      <c r="AN330" s="52"/>
      <c r="AO330" s="67"/>
      <c r="AP330" s="103" t="s">
        <v>1382</v>
      </c>
      <c r="AQ330" s="103" t="s">
        <v>1383</v>
      </c>
      <c r="AR330" s="68" t="s">
        <v>452</v>
      </c>
      <c r="AS330" s="71"/>
      <c r="AT330" s="71" t="s">
        <v>488</v>
      </c>
      <c r="AU330" s="219"/>
    </row>
    <row r="331" spans="1:47" s="17" customFormat="1" ht="54" x14ac:dyDescent="0.15">
      <c r="A331" s="45"/>
      <c r="B331" s="78"/>
      <c r="C331" s="239">
        <v>279</v>
      </c>
      <c r="D331" s="304" t="s">
        <v>915</v>
      </c>
      <c r="E331" s="37" t="s">
        <v>509</v>
      </c>
      <c r="F331" s="37" t="s">
        <v>529</v>
      </c>
      <c r="G331" s="288">
        <v>80</v>
      </c>
      <c r="H331" s="287">
        <v>80</v>
      </c>
      <c r="I331" s="288">
        <v>77.498999999999995</v>
      </c>
      <c r="J331" s="279" t="s">
        <v>2353</v>
      </c>
      <c r="K331" s="79" t="s">
        <v>1770</v>
      </c>
      <c r="L331" s="291" t="s">
        <v>2380</v>
      </c>
      <c r="M331" s="397">
        <v>80</v>
      </c>
      <c r="N331" s="471">
        <v>0</v>
      </c>
      <c r="O331" s="445">
        <f t="shared" si="14"/>
        <v>-80</v>
      </c>
      <c r="P331" s="340">
        <v>0</v>
      </c>
      <c r="Q331" s="64" t="s">
        <v>1773</v>
      </c>
      <c r="R331" s="295" t="s">
        <v>2443</v>
      </c>
      <c r="S331" s="47"/>
      <c r="T331" s="46" t="s">
        <v>890</v>
      </c>
      <c r="U331" s="37" t="s">
        <v>519</v>
      </c>
      <c r="V331" s="58" t="s">
        <v>891</v>
      </c>
      <c r="W331" s="48" t="s">
        <v>1381</v>
      </c>
      <c r="X331" s="49">
        <v>21</v>
      </c>
      <c r="Y331" s="127" t="s">
        <v>28</v>
      </c>
      <c r="Z331" s="51">
        <v>241</v>
      </c>
      <c r="AA331" s="50"/>
      <c r="AB331" s="52"/>
      <c r="AC331" s="48"/>
      <c r="AD331" s="49"/>
      <c r="AE331" s="127" t="s">
        <v>28</v>
      </c>
      <c r="AF331" s="51"/>
      <c r="AG331" s="56"/>
      <c r="AH331" s="52"/>
      <c r="AI331" s="48"/>
      <c r="AJ331" s="49"/>
      <c r="AK331" s="127" t="s">
        <v>28</v>
      </c>
      <c r="AL331" s="51"/>
      <c r="AM331" s="56"/>
      <c r="AN331" s="52"/>
      <c r="AO331" s="67"/>
      <c r="AP331" s="103" t="s">
        <v>1382</v>
      </c>
      <c r="AQ331" s="103" t="s">
        <v>1383</v>
      </c>
      <c r="AR331" s="68" t="s">
        <v>452</v>
      </c>
      <c r="AS331" s="71" t="s">
        <v>488</v>
      </c>
      <c r="AT331" s="71"/>
      <c r="AU331" s="219"/>
    </row>
    <row r="332" spans="1:47" s="17" customFormat="1" ht="54" x14ac:dyDescent="0.15">
      <c r="A332" s="45"/>
      <c r="B332" s="78"/>
      <c r="C332" s="239">
        <v>280</v>
      </c>
      <c r="D332" s="304" t="s">
        <v>916</v>
      </c>
      <c r="E332" s="37" t="s">
        <v>540</v>
      </c>
      <c r="F332" s="37" t="s">
        <v>529</v>
      </c>
      <c r="G332" s="288">
        <v>2904.84</v>
      </c>
      <c r="H332" s="287">
        <v>2904.84</v>
      </c>
      <c r="I332" s="288">
        <v>2903.7510000000002</v>
      </c>
      <c r="J332" s="503" t="s">
        <v>2895</v>
      </c>
      <c r="K332" s="79" t="s">
        <v>1770</v>
      </c>
      <c r="L332" s="291" t="s">
        <v>2381</v>
      </c>
      <c r="M332" s="288">
        <v>3647.92</v>
      </c>
      <c r="N332" s="469">
        <v>0</v>
      </c>
      <c r="O332" s="436">
        <f t="shared" ref="O332:O395" si="15">SUM(N332-M332)</f>
        <v>-3647.92</v>
      </c>
      <c r="P332" s="340">
        <v>0</v>
      </c>
      <c r="Q332" s="64" t="s">
        <v>1773</v>
      </c>
      <c r="R332" s="295" t="s">
        <v>2444</v>
      </c>
      <c r="S332" s="47"/>
      <c r="T332" s="109" t="s">
        <v>890</v>
      </c>
      <c r="U332" s="109" t="s">
        <v>519</v>
      </c>
      <c r="V332" s="57" t="s">
        <v>893</v>
      </c>
      <c r="W332" s="48" t="s">
        <v>1381</v>
      </c>
      <c r="X332" s="49">
        <v>21</v>
      </c>
      <c r="Y332" s="127" t="s">
        <v>28</v>
      </c>
      <c r="Z332" s="51">
        <v>242</v>
      </c>
      <c r="AA332" s="50"/>
      <c r="AB332" s="52"/>
      <c r="AC332" s="48"/>
      <c r="AD332" s="49"/>
      <c r="AE332" s="127" t="s">
        <v>28</v>
      </c>
      <c r="AF332" s="51"/>
      <c r="AG332" s="56"/>
      <c r="AH332" s="52"/>
      <c r="AI332" s="48"/>
      <c r="AJ332" s="49"/>
      <c r="AK332" s="127" t="s">
        <v>28</v>
      </c>
      <c r="AL332" s="51"/>
      <c r="AM332" s="56"/>
      <c r="AN332" s="52"/>
      <c r="AO332" s="67"/>
      <c r="AP332" s="103" t="s">
        <v>485</v>
      </c>
      <c r="AQ332" s="103"/>
      <c r="AR332" s="68" t="s">
        <v>454</v>
      </c>
      <c r="AS332" s="72" t="s">
        <v>488</v>
      </c>
      <c r="AT332" s="71"/>
      <c r="AU332" s="219"/>
    </row>
    <row r="333" spans="1:47" s="17" customFormat="1" ht="67.5" x14ac:dyDescent="0.15">
      <c r="A333" s="45"/>
      <c r="B333" s="78"/>
      <c r="C333" s="239">
        <v>281</v>
      </c>
      <c r="D333" s="304" t="s">
        <v>917</v>
      </c>
      <c r="E333" s="37" t="s">
        <v>540</v>
      </c>
      <c r="F333" s="37" t="s">
        <v>529</v>
      </c>
      <c r="G333" s="288">
        <v>400</v>
      </c>
      <c r="H333" s="287">
        <v>400</v>
      </c>
      <c r="I333" s="288">
        <v>392.98500000000001</v>
      </c>
      <c r="J333" s="279" t="s">
        <v>2354</v>
      </c>
      <c r="K333" s="79" t="s">
        <v>1770</v>
      </c>
      <c r="L333" s="291" t="s">
        <v>2382</v>
      </c>
      <c r="M333" s="397">
        <v>736.67</v>
      </c>
      <c r="N333" s="471">
        <v>0</v>
      </c>
      <c r="O333" s="445">
        <f t="shared" si="15"/>
        <v>-736.67</v>
      </c>
      <c r="P333" s="340">
        <v>0</v>
      </c>
      <c r="Q333" s="64" t="s">
        <v>1773</v>
      </c>
      <c r="R333" s="295" t="s">
        <v>2445</v>
      </c>
      <c r="S333" s="47"/>
      <c r="T333" s="109" t="s">
        <v>890</v>
      </c>
      <c r="U333" s="109" t="s">
        <v>519</v>
      </c>
      <c r="V333" s="57" t="s">
        <v>894</v>
      </c>
      <c r="W333" s="48" t="s">
        <v>1381</v>
      </c>
      <c r="X333" s="49">
        <v>21</v>
      </c>
      <c r="Y333" s="127" t="s">
        <v>28</v>
      </c>
      <c r="Z333" s="51">
        <v>243</v>
      </c>
      <c r="AA333" s="50"/>
      <c r="AB333" s="52"/>
      <c r="AC333" s="48"/>
      <c r="AD333" s="49"/>
      <c r="AE333" s="127" t="s">
        <v>28</v>
      </c>
      <c r="AF333" s="51"/>
      <c r="AG333" s="56"/>
      <c r="AH333" s="52"/>
      <c r="AI333" s="48"/>
      <c r="AJ333" s="49"/>
      <c r="AK333" s="127" t="s">
        <v>28</v>
      </c>
      <c r="AL333" s="51"/>
      <c r="AM333" s="56"/>
      <c r="AN333" s="52"/>
      <c r="AO333" s="67"/>
      <c r="AP333" s="103" t="s">
        <v>1382</v>
      </c>
      <c r="AQ333" s="103" t="s">
        <v>1383</v>
      </c>
      <c r="AR333" s="68" t="s">
        <v>453</v>
      </c>
      <c r="AS333" s="71"/>
      <c r="AT333" s="71"/>
      <c r="AU333" s="219"/>
    </row>
    <row r="334" spans="1:47" s="17" customFormat="1" ht="54" x14ac:dyDescent="0.15">
      <c r="A334" s="45"/>
      <c r="B334" s="78"/>
      <c r="C334" s="239">
        <v>282</v>
      </c>
      <c r="D334" s="304" t="s">
        <v>918</v>
      </c>
      <c r="E334" s="37" t="s">
        <v>540</v>
      </c>
      <c r="F334" s="37" t="s">
        <v>529</v>
      </c>
      <c r="G334" s="288">
        <v>1</v>
      </c>
      <c r="H334" s="287">
        <v>1068.9380000000001</v>
      </c>
      <c r="I334" s="288">
        <v>247.001</v>
      </c>
      <c r="J334" s="503" t="s">
        <v>2895</v>
      </c>
      <c r="K334" s="79" t="s">
        <v>1774</v>
      </c>
      <c r="L334" s="291" t="s">
        <v>2383</v>
      </c>
      <c r="M334" s="288">
        <v>1.2809999999999999</v>
      </c>
      <c r="N334" s="469">
        <v>0</v>
      </c>
      <c r="O334" s="436">
        <f t="shared" si="15"/>
        <v>-1.2809999999999999</v>
      </c>
      <c r="P334" s="340">
        <v>0</v>
      </c>
      <c r="Q334" s="64" t="s">
        <v>1772</v>
      </c>
      <c r="R334" s="295" t="s">
        <v>2446</v>
      </c>
      <c r="S334" s="47"/>
      <c r="T334" s="109" t="s">
        <v>890</v>
      </c>
      <c r="U334" s="109" t="s">
        <v>519</v>
      </c>
      <c r="V334" s="57" t="s">
        <v>891</v>
      </c>
      <c r="W334" s="48" t="s">
        <v>1381</v>
      </c>
      <c r="X334" s="49">
        <v>21</v>
      </c>
      <c r="Y334" s="127" t="s">
        <v>28</v>
      </c>
      <c r="Z334" s="51">
        <v>244</v>
      </c>
      <c r="AA334" s="50"/>
      <c r="AB334" s="52"/>
      <c r="AC334" s="48"/>
      <c r="AD334" s="49"/>
      <c r="AE334" s="127" t="s">
        <v>28</v>
      </c>
      <c r="AF334" s="51"/>
      <c r="AG334" s="56"/>
      <c r="AH334" s="52"/>
      <c r="AI334" s="48"/>
      <c r="AJ334" s="49"/>
      <c r="AK334" s="127" t="s">
        <v>28</v>
      </c>
      <c r="AL334" s="51"/>
      <c r="AM334" s="56"/>
      <c r="AN334" s="52"/>
      <c r="AO334" s="67"/>
      <c r="AP334" s="103" t="s">
        <v>485</v>
      </c>
      <c r="AQ334" s="103"/>
      <c r="AR334" s="68" t="s">
        <v>453</v>
      </c>
      <c r="AS334" s="71"/>
      <c r="AT334" s="71" t="s">
        <v>488</v>
      </c>
      <c r="AU334" s="219"/>
    </row>
    <row r="335" spans="1:47" s="17" customFormat="1" ht="54" x14ac:dyDescent="0.15">
      <c r="A335" s="45"/>
      <c r="B335" s="78"/>
      <c r="C335" s="239">
        <v>283</v>
      </c>
      <c r="D335" s="304" t="s">
        <v>919</v>
      </c>
      <c r="E335" s="37" t="s">
        <v>540</v>
      </c>
      <c r="F335" s="37" t="s">
        <v>529</v>
      </c>
      <c r="G335" s="288">
        <v>1</v>
      </c>
      <c r="H335" s="287">
        <v>835.47799999999995</v>
      </c>
      <c r="I335" s="288">
        <v>763.42700000000002</v>
      </c>
      <c r="J335" s="503" t="s">
        <v>2895</v>
      </c>
      <c r="K335" s="79" t="s">
        <v>1770</v>
      </c>
      <c r="L335" s="291" t="s">
        <v>2384</v>
      </c>
      <c r="M335" s="288">
        <v>1</v>
      </c>
      <c r="N335" s="469">
        <v>0</v>
      </c>
      <c r="O335" s="436">
        <f t="shared" si="15"/>
        <v>-1</v>
      </c>
      <c r="P335" s="340">
        <v>0</v>
      </c>
      <c r="Q335" s="64" t="s">
        <v>1773</v>
      </c>
      <c r="R335" s="295" t="s">
        <v>2447</v>
      </c>
      <c r="S335" s="47"/>
      <c r="T335" s="109" t="s">
        <v>890</v>
      </c>
      <c r="U335" s="109" t="s">
        <v>519</v>
      </c>
      <c r="V335" s="57" t="s">
        <v>891</v>
      </c>
      <c r="W335" s="48" t="s">
        <v>1381</v>
      </c>
      <c r="X335" s="49">
        <v>21</v>
      </c>
      <c r="Y335" s="127" t="s">
        <v>28</v>
      </c>
      <c r="Z335" s="51">
        <v>245</v>
      </c>
      <c r="AA335" s="50"/>
      <c r="AB335" s="52"/>
      <c r="AC335" s="48"/>
      <c r="AD335" s="49"/>
      <c r="AE335" s="127" t="s">
        <v>28</v>
      </c>
      <c r="AF335" s="51"/>
      <c r="AG335" s="56"/>
      <c r="AH335" s="52"/>
      <c r="AI335" s="48"/>
      <c r="AJ335" s="49"/>
      <c r="AK335" s="127" t="s">
        <v>28</v>
      </c>
      <c r="AL335" s="51"/>
      <c r="AM335" s="56"/>
      <c r="AN335" s="52"/>
      <c r="AO335" s="67"/>
      <c r="AP335" s="103" t="s">
        <v>485</v>
      </c>
      <c r="AQ335" s="103"/>
      <c r="AR335" s="68" t="s">
        <v>453</v>
      </c>
      <c r="AS335" s="71"/>
      <c r="AT335" s="71" t="s">
        <v>488</v>
      </c>
      <c r="AU335" s="219"/>
    </row>
    <row r="336" spans="1:47" s="17" customFormat="1" ht="121.5" x14ac:dyDescent="0.15">
      <c r="A336" s="45"/>
      <c r="B336" s="78"/>
      <c r="C336" s="239">
        <v>284</v>
      </c>
      <c r="D336" s="304" t="s">
        <v>920</v>
      </c>
      <c r="E336" s="37" t="s">
        <v>540</v>
      </c>
      <c r="F336" s="37" t="s">
        <v>529</v>
      </c>
      <c r="G336" s="288">
        <v>223.75</v>
      </c>
      <c r="H336" s="287">
        <v>261.81900000000002</v>
      </c>
      <c r="I336" s="288">
        <v>225.50299999999999</v>
      </c>
      <c r="J336" s="503" t="s">
        <v>2895</v>
      </c>
      <c r="K336" s="79" t="s">
        <v>1770</v>
      </c>
      <c r="L336" s="291" t="s">
        <v>2385</v>
      </c>
      <c r="M336" s="288">
        <v>649.23800000000006</v>
      </c>
      <c r="N336" s="469">
        <v>0</v>
      </c>
      <c r="O336" s="436">
        <f t="shared" si="15"/>
        <v>-649.23800000000006</v>
      </c>
      <c r="P336" s="340">
        <v>0</v>
      </c>
      <c r="Q336" s="64" t="s">
        <v>1773</v>
      </c>
      <c r="R336" s="295" t="s">
        <v>2448</v>
      </c>
      <c r="S336" s="47"/>
      <c r="T336" s="109" t="s">
        <v>890</v>
      </c>
      <c r="U336" s="109" t="s">
        <v>519</v>
      </c>
      <c r="V336" s="57" t="s">
        <v>1694</v>
      </c>
      <c r="W336" s="48" t="s">
        <v>1381</v>
      </c>
      <c r="X336" s="49">
        <v>21</v>
      </c>
      <c r="Y336" s="127" t="s">
        <v>28</v>
      </c>
      <c r="Z336" s="51">
        <v>246</v>
      </c>
      <c r="AA336" s="50"/>
      <c r="AB336" s="52"/>
      <c r="AC336" s="48"/>
      <c r="AD336" s="49"/>
      <c r="AE336" s="127" t="s">
        <v>28</v>
      </c>
      <c r="AF336" s="51"/>
      <c r="AG336" s="56"/>
      <c r="AH336" s="52"/>
      <c r="AI336" s="48"/>
      <c r="AJ336" s="49"/>
      <c r="AK336" s="127" t="s">
        <v>28</v>
      </c>
      <c r="AL336" s="51"/>
      <c r="AM336" s="56"/>
      <c r="AN336" s="52"/>
      <c r="AO336" s="67"/>
      <c r="AP336" s="103" t="s">
        <v>485</v>
      </c>
      <c r="AQ336" s="103"/>
      <c r="AR336" s="68" t="s">
        <v>453</v>
      </c>
      <c r="AS336" s="71"/>
      <c r="AT336" s="71" t="s">
        <v>488</v>
      </c>
      <c r="AU336" s="219"/>
    </row>
    <row r="337" spans="1:47" s="17" customFormat="1" ht="54" x14ac:dyDescent="0.15">
      <c r="A337" s="45"/>
      <c r="B337" s="78"/>
      <c r="C337" s="239">
        <v>285</v>
      </c>
      <c r="D337" s="304" t="s">
        <v>921</v>
      </c>
      <c r="E337" s="37" t="s">
        <v>540</v>
      </c>
      <c r="F337" s="37" t="s">
        <v>1625</v>
      </c>
      <c r="G337" s="288">
        <v>1</v>
      </c>
      <c r="H337" s="287">
        <v>61.548000000000002</v>
      </c>
      <c r="I337" s="288">
        <v>60.969000000000001</v>
      </c>
      <c r="J337" s="503" t="s">
        <v>485</v>
      </c>
      <c r="K337" s="79" t="s">
        <v>1775</v>
      </c>
      <c r="L337" s="291" t="s">
        <v>2386</v>
      </c>
      <c r="M337" s="469">
        <v>0</v>
      </c>
      <c r="N337" s="469">
        <v>0</v>
      </c>
      <c r="O337" s="436">
        <f t="shared" si="15"/>
        <v>0</v>
      </c>
      <c r="P337" s="340">
        <v>0</v>
      </c>
      <c r="Q337" s="64" t="s">
        <v>1776</v>
      </c>
      <c r="R337" s="295" t="s">
        <v>2449</v>
      </c>
      <c r="S337" s="47"/>
      <c r="T337" s="109" t="s">
        <v>890</v>
      </c>
      <c r="U337" s="109" t="s">
        <v>519</v>
      </c>
      <c r="V337" s="57" t="s">
        <v>891</v>
      </c>
      <c r="W337" s="48" t="s">
        <v>1381</v>
      </c>
      <c r="X337" s="49">
        <v>21</v>
      </c>
      <c r="Y337" s="127" t="s">
        <v>28</v>
      </c>
      <c r="Z337" s="51">
        <v>247</v>
      </c>
      <c r="AA337" s="50"/>
      <c r="AB337" s="52"/>
      <c r="AC337" s="48"/>
      <c r="AD337" s="49"/>
      <c r="AE337" s="127" t="s">
        <v>28</v>
      </c>
      <c r="AF337" s="51"/>
      <c r="AG337" s="56"/>
      <c r="AH337" s="52"/>
      <c r="AI337" s="48"/>
      <c r="AJ337" s="49"/>
      <c r="AK337" s="127" t="s">
        <v>28</v>
      </c>
      <c r="AL337" s="51"/>
      <c r="AM337" s="56"/>
      <c r="AN337" s="52"/>
      <c r="AO337" s="67"/>
      <c r="AP337" s="103" t="s">
        <v>485</v>
      </c>
      <c r="AQ337" s="103"/>
      <c r="AR337" s="68" t="s">
        <v>453</v>
      </c>
      <c r="AS337" s="71" t="s">
        <v>488</v>
      </c>
      <c r="AT337" s="71"/>
      <c r="AU337" s="219"/>
    </row>
    <row r="338" spans="1:47" s="17" customFormat="1" ht="54" x14ac:dyDescent="0.15">
      <c r="A338" s="45"/>
      <c r="B338" s="78"/>
      <c r="C338" s="239">
        <v>286</v>
      </c>
      <c r="D338" s="304" t="s">
        <v>922</v>
      </c>
      <c r="E338" s="37" t="s">
        <v>540</v>
      </c>
      <c r="F338" s="37" t="s">
        <v>529</v>
      </c>
      <c r="G338" s="288">
        <v>18.905000000000001</v>
      </c>
      <c r="H338" s="287">
        <v>38.058</v>
      </c>
      <c r="I338" s="288">
        <v>37.905999999999999</v>
      </c>
      <c r="J338" s="503" t="s">
        <v>2895</v>
      </c>
      <c r="K338" s="79" t="s">
        <v>1770</v>
      </c>
      <c r="L338" s="291" t="s">
        <v>2387</v>
      </c>
      <c r="M338" s="288">
        <v>51.277000000000001</v>
      </c>
      <c r="N338" s="469">
        <v>0</v>
      </c>
      <c r="O338" s="436">
        <f t="shared" si="15"/>
        <v>-51.277000000000001</v>
      </c>
      <c r="P338" s="340">
        <v>0</v>
      </c>
      <c r="Q338" s="64" t="s">
        <v>1773</v>
      </c>
      <c r="R338" s="295" t="s">
        <v>2450</v>
      </c>
      <c r="S338" s="47"/>
      <c r="T338" s="109" t="s">
        <v>890</v>
      </c>
      <c r="U338" s="109" t="s">
        <v>519</v>
      </c>
      <c r="V338" s="57" t="s">
        <v>891</v>
      </c>
      <c r="W338" s="48" t="s">
        <v>1381</v>
      </c>
      <c r="X338" s="49">
        <v>21</v>
      </c>
      <c r="Y338" s="127" t="s">
        <v>28</v>
      </c>
      <c r="Z338" s="51">
        <v>248</v>
      </c>
      <c r="AA338" s="50"/>
      <c r="AB338" s="52"/>
      <c r="AC338" s="48"/>
      <c r="AD338" s="49"/>
      <c r="AE338" s="127" t="s">
        <v>28</v>
      </c>
      <c r="AF338" s="51"/>
      <c r="AG338" s="56"/>
      <c r="AH338" s="52"/>
      <c r="AI338" s="48"/>
      <c r="AJ338" s="49"/>
      <c r="AK338" s="127" t="s">
        <v>28</v>
      </c>
      <c r="AL338" s="51"/>
      <c r="AM338" s="56"/>
      <c r="AN338" s="52"/>
      <c r="AO338" s="67"/>
      <c r="AP338" s="103" t="s">
        <v>485</v>
      </c>
      <c r="AQ338" s="103"/>
      <c r="AR338" s="68" t="s">
        <v>453</v>
      </c>
      <c r="AS338" s="71" t="s">
        <v>488</v>
      </c>
      <c r="AT338" s="71" t="s">
        <v>17</v>
      </c>
      <c r="AU338" s="219"/>
    </row>
    <row r="339" spans="1:47" s="17" customFormat="1" ht="67.5" x14ac:dyDescent="0.15">
      <c r="A339" s="45"/>
      <c r="B339" s="78"/>
      <c r="C339" s="239">
        <v>287</v>
      </c>
      <c r="D339" s="300" t="s">
        <v>1695</v>
      </c>
      <c r="E339" s="37" t="s">
        <v>540</v>
      </c>
      <c r="F339" s="46" t="s">
        <v>927</v>
      </c>
      <c r="G339" s="288">
        <v>1</v>
      </c>
      <c r="H339" s="287">
        <v>119.66</v>
      </c>
      <c r="I339" s="288">
        <v>48.527000000000001</v>
      </c>
      <c r="J339" s="503" t="s">
        <v>28</v>
      </c>
      <c r="K339" s="79" t="s">
        <v>1770</v>
      </c>
      <c r="L339" s="291" t="s">
        <v>2388</v>
      </c>
      <c r="M339" s="469">
        <v>0</v>
      </c>
      <c r="N339" s="469">
        <v>0</v>
      </c>
      <c r="O339" s="436">
        <f t="shared" si="15"/>
        <v>0</v>
      </c>
      <c r="P339" s="340">
        <v>0</v>
      </c>
      <c r="Q339" s="64" t="s">
        <v>1773</v>
      </c>
      <c r="R339" s="295" t="s">
        <v>2451</v>
      </c>
      <c r="S339" s="47"/>
      <c r="T339" s="109" t="s">
        <v>890</v>
      </c>
      <c r="U339" s="109" t="s">
        <v>519</v>
      </c>
      <c r="V339" s="57" t="s">
        <v>891</v>
      </c>
      <c r="W339" s="48" t="s">
        <v>1381</v>
      </c>
      <c r="X339" s="49">
        <v>21</v>
      </c>
      <c r="Y339" s="127" t="s">
        <v>28</v>
      </c>
      <c r="Z339" s="51">
        <v>249</v>
      </c>
      <c r="AA339" s="50"/>
      <c r="AB339" s="52"/>
      <c r="AC339" s="48"/>
      <c r="AD339" s="49"/>
      <c r="AE339" s="127" t="s">
        <v>28</v>
      </c>
      <c r="AF339" s="51"/>
      <c r="AG339" s="56"/>
      <c r="AH339" s="52"/>
      <c r="AI339" s="48"/>
      <c r="AJ339" s="49"/>
      <c r="AK339" s="127" t="s">
        <v>28</v>
      </c>
      <c r="AL339" s="51"/>
      <c r="AM339" s="56"/>
      <c r="AN339" s="52"/>
      <c r="AO339" s="67"/>
      <c r="AP339" s="103" t="s">
        <v>485</v>
      </c>
      <c r="AQ339" s="103"/>
      <c r="AR339" s="68" t="s">
        <v>453</v>
      </c>
      <c r="AS339" s="71" t="s">
        <v>488</v>
      </c>
      <c r="AT339" s="71" t="s">
        <v>488</v>
      </c>
      <c r="AU339" s="219"/>
    </row>
    <row r="340" spans="1:47" s="17" customFormat="1" ht="54" x14ac:dyDescent="0.15">
      <c r="A340" s="45"/>
      <c r="B340" s="78"/>
      <c r="C340" s="239">
        <v>288</v>
      </c>
      <c r="D340" s="304" t="s">
        <v>1626</v>
      </c>
      <c r="E340" s="37" t="s">
        <v>540</v>
      </c>
      <c r="F340" s="37" t="s">
        <v>529</v>
      </c>
      <c r="G340" s="288">
        <v>1</v>
      </c>
      <c r="H340" s="287">
        <v>1</v>
      </c>
      <c r="I340" s="461">
        <v>0.746</v>
      </c>
      <c r="J340" s="503" t="s">
        <v>2895</v>
      </c>
      <c r="K340" s="79" t="s">
        <v>1770</v>
      </c>
      <c r="L340" s="291" t="s">
        <v>2389</v>
      </c>
      <c r="M340" s="288">
        <v>50</v>
      </c>
      <c r="N340" s="469">
        <v>0</v>
      </c>
      <c r="O340" s="436">
        <f t="shared" si="15"/>
        <v>-50</v>
      </c>
      <c r="P340" s="340">
        <v>0</v>
      </c>
      <c r="Q340" s="64" t="s">
        <v>1773</v>
      </c>
      <c r="R340" s="295" t="s">
        <v>2452</v>
      </c>
      <c r="S340" s="47"/>
      <c r="T340" s="109" t="s">
        <v>890</v>
      </c>
      <c r="U340" s="109" t="s">
        <v>519</v>
      </c>
      <c r="V340" s="57" t="s">
        <v>891</v>
      </c>
      <c r="W340" s="48" t="s">
        <v>1381</v>
      </c>
      <c r="X340" s="49">
        <v>21</v>
      </c>
      <c r="Y340" s="127" t="s">
        <v>28</v>
      </c>
      <c r="Z340" s="51">
        <v>250</v>
      </c>
      <c r="AA340" s="50"/>
      <c r="AB340" s="52"/>
      <c r="AC340" s="48"/>
      <c r="AD340" s="49"/>
      <c r="AE340" s="127" t="s">
        <v>28</v>
      </c>
      <c r="AF340" s="51"/>
      <c r="AG340" s="56"/>
      <c r="AH340" s="52"/>
      <c r="AI340" s="48"/>
      <c r="AJ340" s="49"/>
      <c r="AK340" s="127" t="s">
        <v>28</v>
      </c>
      <c r="AL340" s="51"/>
      <c r="AM340" s="56"/>
      <c r="AN340" s="52"/>
      <c r="AO340" s="67"/>
      <c r="AP340" s="103" t="s">
        <v>485</v>
      </c>
      <c r="AQ340" s="103"/>
      <c r="AR340" s="68" t="s">
        <v>453</v>
      </c>
      <c r="AS340" s="71" t="s">
        <v>488</v>
      </c>
      <c r="AT340" s="71" t="s">
        <v>488</v>
      </c>
      <c r="AU340" s="219"/>
    </row>
    <row r="341" spans="1:47" s="17" customFormat="1" ht="171" x14ac:dyDescent="0.15">
      <c r="A341" s="45"/>
      <c r="B341" s="78"/>
      <c r="C341" s="239">
        <v>289</v>
      </c>
      <c r="D341" s="319" t="s">
        <v>1373</v>
      </c>
      <c r="E341" s="37" t="s">
        <v>540</v>
      </c>
      <c r="F341" s="37" t="s">
        <v>529</v>
      </c>
      <c r="G341" s="288">
        <v>1440</v>
      </c>
      <c r="H341" s="287">
        <v>1722.1120000000001</v>
      </c>
      <c r="I341" s="288">
        <v>1661.6</v>
      </c>
      <c r="J341" s="503" t="s">
        <v>2895</v>
      </c>
      <c r="K341" s="79" t="s">
        <v>1770</v>
      </c>
      <c r="L341" s="291" t="s">
        <v>2390</v>
      </c>
      <c r="M341" s="288">
        <v>2306.2150000000001</v>
      </c>
      <c r="N341" s="469">
        <v>0</v>
      </c>
      <c r="O341" s="436">
        <f t="shared" si="15"/>
        <v>-2306.2150000000001</v>
      </c>
      <c r="P341" s="340">
        <v>0</v>
      </c>
      <c r="Q341" s="64" t="s">
        <v>1772</v>
      </c>
      <c r="R341" s="295" t="s">
        <v>2453</v>
      </c>
      <c r="S341" s="47"/>
      <c r="T341" s="109" t="s">
        <v>890</v>
      </c>
      <c r="U341" s="109" t="s">
        <v>519</v>
      </c>
      <c r="V341" s="57" t="s">
        <v>895</v>
      </c>
      <c r="W341" s="48" t="s">
        <v>1381</v>
      </c>
      <c r="X341" s="49">
        <v>21</v>
      </c>
      <c r="Y341" s="127" t="s">
        <v>28</v>
      </c>
      <c r="Z341" s="51">
        <v>252</v>
      </c>
      <c r="AA341" s="50"/>
      <c r="AB341" s="52"/>
      <c r="AC341" s="48"/>
      <c r="AD341" s="49"/>
      <c r="AE341" s="127" t="s">
        <v>28</v>
      </c>
      <c r="AF341" s="51"/>
      <c r="AG341" s="56"/>
      <c r="AH341" s="52"/>
      <c r="AI341" s="48"/>
      <c r="AJ341" s="49"/>
      <c r="AK341" s="127" t="s">
        <v>28</v>
      </c>
      <c r="AL341" s="51"/>
      <c r="AM341" s="56"/>
      <c r="AN341" s="52"/>
      <c r="AO341" s="67"/>
      <c r="AP341" s="103" t="s">
        <v>485</v>
      </c>
      <c r="AQ341" s="103"/>
      <c r="AR341" s="68" t="s">
        <v>455</v>
      </c>
      <c r="AS341" s="71" t="s">
        <v>488</v>
      </c>
      <c r="AT341" s="71" t="s">
        <v>488</v>
      </c>
      <c r="AU341" s="219"/>
    </row>
    <row r="342" spans="1:47" s="17" customFormat="1" ht="67.5" x14ac:dyDescent="0.15">
      <c r="A342" s="45"/>
      <c r="B342" s="78"/>
      <c r="C342" s="239">
        <v>290</v>
      </c>
      <c r="D342" s="319" t="s">
        <v>1374</v>
      </c>
      <c r="E342" s="37" t="s">
        <v>540</v>
      </c>
      <c r="F342" s="37" t="s">
        <v>529</v>
      </c>
      <c r="G342" s="469">
        <v>0</v>
      </c>
      <c r="H342" s="478">
        <v>0</v>
      </c>
      <c r="I342" s="469">
        <v>0</v>
      </c>
      <c r="J342" s="503" t="s">
        <v>2895</v>
      </c>
      <c r="K342" s="79" t="s">
        <v>1770</v>
      </c>
      <c r="L342" s="291" t="s">
        <v>2391</v>
      </c>
      <c r="M342" s="288">
        <v>150</v>
      </c>
      <c r="N342" s="469">
        <v>0</v>
      </c>
      <c r="O342" s="436">
        <f t="shared" si="15"/>
        <v>-150</v>
      </c>
      <c r="P342" s="340">
        <v>0</v>
      </c>
      <c r="Q342" s="64" t="s">
        <v>1773</v>
      </c>
      <c r="R342" s="295" t="s">
        <v>2454</v>
      </c>
      <c r="S342" s="47"/>
      <c r="T342" s="109" t="s">
        <v>890</v>
      </c>
      <c r="U342" s="109" t="s">
        <v>519</v>
      </c>
      <c r="V342" s="57" t="s">
        <v>895</v>
      </c>
      <c r="W342" s="48" t="s">
        <v>2990</v>
      </c>
      <c r="X342" s="49">
        <v>21</v>
      </c>
      <c r="Y342" s="127" t="s">
        <v>28</v>
      </c>
      <c r="Z342" s="51">
        <v>369</v>
      </c>
      <c r="AA342" s="50"/>
      <c r="AB342" s="52"/>
      <c r="AC342" s="48"/>
      <c r="AD342" s="49"/>
      <c r="AE342" s="127" t="s">
        <v>28</v>
      </c>
      <c r="AF342" s="51"/>
      <c r="AG342" s="56"/>
      <c r="AH342" s="52"/>
      <c r="AI342" s="48"/>
      <c r="AJ342" s="49"/>
      <c r="AK342" s="127" t="s">
        <v>28</v>
      </c>
      <c r="AL342" s="51"/>
      <c r="AM342" s="56"/>
      <c r="AN342" s="52"/>
      <c r="AO342" s="67"/>
      <c r="AP342" s="103" t="s">
        <v>485</v>
      </c>
      <c r="AQ342" s="103"/>
      <c r="AR342" s="68" t="s">
        <v>455</v>
      </c>
      <c r="AS342" s="71" t="s">
        <v>488</v>
      </c>
      <c r="AT342" s="71" t="s">
        <v>488</v>
      </c>
      <c r="AU342" s="219"/>
    </row>
    <row r="343" spans="1:47" s="17" customFormat="1" ht="54" x14ac:dyDescent="0.15">
      <c r="A343" s="45"/>
      <c r="B343" s="78"/>
      <c r="C343" s="239">
        <v>291</v>
      </c>
      <c r="D343" s="304" t="s">
        <v>923</v>
      </c>
      <c r="E343" s="37" t="s">
        <v>540</v>
      </c>
      <c r="F343" s="37" t="s">
        <v>529</v>
      </c>
      <c r="G343" s="288">
        <v>713</v>
      </c>
      <c r="H343" s="287">
        <v>1364.8820000000001</v>
      </c>
      <c r="I343" s="288">
        <v>1169.056</v>
      </c>
      <c r="J343" s="279" t="s">
        <v>2355</v>
      </c>
      <c r="K343" s="79" t="s">
        <v>1770</v>
      </c>
      <c r="L343" s="291" t="s">
        <v>2392</v>
      </c>
      <c r="M343" s="397">
        <v>792</v>
      </c>
      <c r="N343" s="471">
        <v>0</v>
      </c>
      <c r="O343" s="445">
        <f t="shared" si="15"/>
        <v>-792</v>
      </c>
      <c r="P343" s="340">
        <v>0</v>
      </c>
      <c r="Q343" s="64" t="s">
        <v>1772</v>
      </c>
      <c r="R343" s="295" t="s">
        <v>2455</v>
      </c>
      <c r="S343" s="47"/>
      <c r="T343" s="109" t="s">
        <v>890</v>
      </c>
      <c r="U343" s="109" t="s">
        <v>519</v>
      </c>
      <c r="V343" s="57" t="s">
        <v>895</v>
      </c>
      <c r="W343" s="48" t="s">
        <v>1381</v>
      </c>
      <c r="X343" s="49">
        <v>21</v>
      </c>
      <c r="Y343" s="127" t="s">
        <v>28</v>
      </c>
      <c r="Z343" s="51">
        <v>253</v>
      </c>
      <c r="AA343" s="50"/>
      <c r="AB343" s="52"/>
      <c r="AC343" s="48"/>
      <c r="AD343" s="49"/>
      <c r="AE343" s="127" t="s">
        <v>28</v>
      </c>
      <c r="AF343" s="51"/>
      <c r="AG343" s="56"/>
      <c r="AH343" s="52"/>
      <c r="AI343" s="48"/>
      <c r="AJ343" s="49"/>
      <c r="AK343" s="127" t="s">
        <v>28</v>
      </c>
      <c r="AL343" s="51"/>
      <c r="AM343" s="56"/>
      <c r="AN343" s="52"/>
      <c r="AO343" s="67"/>
      <c r="AP343" s="103" t="s">
        <v>1382</v>
      </c>
      <c r="AQ343" s="103" t="s">
        <v>1383</v>
      </c>
      <c r="AR343" s="68" t="s">
        <v>453</v>
      </c>
      <c r="AS343" s="71"/>
      <c r="AT343" s="71" t="s">
        <v>488</v>
      </c>
      <c r="AU343" s="219"/>
    </row>
    <row r="344" spans="1:47" s="17" customFormat="1" ht="54" x14ac:dyDescent="0.15">
      <c r="A344" s="45"/>
      <c r="B344" s="78"/>
      <c r="C344" s="239">
        <v>292</v>
      </c>
      <c r="D344" s="304" t="s">
        <v>1696</v>
      </c>
      <c r="E344" s="37" t="s">
        <v>540</v>
      </c>
      <c r="F344" s="37" t="s">
        <v>484</v>
      </c>
      <c r="G344" s="397" t="s">
        <v>3308</v>
      </c>
      <c r="H344" s="463">
        <v>0.83499999999999996</v>
      </c>
      <c r="I344" s="461">
        <v>0.23300000000000001</v>
      </c>
      <c r="J344" s="279" t="s">
        <v>2356</v>
      </c>
      <c r="K344" s="79" t="s">
        <v>1770</v>
      </c>
      <c r="L344" s="291" t="s">
        <v>2393</v>
      </c>
      <c r="M344" s="397">
        <v>700</v>
      </c>
      <c r="N344" s="471">
        <v>0</v>
      </c>
      <c r="O344" s="445">
        <f t="shared" si="15"/>
        <v>-700</v>
      </c>
      <c r="P344" s="340">
        <v>0</v>
      </c>
      <c r="Q344" s="64" t="s">
        <v>1772</v>
      </c>
      <c r="R344" s="295" t="s">
        <v>2456</v>
      </c>
      <c r="S344" s="47"/>
      <c r="T344" s="109" t="s">
        <v>890</v>
      </c>
      <c r="U344" s="109" t="s">
        <v>519</v>
      </c>
      <c r="V344" s="57" t="s">
        <v>895</v>
      </c>
      <c r="W344" s="48" t="s">
        <v>1381</v>
      </c>
      <c r="X344" s="49">
        <v>21</v>
      </c>
      <c r="Y344" s="127" t="s">
        <v>28</v>
      </c>
      <c r="Z344" s="51">
        <v>254</v>
      </c>
      <c r="AA344" s="50"/>
      <c r="AB344" s="52"/>
      <c r="AC344" s="48"/>
      <c r="AD344" s="49"/>
      <c r="AE344" s="127" t="s">
        <v>28</v>
      </c>
      <c r="AF344" s="51"/>
      <c r="AG344" s="56"/>
      <c r="AH344" s="52"/>
      <c r="AI344" s="48"/>
      <c r="AJ344" s="49"/>
      <c r="AK344" s="127" t="s">
        <v>28</v>
      </c>
      <c r="AL344" s="51"/>
      <c r="AM344" s="56"/>
      <c r="AN344" s="52"/>
      <c r="AO344" s="67"/>
      <c r="AP344" s="103" t="s">
        <v>1382</v>
      </c>
      <c r="AQ344" s="103" t="s">
        <v>1383</v>
      </c>
      <c r="AR344" s="68" t="s">
        <v>453</v>
      </c>
      <c r="AS344" s="71" t="s">
        <v>488</v>
      </c>
      <c r="AT344" s="71" t="s">
        <v>488</v>
      </c>
      <c r="AU344" s="219"/>
    </row>
    <row r="345" spans="1:47" s="17" customFormat="1" ht="54" x14ac:dyDescent="0.15">
      <c r="A345" s="45"/>
      <c r="B345" s="78"/>
      <c r="C345" s="239">
        <v>293</v>
      </c>
      <c r="D345" s="304" t="s">
        <v>924</v>
      </c>
      <c r="E345" s="37" t="s">
        <v>540</v>
      </c>
      <c r="F345" s="37" t="s">
        <v>529</v>
      </c>
      <c r="G345" s="288">
        <v>51.746000000000002</v>
      </c>
      <c r="H345" s="287">
        <v>51.746000000000002</v>
      </c>
      <c r="I345" s="288">
        <v>49.183999999999997</v>
      </c>
      <c r="J345" s="503" t="s">
        <v>2895</v>
      </c>
      <c r="K345" s="79" t="s">
        <v>1770</v>
      </c>
      <c r="L345" s="291" t="s">
        <v>2394</v>
      </c>
      <c r="M345" s="288">
        <v>52</v>
      </c>
      <c r="N345" s="469">
        <v>0</v>
      </c>
      <c r="O345" s="436">
        <f t="shared" si="15"/>
        <v>-52</v>
      </c>
      <c r="P345" s="340">
        <v>0</v>
      </c>
      <c r="Q345" s="64" t="s">
        <v>1772</v>
      </c>
      <c r="R345" s="295" t="s">
        <v>2457</v>
      </c>
      <c r="S345" s="47"/>
      <c r="T345" s="109" t="s">
        <v>890</v>
      </c>
      <c r="U345" s="109" t="s">
        <v>519</v>
      </c>
      <c r="V345" s="57" t="s">
        <v>895</v>
      </c>
      <c r="W345" s="48" t="s">
        <v>1381</v>
      </c>
      <c r="X345" s="49">
        <v>21</v>
      </c>
      <c r="Y345" s="127" t="s">
        <v>28</v>
      </c>
      <c r="Z345" s="51">
        <v>255</v>
      </c>
      <c r="AA345" s="50"/>
      <c r="AB345" s="52"/>
      <c r="AC345" s="48"/>
      <c r="AD345" s="49"/>
      <c r="AE345" s="127" t="s">
        <v>28</v>
      </c>
      <c r="AF345" s="51"/>
      <c r="AG345" s="56"/>
      <c r="AH345" s="52"/>
      <c r="AI345" s="48"/>
      <c r="AJ345" s="49"/>
      <c r="AK345" s="127" t="s">
        <v>28</v>
      </c>
      <c r="AL345" s="51"/>
      <c r="AM345" s="56"/>
      <c r="AN345" s="52"/>
      <c r="AO345" s="67"/>
      <c r="AP345" s="103" t="s">
        <v>485</v>
      </c>
      <c r="AQ345" s="103"/>
      <c r="AR345" s="68" t="s">
        <v>453</v>
      </c>
      <c r="AS345" s="71" t="s">
        <v>488</v>
      </c>
      <c r="AT345" s="71"/>
      <c r="AU345" s="219"/>
    </row>
    <row r="346" spans="1:47" s="17" customFormat="1" ht="81" x14ac:dyDescent="0.15">
      <c r="A346" s="45"/>
      <c r="B346" s="78"/>
      <c r="C346" s="239">
        <v>294</v>
      </c>
      <c r="D346" s="304" t="s">
        <v>925</v>
      </c>
      <c r="E346" s="37" t="s">
        <v>540</v>
      </c>
      <c r="F346" s="37" t="s">
        <v>529</v>
      </c>
      <c r="G346" s="288">
        <v>1669.6</v>
      </c>
      <c r="H346" s="287">
        <v>2043.674</v>
      </c>
      <c r="I346" s="288">
        <v>1613.796</v>
      </c>
      <c r="J346" s="279" t="s">
        <v>2357</v>
      </c>
      <c r="K346" s="79" t="s">
        <v>1774</v>
      </c>
      <c r="L346" s="291" t="s">
        <v>2395</v>
      </c>
      <c r="M346" s="397">
        <v>1680</v>
      </c>
      <c r="N346" s="471">
        <v>0</v>
      </c>
      <c r="O346" s="445">
        <f t="shared" si="15"/>
        <v>-1680</v>
      </c>
      <c r="P346" s="340">
        <v>0</v>
      </c>
      <c r="Q346" s="64" t="s">
        <v>1772</v>
      </c>
      <c r="R346" s="295" t="s">
        <v>2458</v>
      </c>
      <c r="S346" s="47"/>
      <c r="T346" s="109" t="s">
        <v>890</v>
      </c>
      <c r="U346" s="109" t="s">
        <v>519</v>
      </c>
      <c r="V346" s="57" t="s">
        <v>896</v>
      </c>
      <c r="W346" s="48" t="s">
        <v>1381</v>
      </c>
      <c r="X346" s="49">
        <v>21</v>
      </c>
      <c r="Y346" s="127" t="s">
        <v>28</v>
      </c>
      <c r="Z346" s="51">
        <v>256</v>
      </c>
      <c r="AA346" s="50"/>
      <c r="AB346" s="52"/>
      <c r="AC346" s="48"/>
      <c r="AD346" s="49"/>
      <c r="AE346" s="127" t="s">
        <v>28</v>
      </c>
      <c r="AF346" s="51"/>
      <c r="AG346" s="56"/>
      <c r="AH346" s="52"/>
      <c r="AI346" s="48"/>
      <c r="AJ346" s="49"/>
      <c r="AK346" s="127" t="s">
        <v>28</v>
      </c>
      <c r="AL346" s="51"/>
      <c r="AM346" s="56"/>
      <c r="AN346" s="52"/>
      <c r="AO346" s="67"/>
      <c r="AP346" s="103" t="s">
        <v>1382</v>
      </c>
      <c r="AQ346" s="103" t="s">
        <v>1383</v>
      </c>
      <c r="AR346" s="68" t="s">
        <v>453</v>
      </c>
      <c r="AS346" s="72" t="s">
        <v>488</v>
      </c>
      <c r="AT346" s="71" t="s">
        <v>488</v>
      </c>
      <c r="AU346" s="219"/>
    </row>
    <row r="347" spans="1:47" s="17" customFormat="1" ht="67.5" x14ac:dyDescent="0.15">
      <c r="A347" s="45"/>
      <c r="B347" s="78"/>
      <c r="C347" s="239">
        <v>295</v>
      </c>
      <c r="D347" s="304" t="s">
        <v>926</v>
      </c>
      <c r="E347" s="37" t="s">
        <v>540</v>
      </c>
      <c r="F347" s="37" t="s">
        <v>927</v>
      </c>
      <c r="G347" s="288">
        <v>139.99</v>
      </c>
      <c r="H347" s="287">
        <v>226.715</v>
      </c>
      <c r="I347" s="288">
        <v>204.6</v>
      </c>
      <c r="J347" s="503" t="s">
        <v>2895</v>
      </c>
      <c r="K347" s="79" t="s">
        <v>1770</v>
      </c>
      <c r="L347" s="291" t="s">
        <v>2396</v>
      </c>
      <c r="M347" s="288">
        <v>400</v>
      </c>
      <c r="N347" s="469">
        <v>0</v>
      </c>
      <c r="O347" s="436">
        <f t="shared" si="15"/>
        <v>-400</v>
      </c>
      <c r="P347" s="340">
        <v>0</v>
      </c>
      <c r="Q347" s="64" t="s">
        <v>1772</v>
      </c>
      <c r="R347" s="295" t="s">
        <v>2459</v>
      </c>
      <c r="S347" s="47"/>
      <c r="T347" s="109" t="s">
        <v>890</v>
      </c>
      <c r="U347" s="109" t="s">
        <v>519</v>
      </c>
      <c r="V347" s="57" t="s">
        <v>896</v>
      </c>
      <c r="W347" s="48" t="s">
        <v>1381</v>
      </c>
      <c r="X347" s="49">
        <v>21</v>
      </c>
      <c r="Y347" s="127" t="s">
        <v>28</v>
      </c>
      <c r="Z347" s="51">
        <v>257</v>
      </c>
      <c r="AA347" s="50"/>
      <c r="AB347" s="52"/>
      <c r="AC347" s="48"/>
      <c r="AD347" s="49"/>
      <c r="AE347" s="127" t="s">
        <v>28</v>
      </c>
      <c r="AF347" s="51"/>
      <c r="AG347" s="56"/>
      <c r="AH347" s="52"/>
      <c r="AI347" s="48"/>
      <c r="AJ347" s="49"/>
      <c r="AK347" s="127" t="s">
        <v>28</v>
      </c>
      <c r="AL347" s="51"/>
      <c r="AM347" s="56"/>
      <c r="AN347" s="52"/>
      <c r="AO347" s="67"/>
      <c r="AP347" s="103" t="s">
        <v>485</v>
      </c>
      <c r="AQ347" s="103"/>
      <c r="AR347" s="68" t="s">
        <v>453</v>
      </c>
      <c r="AS347" s="72" t="s">
        <v>488</v>
      </c>
      <c r="AT347" s="71" t="s">
        <v>488</v>
      </c>
      <c r="AU347" s="219"/>
    </row>
    <row r="348" spans="1:47" s="17" customFormat="1" ht="67.5" x14ac:dyDescent="0.15">
      <c r="A348" s="45"/>
      <c r="B348" s="78"/>
      <c r="C348" s="239">
        <v>296</v>
      </c>
      <c r="D348" s="304" t="s">
        <v>928</v>
      </c>
      <c r="E348" s="37" t="s">
        <v>540</v>
      </c>
      <c r="F348" s="37" t="s">
        <v>529</v>
      </c>
      <c r="G348" s="288">
        <v>116.5</v>
      </c>
      <c r="H348" s="287">
        <v>216.72200000000001</v>
      </c>
      <c r="I348" s="288">
        <v>213.86099999999999</v>
      </c>
      <c r="J348" s="279" t="s">
        <v>2358</v>
      </c>
      <c r="K348" s="79" t="s">
        <v>1770</v>
      </c>
      <c r="L348" s="291" t="s">
        <v>2397</v>
      </c>
      <c r="M348" s="397">
        <v>194.52799999999999</v>
      </c>
      <c r="N348" s="471">
        <v>0</v>
      </c>
      <c r="O348" s="445">
        <f t="shared" si="15"/>
        <v>-194.52799999999999</v>
      </c>
      <c r="P348" s="340">
        <v>0</v>
      </c>
      <c r="Q348" s="64" t="s">
        <v>1772</v>
      </c>
      <c r="R348" s="295" t="s">
        <v>2460</v>
      </c>
      <c r="S348" s="47"/>
      <c r="T348" s="109" t="s">
        <v>890</v>
      </c>
      <c r="U348" s="109" t="s">
        <v>519</v>
      </c>
      <c r="V348" s="57" t="s">
        <v>896</v>
      </c>
      <c r="W348" s="48" t="s">
        <v>1381</v>
      </c>
      <c r="X348" s="49">
        <v>21</v>
      </c>
      <c r="Y348" s="127" t="s">
        <v>28</v>
      </c>
      <c r="Z348" s="51">
        <v>259</v>
      </c>
      <c r="AA348" s="50"/>
      <c r="AB348" s="52"/>
      <c r="AC348" s="48"/>
      <c r="AD348" s="49"/>
      <c r="AE348" s="127" t="s">
        <v>28</v>
      </c>
      <c r="AF348" s="51"/>
      <c r="AG348" s="56"/>
      <c r="AH348" s="52"/>
      <c r="AI348" s="48"/>
      <c r="AJ348" s="49"/>
      <c r="AK348" s="127" t="s">
        <v>28</v>
      </c>
      <c r="AL348" s="51"/>
      <c r="AM348" s="56"/>
      <c r="AN348" s="52"/>
      <c r="AO348" s="67"/>
      <c r="AP348" s="103" t="s">
        <v>1382</v>
      </c>
      <c r="AQ348" s="103" t="s">
        <v>1383</v>
      </c>
      <c r="AR348" s="68" t="s">
        <v>453</v>
      </c>
      <c r="AS348" s="72" t="s">
        <v>488</v>
      </c>
      <c r="AT348" s="136"/>
      <c r="AU348" s="219"/>
    </row>
    <row r="349" spans="1:47" s="17" customFormat="1" ht="45" x14ac:dyDescent="0.15">
      <c r="A349" s="45"/>
      <c r="B349" s="78"/>
      <c r="C349" s="239">
        <v>297</v>
      </c>
      <c r="D349" s="305" t="s">
        <v>929</v>
      </c>
      <c r="E349" s="36" t="s">
        <v>540</v>
      </c>
      <c r="F349" s="36" t="s">
        <v>529</v>
      </c>
      <c r="G349" s="288">
        <v>160</v>
      </c>
      <c r="H349" s="287">
        <v>132.25399999999999</v>
      </c>
      <c r="I349" s="288">
        <v>132.25299999999999</v>
      </c>
      <c r="J349" s="503" t="s">
        <v>2895</v>
      </c>
      <c r="K349" s="79" t="s">
        <v>1770</v>
      </c>
      <c r="L349" s="291" t="s">
        <v>2398</v>
      </c>
      <c r="M349" s="288">
        <v>160</v>
      </c>
      <c r="N349" s="469">
        <v>0</v>
      </c>
      <c r="O349" s="436">
        <f t="shared" si="15"/>
        <v>-160</v>
      </c>
      <c r="P349" s="340">
        <v>0</v>
      </c>
      <c r="Q349" s="64" t="s">
        <v>1772</v>
      </c>
      <c r="R349" s="295" t="s">
        <v>2461</v>
      </c>
      <c r="S349" s="47"/>
      <c r="T349" s="73" t="s">
        <v>890</v>
      </c>
      <c r="U349" s="73" t="s">
        <v>519</v>
      </c>
      <c r="V349" s="107" t="s">
        <v>896</v>
      </c>
      <c r="W349" s="48" t="s">
        <v>1381</v>
      </c>
      <c r="X349" s="49">
        <v>21</v>
      </c>
      <c r="Y349" s="127" t="s">
        <v>28</v>
      </c>
      <c r="Z349" s="51">
        <v>260</v>
      </c>
      <c r="AA349" s="50"/>
      <c r="AB349" s="52"/>
      <c r="AC349" s="48"/>
      <c r="AD349" s="49"/>
      <c r="AE349" s="127" t="s">
        <v>28</v>
      </c>
      <c r="AF349" s="51"/>
      <c r="AG349" s="56"/>
      <c r="AH349" s="52"/>
      <c r="AI349" s="48"/>
      <c r="AJ349" s="49"/>
      <c r="AK349" s="127" t="s">
        <v>28</v>
      </c>
      <c r="AL349" s="51"/>
      <c r="AM349" s="56"/>
      <c r="AN349" s="52"/>
      <c r="AO349" s="67"/>
      <c r="AP349" s="103" t="s">
        <v>28</v>
      </c>
      <c r="AQ349" s="103"/>
      <c r="AR349" s="68" t="s">
        <v>453</v>
      </c>
      <c r="AS349" s="72" t="s">
        <v>488</v>
      </c>
      <c r="AT349" s="76"/>
      <c r="AU349" s="227"/>
    </row>
    <row r="350" spans="1:47" s="17" customFormat="1" ht="40.5" x14ac:dyDescent="0.15">
      <c r="A350" s="45"/>
      <c r="B350" s="78"/>
      <c r="C350" s="239">
        <v>298</v>
      </c>
      <c r="D350" s="304" t="s">
        <v>1627</v>
      </c>
      <c r="E350" s="37" t="s">
        <v>1664</v>
      </c>
      <c r="F350" s="37" t="s">
        <v>529</v>
      </c>
      <c r="G350" s="288">
        <v>20</v>
      </c>
      <c r="H350" s="287">
        <v>20</v>
      </c>
      <c r="I350" s="288">
        <v>9.9849999999999994</v>
      </c>
      <c r="J350" s="503" t="s">
        <v>2895</v>
      </c>
      <c r="K350" s="79" t="s">
        <v>1774</v>
      </c>
      <c r="L350" s="291" t="s">
        <v>2399</v>
      </c>
      <c r="M350" s="288">
        <v>20</v>
      </c>
      <c r="N350" s="288">
        <v>70</v>
      </c>
      <c r="O350" s="436">
        <f t="shared" si="15"/>
        <v>50</v>
      </c>
      <c r="P350" s="340">
        <v>0</v>
      </c>
      <c r="Q350" s="64" t="s">
        <v>1772</v>
      </c>
      <c r="R350" s="295" t="s">
        <v>2462</v>
      </c>
      <c r="S350" s="47"/>
      <c r="T350" s="138" t="s">
        <v>890</v>
      </c>
      <c r="U350" s="138" t="s">
        <v>519</v>
      </c>
      <c r="V350" s="137" t="s">
        <v>897</v>
      </c>
      <c r="W350" s="48" t="s">
        <v>1381</v>
      </c>
      <c r="X350" s="49">
        <v>21</v>
      </c>
      <c r="Y350" s="127" t="s">
        <v>28</v>
      </c>
      <c r="Z350" s="51">
        <v>261</v>
      </c>
      <c r="AA350" s="50"/>
      <c r="AB350" s="52"/>
      <c r="AC350" s="48"/>
      <c r="AD350" s="49"/>
      <c r="AE350" s="127" t="s">
        <v>28</v>
      </c>
      <c r="AF350" s="51"/>
      <c r="AG350" s="56"/>
      <c r="AH350" s="52"/>
      <c r="AI350" s="48"/>
      <c r="AJ350" s="49"/>
      <c r="AK350" s="127" t="s">
        <v>28</v>
      </c>
      <c r="AL350" s="51"/>
      <c r="AM350" s="56"/>
      <c r="AN350" s="52"/>
      <c r="AO350" s="67"/>
      <c r="AP350" s="103" t="s">
        <v>28</v>
      </c>
      <c r="AQ350" s="103"/>
      <c r="AR350" s="68" t="s">
        <v>454</v>
      </c>
      <c r="AS350" s="72" t="s">
        <v>488</v>
      </c>
      <c r="AT350" s="71"/>
      <c r="AU350" s="219"/>
    </row>
    <row r="351" spans="1:47" s="17" customFormat="1" ht="40.5" x14ac:dyDescent="0.15">
      <c r="A351" s="45"/>
      <c r="B351" s="78"/>
      <c r="C351" s="239">
        <v>299</v>
      </c>
      <c r="D351" s="304" t="s">
        <v>930</v>
      </c>
      <c r="E351" s="37" t="s">
        <v>1664</v>
      </c>
      <c r="F351" s="37" t="s">
        <v>1107</v>
      </c>
      <c r="G351" s="288">
        <v>59.222999999999999</v>
      </c>
      <c r="H351" s="463">
        <v>0.45300000000000001</v>
      </c>
      <c r="I351" s="469">
        <v>0</v>
      </c>
      <c r="J351" s="503" t="s">
        <v>28</v>
      </c>
      <c r="K351" s="79" t="s">
        <v>1775</v>
      </c>
      <c r="L351" s="291" t="s">
        <v>2400</v>
      </c>
      <c r="M351" s="469">
        <v>0</v>
      </c>
      <c r="N351" s="469">
        <v>0</v>
      </c>
      <c r="O351" s="436">
        <f t="shared" si="15"/>
        <v>0</v>
      </c>
      <c r="P351" s="340">
        <v>0</v>
      </c>
      <c r="Q351" s="64" t="s">
        <v>1776</v>
      </c>
      <c r="R351" s="295" t="s">
        <v>2463</v>
      </c>
      <c r="S351" s="47"/>
      <c r="T351" s="109" t="s">
        <v>890</v>
      </c>
      <c r="U351" s="109" t="s">
        <v>519</v>
      </c>
      <c r="V351" s="57" t="s">
        <v>898</v>
      </c>
      <c r="W351" s="48" t="s">
        <v>1381</v>
      </c>
      <c r="X351" s="49">
        <v>21</v>
      </c>
      <c r="Y351" s="127" t="s">
        <v>28</v>
      </c>
      <c r="Z351" s="51">
        <v>262</v>
      </c>
      <c r="AA351" s="50"/>
      <c r="AB351" s="52"/>
      <c r="AC351" s="48"/>
      <c r="AD351" s="49"/>
      <c r="AE351" s="127" t="s">
        <v>28</v>
      </c>
      <c r="AF351" s="51"/>
      <c r="AG351" s="56"/>
      <c r="AH351" s="52"/>
      <c r="AI351" s="48"/>
      <c r="AJ351" s="49"/>
      <c r="AK351" s="127" t="s">
        <v>28</v>
      </c>
      <c r="AL351" s="51"/>
      <c r="AM351" s="56"/>
      <c r="AN351" s="52"/>
      <c r="AO351" s="67"/>
      <c r="AP351" s="103" t="s">
        <v>28</v>
      </c>
      <c r="AQ351" s="103"/>
      <c r="AR351" s="68" t="s">
        <v>454</v>
      </c>
      <c r="AS351" s="72" t="s">
        <v>488</v>
      </c>
      <c r="AT351" s="71"/>
      <c r="AU351" s="219"/>
    </row>
    <row r="352" spans="1:47" s="17" customFormat="1" ht="54" x14ac:dyDescent="0.15">
      <c r="A352" s="45"/>
      <c r="B352" s="78"/>
      <c r="C352" s="239">
        <v>300</v>
      </c>
      <c r="D352" s="320" t="s">
        <v>931</v>
      </c>
      <c r="E352" s="37" t="s">
        <v>1664</v>
      </c>
      <c r="F352" s="37" t="s">
        <v>670</v>
      </c>
      <c r="G352" s="288">
        <v>1</v>
      </c>
      <c r="H352" s="287">
        <v>37.347000000000001</v>
      </c>
      <c r="I352" s="288">
        <v>28.454999999999998</v>
      </c>
      <c r="J352" s="503" t="s">
        <v>2895</v>
      </c>
      <c r="K352" s="79" t="s">
        <v>1774</v>
      </c>
      <c r="L352" s="291" t="s">
        <v>2401</v>
      </c>
      <c r="M352" s="288">
        <v>180</v>
      </c>
      <c r="N352" s="469">
        <v>0</v>
      </c>
      <c r="O352" s="436">
        <f t="shared" si="15"/>
        <v>-180</v>
      </c>
      <c r="P352" s="340">
        <v>0</v>
      </c>
      <c r="Q352" s="64" t="s">
        <v>1773</v>
      </c>
      <c r="R352" s="295" t="s">
        <v>2464</v>
      </c>
      <c r="S352" s="47"/>
      <c r="T352" s="46" t="s">
        <v>890</v>
      </c>
      <c r="U352" s="141" t="s">
        <v>519</v>
      </c>
      <c r="V352" s="142" t="s">
        <v>899</v>
      </c>
      <c r="W352" s="48" t="s">
        <v>1381</v>
      </c>
      <c r="X352" s="49">
        <v>21</v>
      </c>
      <c r="Y352" s="127" t="s">
        <v>28</v>
      </c>
      <c r="Z352" s="51">
        <v>264</v>
      </c>
      <c r="AA352" s="50"/>
      <c r="AB352" s="52"/>
      <c r="AC352" s="48"/>
      <c r="AD352" s="49"/>
      <c r="AE352" s="127" t="s">
        <v>28</v>
      </c>
      <c r="AF352" s="51"/>
      <c r="AG352" s="56"/>
      <c r="AH352" s="52"/>
      <c r="AI352" s="48"/>
      <c r="AJ352" s="49"/>
      <c r="AK352" s="127" t="s">
        <v>28</v>
      </c>
      <c r="AL352" s="51"/>
      <c r="AM352" s="56"/>
      <c r="AN352" s="52"/>
      <c r="AO352" s="67"/>
      <c r="AP352" s="103" t="s">
        <v>28</v>
      </c>
      <c r="AQ352" s="103"/>
      <c r="AR352" s="68" t="s">
        <v>454</v>
      </c>
      <c r="AS352" s="71"/>
      <c r="AT352" s="71" t="s">
        <v>488</v>
      </c>
      <c r="AU352" s="219"/>
    </row>
    <row r="353" spans="1:47" s="17" customFormat="1" ht="54" x14ac:dyDescent="0.15">
      <c r="A353" s="45"/>
      <c r="B353" s="78"/>
      <c r="C353" s="239">
        <v>301</v>
      </c>
      <c r="D353" s="320" t="s">
        <v>932</v>
      </c>
      <c r="E353" s="37" t="s">
        <v>1664</v>
      </c>
      <c r="F353" s="46" t="s">
        <v>737</v>
      </c>
      <c r="G353" s="469">
        <v>0</v>
      </c>
      <c r="H353" s="287">
        <v>15.6</v>
      </c>
      <c r="I353" s="288">
        <v>7.79</v>
      </c>
      <c r="J353" s="503" t="s">
        <v>28</v>
      </c>
      <c r="K353" s="79" t="s">
        <v>1775</v>
      </c>
      <c r="L353" s="291" t="s">
        <v>2402</v>
      </c>
      <c r="M353" s="469">
        <v>0</v>
      </c>
      <c r="N353" s="469">
        <v>0</v>
      </c>
      <c r="O353" s="436">
        <f t="shared" si="15"/>
        <v>0</v>
      </c>
      <c r="P353" s="340">
        <v>0</v>
      </c>
      <c r="Q353" s="64" t="s">
        <v>1776</v>
      </c>
      <c r="R353" s="295" t="s">
        <v>2465</v>
      </c>
      <c r="S353" s="47"/>
      <c r="T353" s="141" t="s">
        <v>890</v>
      </c>
      <c r="U353" s="141" t="s">
        <v>519</v>
      </c>
      <c r="V353" s="142" t="s">
        <v>899</v>
      </c>
      <c r="W353" s="48" t="s">
        <v>1381</v>
      </c>
      <c r="X353" s="49">
        <v>21</v>
      </c>
      <c r="Y353" s="127" t="s">
        <v>28</v>
      </c>
      <c r="Z353" s="51">
        <v>265</v>
      </c>
      <c r="AA353" s="50"/>
      <c r="AB353" s="52"/>
      <c r="AC353" s="48"/>
      <c r="AD353" s="49"/>
      <c r="AE353" s="127" t="s">
        <v>28</v>
      </c>
      <c r="AF353" s="51"/>
      <c r="AG353" s="56"/>
      <c r="AH353" s="52"/>
      <c r="AI353" s="48"/>
      <c r="AJ353" s="49"/>
      <c r="AK353" s="127" t="s">
        <v>28</v>
      </c>
      <c r="AL353" s="51"/>
      <c r="AM353" s="56"/>
      <c r="AN353" s="52"/>
      <c r="AO353" s="67"/>
      <c r="AP353" s="103" t="s">
        <v>28</v>
      </c>
      <c r="AQ353" s="103"/>
      <c r="AR353" s="68" t="s">
        <v>454</v>
      </c>
      <c r="AS353" s="134"/>
      <c r="AT353" s="71" t="s">
        <v>488</v>
      </c>
      <c r="AU353" s="219"/>
    </row>
    <row r="354" spans="1:47" s="17" customFormat="1" ht="67.5" x14ac:dyDescent="0.15">
      <c r="A354" s="45"/>
      <c r="B354" s="78"/>
      <c r="C354" s="239">
        <v>302</v>
      </c>
      <c r="D354" s="320" t="s">
        <v>933</v>
      </c>
      <c r="E354" s="37" t="s">
        <v>1664</v>
      </c>
      <c r="F354" s="46" t="s">
        <v>484</v>
      </c>
      <c r="G354" s="288">
        <v>1</v>
      </c>
      <c r="H354" s="287">
        <v>71.903000000000006</v>
      </c>
      <c r="I354" s="288">
        <v>42.317</v>
      </c>
      <c r="J354" s="503" t="s">
        <v>28</v>
      </c>
      <c r="K354" s="79" t="s">
        <v>1770</v>
      </c>
      <c r="L354" s="291" t="s">
        <v>2403</v>
      </c>
      <c r="M354" s="469">
        <v>0</v>
      </c>
      <c r="N354" s="469">
        <v>0</v>
      </c>
      <c r="O354" s="436">
        <f t="shared" si="15"/>
        <v>0</v>
      </c>
      <c r="P354" s="340">
        <v>0</v>
      </c>
      <c r="Q354" s="64" t="s">
        <v>1773</v>
      </c>
      <c r="R354" s="295" t="s">
        <v>2466</v>
      </c>
      <c r="S354" s="47"/>
      <c r="T354" s="141" t="s">
        <v>890</v>
      </c>
      <c r="U354" s="141" t="s">
        <v>519</v>
      </c>
      <c r="V354" s="142" t="s">
        <v>899</v>
      </c>
      <c r="W354" s="48" t="s">
        <v>1381</v>
      </c>
      <c r="X354" s="49">
        <v>21</v>
      </c>
      <c r="Y354" s="127" t="s">
        <v>28</v>
      </c>
      <c r="Z354" s="51">
        <v>266</v>
      </c>
      <c r="AA354" s="50"/>
      <c r="AB354" s="52"/>
      <c r="AC354" s="48"/>
      <c r="AD354" s="49"/>
      <c r="AE354" s="127" t="s">
        <v>28</v>
      </c>
      <c r="AF354" s="51"/>
      <c r="AG354" s="56"/>
      <c r="AH354" s="52"/>
      <c r="AI354" s="48"/>
      <c r="AJ354" s="49"/>
      <c r="AK354" s="127" t="s">
        <v>28</v>
      </c>
      <c r="AL354" s="51"/>
      <c r="AM354" s="56"/>
      <c r="AN354" s="52"/>
      <c r="AO354" s="67"/>
      <c r="AP354" s="103" t="s">
        <v>28</v>
      </c>
      <c r="AQ354" s="103"/>
      <c r="AR354" s="68" t="s">
        <v>454</v>
      </c>
      <c r="AS354" s="71"/>
      <c r="AT354" s="71" t="s">
        <v>488</v>
      </c>
      <c r="AU354" s="219"/>
    </row>
    <row r="355" spans="1:47" s="17" customFormat="1" ht="67.5" x14ac:dyDescent="0.15">
      <c r="A355" s="45"/>
      <c r="B355" s="78"/>
      <c r="C355" s="239">
        <v>303</v>
      </c>
      <c r="D355" s="320" t="s">
        <v>934</v>
      </c>
      <c r="E355" s="37" t="s">
        <v>1664</v>
      </c>
      <c r="F355" s="46" t="s">
        <v>737</v>
      </c>
      <c r="G355" s="469">
        <v>0</v>
      </c>
      <c r="H355" s="287">
        <v>330.6</v>
      </c>
      <c r="I355" s="288">
        <v>330.6</v>
      </c>
      <c r="J355" s="503" t="s">
        <v>28</v>
      </c>
      <c r="K355" s="79" t="s">
        <v>1775</v>
      </c>
      <c r="L355" s="291" t="s">
        <v>2404</v>
      </c>
      <c r="M355" s="469">
        <v>0</v>
      </c>
      <c r="N355" s="469">
        <v>0</v>
      </c>
      <c r="O355" s="436">
        <f t="shared" si="15"/>
        <v>0</v>
      </c>
      <c r="P355" s="340">
        <v>0</v>
      </c>
      <c r="Q355" s="64" t="s">
        <v>1776</v>
      </c>
      <c r="R355" s="295" t="s">
        <v>2467</v>
      </c>
      <c r="S355" s="47"/>
      <c r="T355" s="141" t="s">
        <v>890</v>
      </c>
      <c r="U355" s="141" t="s">
        <v>519</v>
      </c>
      <c r="V355" s="142" t="s">
        <v>896</v>
      </c>
      <c r="W355" s="48" t="s">
        <v>1381</v>
      </c>
      <c r="X355" s="49">
        <v>21</v>
      </c>
      <c r="Y355" s="127" t="s">
        <v>28</v>
      </c>
      <c r="Z355" s="51">
        <v>267</v>
      </c>
      <c r="AA355" s="50"/>
      <c r="AB355" s="52"/>
      <c r="AC355" s="48"/>
      <c r="AD355" s="49"/>
      <c r="AE355" s="127" t="s">
        <v>28</v>
      </c>
      <c r="AF355" s="51"/>
      <c r="AG355" s="56"/>
      <c r="AH355" s="52"/>
      <c r="AI355" s="48"/>
      <c r="AJ355" s="49"/>
      <c r="AK355" s="127" t="s">
        <v>28</v>
      </c>
      <c r="AL355" s="51"/>
      <c r="AM355" s="56"/>
      <c r="AN355" s="52"/>
      <c r="AO355" s="67"/>
      <c r="AP355" s="103" t="s">
        <v>28</v>
      </c>
      <c r="AQ355" s="103"/>
      <c r="AR355" s="68" t="s">
        <v>454</v>
      </c>
      <c r="AS355" s="71" t="s">
        <v>488</v>
      </c>
      <c r="AT355" s="71"/>
      <c r="AU355" s="219"/>
    </row>
    <row r="356" spans="1:47" s="17" customFormat="1" ht="45" x14ac:dyDescent="0.15">
      <c r="A356" s="45"/>
      <c r="B356" s="78"/>
      <c r="C356" s="239">
        <v>304</v>
      </c>
      <c r="D356" s="320" t="s">
        <v>935</v>
      </c>
      <c r="E356" s="37" t="s">
        <v>1664</v>
      </c>
      <c r="F356" s="46" t="s">
        <v>737</v>
      </c>
      <c r="G356" s="469">
        <v>0</v>
      </c>
      <c r="H356" s="287">
        <v>21384.019</v>
      </c>
      <c r="I356" s="288">
        <v>8071.5</v>
      </c>
      <c r="J356" s="503" t="s">
        <v>28</v>
      </c>
      <c r="K356" s="79" t="s">
        <v>1775</v>
      </c>
      <c r="L356" s="291" t="s">
        <v>2405</v>
      </c>
      <c r="M356" s="469">
        <v>0</v>
      </c>
      <c r="N356" s="469">
        <v>0</v>
      </c>
      <c r="O356" s="436">
        <f t="shared" si="15"/>
        <v>0</v>
      </c>
      <c r="P356" s="340">
        <v>0</v>
      </c>
      <c r="Q356" s="64" t="s">
        <v>1776</v>
      </c>
      <c r="R356" s="295" t="s">
        <v>2468</v>
      </c>
      <c r="S356" s="47"/>
      <c r="T356" s="46" t="s">
        <v>890</v>
      </c>
      <c r="U356" s="141" t="s">
        <v>519</v>
      </c>
      <c r="V356" s="142" t="s">
        <v>885</v>
      </c>
      <c r="W356" s="48" t="s">
        <v>1381</v>
      </c>
      <c r="X356" s="49">
        <v>21</v>
      </c>
      <c r="Y356" s="127" t="s">
        <v>28</v>
      </c>
      <c r="Z356" s="51">
        <v>274</v>
      </c>
      <c r="AA356" s="50"/>
      <c r="AB356" s="52"/>
      <c r="AC356" s="48" t="s">
        <v>1381</v>
      </c>
      <c r="AD356" s="49">
        <v>21</v>
      </c>
      <c r="AE356" s="127" t="s">
        <v>28</v>
      </c>
      <c r="AF356" s="51">
        <v>286</v>
      </c>
      <c r="AG356" s="56"/>
      <c r="AH356" s="52"/>
      <c r="AI356" s="48"/>
      <c r="AJ356" s="49"/>
      <c r="AK356" s="127" t="s">
        <v>28</v>
      </c>
      <c r="AL356" s="51"/>
      <c r="AM356" s="56"/>
      <c r="AN356" s="52"/>
      <c r="AO356" s="67"/>
      <c r="AP356" s="103" t="s">
        <v>485</v>
      </c>
      <c r="AQ356" s="103"/>
      <c r="AR356" s="68" t="s">
        <v>454</v>
      </c>
      <c r="AS356" s="71"/>
      <c r="AT356" s="71" t="s">
        <v>488</v>
      </c>
      <c r="AU356" s="219"/>
    </row>
    <row r="357" spans="1:47" s="17" customFormat="1" ht="40.5" x14ac:dyDescent="0.15">
      <c r="A357" s="45"/>
      <c r="B357" s="78"/>
      <c r="C357" s="239">
        <v>305</v>
      </c>
      <c r="D357" s="320" t="s">
        <v>936</v>
      </c>
      <c r="E357" s="37" t="s">
        <v>1664</v>
      </c>
      <c r="F357" s="46" t="s">
        <v>737</v>
      </c>
      <c r="G357" s="469">
        <v>0</v>
      </c>
      <c r="H357" s="287">
        <v>26851.671999999999</v>
      </c>
      <c r="I357" s="288">
        <v>17805.535</v>
      </c>
      <c r="J357" s="503" t="s">
        <v>28</v>
      </c>
      <c r="K357" s="79" t="s">
        <v>1775</v>
      </c>
      <c r="L357" s="291" t="s">
        <v>2406</v>
      </c>
      <c r="M357" s="469">
        <v>0</v>
      </c>
      <c r="N357" s="469">
        <v>0</v>
      </c>
      <c r="O357" s="436">
        <f t="shared" si="15"/>
        <v>0</v>
      </c>
      <c r="P357" s="340">
        <v>0</v>
      </c>
      <c r="Q357" s="64" t="s">
        <v>1776</v>
      </c>
      <c r="R357" s="295" t="s">
        <v>2469</v>
      </c>
      <c r="S357" s="47"/>
      <c r="T357" s="46" t="s">
        <v>890</v>
      </c>
      <c r="U357" s="141" t="s">
        <v>519</v>
      </c>
      <c r="V357" s="142" t="s">
        <v>887</v>
      </c>
      <c r="W357" s="48" t="s">
        <v>1381</v>
      </c>
      <c r="X357" s="49">
        <v>21</v>
      </c>
      <c r="Y357" s="127" t="s">
        <v>28</v>
      </c>
      <c r="Z357" s="51">
        <v>275</v>
      </c>
      <c r="AA357" s="50"/>
      <c r="AB357" s="52"/>
      <c r="AC357" s="48"/>
      <c r="AD357" s="49"/>
      <c r="AE357" s="127" t="s">
        <v>28</v>
      </c>
      <c r="AF357" s="51"/>
      <c r="AG357" s="56"/>
      <c r="AH357" s="52"/>
      <c r="AI357" s="48"/>
      <c r="AJ357" s="49"/>
      <c r="AK357" s="127" t="s">
        <v>28</v>
      </c>
      <c r="AL357" s="51"/>
      <c r="AM357" s="56"/>
      <c r="AN357" s="52"/>
      <c r="AO357" s="67"/>
      <c r="AP357" s="103" t="s">
        <v>485</v>
      </c>
      <c r="AQ357" s="103"/>
      <c r="AR357" s="68" t="s">
        <v>454</v>
      </c>
      <c r="AS357" s="71"/>
      <c r="AT357" s="71"/>
      <c r="AU357" s="219"/>
    </row>
    <row r="358" spans="1:47" s="17" customFormat="1" ht="40.5" x14ac:dyDescent="0.15">
      <c r="A358" s="45"/>
      <c r="B358" s="78"/>
      <c r="C358" s="239">
        <v>306</v>
      </c>
      <c r="D358" s="320" t="s">
        <v>937</v>
      </c>
      <c r="E358" s="37" t="s">
        <v>1664</v>
      </c>
      <c r="F358" s="37" t="s">
        <v>1107</v>
      </c>
      <c r="G358" s="469">
        <v>0</v>
      </c>
      <c r="H358" s="287">
        <v>841424.65800000005</v>
      </c>
      <c r="I358" s="288">
        <v>726562.84199999995</v>
      </c>
      <c r="J358" s="503" t="s">
        <v>28</v>
      </c>
      <c r="K358" s="79" t="s">
        <v>1775</v>
      </c>
      <c r="L358" s="291" t="s">
        <v>2407</v>
      </c>
      <c r="M358" s="469">
        <v>0</v>
      </c>
      <c r="N358" s="469">
        <v>0</v>
      </c>
      <c r="O358" s="436">
        <f t="shared" si="15"/>
        <v>0</v>
      </c>
      <c r="P358" s="340">
        <v>0</v>
      </c>
      <c r="Q358" s="64" t="s">
        <v>1776</v>
      </c>
      <c r="R358" s="295" t="s">
        <v>2470</v>
      </c>
      <c r="S358" s="47"/>
      <c r="T358" s="46" t="s">
        <v>890</v>
      </c>
      <c r="U358" s="141" t="s">
        <v>519</v>
      </c>
      <c r="V358" s="142" t="s">
        <v>885</v>
      </c>
      <c r="W358" s="48" t="s">
        <v>1381</v>
      </c>
      <c r="X358" s="49">
        <v>21</v>
      </c>
      <c r="Y358" s="127" t="s">
        <v>28</v>
      </c>
      <c r="Z358" s="51">
        <v>276</v>
      </c>
      <c r="AA358" s="50"/>
      <c r="AB358" s="52"/>
      <c r="AC358" s="48"/>
      <c r="AD358" s="49"/>
      <c r="AE358" s="127" t="s">
        <v>28</v>
      </c>
      <c r="AF358" s="51"/>
      <c r="AG358" s="56"/>
      <c r="AH358" s="52"/>
      <c r="AI358" s="48"/>
      <c r="AJ358" s="49"/>
      <c r="AK358" s="127" t="s">
        <v>28</v>
      </c>
      <c r="AL358" s="51"/>
      <c r="AM358" s="56"/>
      <c r="AN358" s="52"/>
      <c r="AO358" s="67"/>
      <c r="AP358" s="103" t="s">
        <v>485</v>
      </c>
      <c r="AQ358" s="103"/>
      <c r="AR358" s="68" t="s">
        <v>454</v>
      </c>
      <c r="AS358" s="71"/>
      <c r="AT358" s="71" t="s">
        <v>488</v>
      </c>
      <c r="AU358" s="219"/>
    </row>
    <row r="359" spans="1:47" s="17" customFormat="1" ht="40.5" x14ac:dyDescent="0.15">
      <c r="A359" s="45"/>
      <c r="B359" s="78"/>
      <c r="C359" s="239">
        <v>307</v>
      </c>
      <c r="D359" s="320" t="s">
        <v>1420</v>
      </c>
      <c r="E359" s="37" t="s">
        <v>602</v>
      </c>
      <c r="F359" s="37" t="s">
        <v>529</v>
      </c>
      <c r="G359" s="288">
        <v>772.83600000000001</v>
      </c>
      <c r="H359" s="287">
        <v>772.83600000000001</v>
      </c>
      <c r="I359" s="288">
        <v>722.5</v>
      </c>
      <c r="J359" s="503" t="s">
        <v>2895</v>
      </c>
      <c r="K359" s="79" t="s">
        <v>1770</v>
      </c>
      <c r="L359" s="291" t="s">
        <v>2408</v>
      </c>
      <c r="M359" s="288">
        <v>649.36699999999996</v>
      </c>
      <c r="N359" s="288">
        <v>853.56500000000005</v>
      </c>
      <c r="O359" s="436">
        <f t="shared" si="15"/>
        <v>204.19800000000009</v>
      </c>
      <c r="P359" s="340">
        <v>0</v>
      </c>
      <c r="Q359" s="64" t="s">
        <v>1773</v>
      </c>
      <c r="R359" s="295" t="s">
        <v>2471</v>
      </c>
      <c r="S359" s="47"/>
      <c r="T359" s="46" t="s">
        <v>890</v>
      </c>
      <c r="U359" s="141" t="s">
        <v>519</v>
      </c>
      <c r="V359" s="142" t="s">
        <v>885</v>
      </c>
      <c r="W359" s="48" t="s">
        <v>1381</v>
      </c>
      <c r="X359" s="49">
        <v>21</v>
      </c>
      <c r="Y359" s="127" t="s">
        <v>28</v>
      </c>
      <c r="Z359" s="51">
        <v>277</v>
      </c>
      <c r="AA359" s="50"/>
      <c r="AB359" s="52"/>
      <c r="AC359" s="48" t="s">
        <v>1381</v>
      </c>
      <c r="AD359" s="49" t="s">
        <v>1399</v>
      </c>
      <c r="AE359" s="127" t="s">
        <v>28</v>
      </c>
      <c r="AF359" s="51">
        <v>16</v>
      </c>
      <c r="AG359" s="56"/>
      <c r="AH359" s="52"/>
      <c r="AI359" s="48"/>
      <c r="AJ359" s="49"/>
      <c r="AK359" s="127" t="s">
        <v>28</v>
      </c>
      <c r="AL359" s="51"/>
      <c r="AM359" s="56"/>
      <c r="AN359" s="52"/>
      <c r="AO359" s="67"/>
      <c r="AP359" s="103" t="s">
        <v>485</v>
      </c>
      <c r="AQ359" s="103"/>
      <c r="AR359" s="68" t="s">
        <v>455</v>
      </c>
      <c r="AS359" s="71" t="s">
        <v>488</v>
      </c>
      <c r="AT359" s="71"/>
      <c r="AU359" s="219"/>
    </row>
    <row r="360" spans="1:47" s="17" customFormat="1" ht="67.5" x14ac:dyDescent="0.15">
      <c r="A360" s="45"/>
      <c r="B360" s="78"/>
      <c r="C360" s="239">
        <v>308</v>
      </c>
      <c r="D360" s="319" t="s">
        <v>1372</v>
      </c>
      <c r="E360" s="37" t="s">
        <v>602</v>
      </c>
      <c r="F360" s="37" t="s">
        <v>529</v>
      </c>
      <c r="G360" s="288">
        <v>1331.6890000000001</v>
      </c>
      <c r="H360" s="287">
        <v>1549.6890000000001</v>
      </c>
      <c r="I360" s="288">
        <v>1304.309</v>
      </c>
      <c r="J360" s="503" t="s">
        <v>2895</v>
      </c>
      <c r="K360" s="79" t="s">
        <v>1770</v>
      </c>
      <c r="L360" s="291" t="s">
        <v>2409</v>
      </c>
      <c r="M360" s="288">
        <v>900</v>
      </c>
      <c r="N360" s="288">
        <v>900</v>
      </c>
      <c r="O360" s="436">
        <f t="shared" si="15"/>
        <v>0</v>
      </c>
      <c r="P360" s="340">
        <v>0</v>
      </c>
      <c r="Q360" s="64" t="s">
        <v>1773</v>
      </c>
      <c r="R360" s="295" t="s">
        <v>2472</v>
      </c>
      <c r="S360" s="66" t="s">
        <v>2989</v>
      </c>
      <c r="T360" s="46" t="s">
        <v>890</v>
      </c>
      <c r="U360" s="141" t="s">
        <v>519</v>
      </c>
      <c r="V360" s="142" t="s">
        <v>1697</v>
      </c>
      <c r="W360" s="48" t="s">
        <v>1381</v>
      </c>
      <c r="X360" s="49">
        <v>21</v>
      </c>
      <c r="Y360" s="127" t="s">
        <v>28</v>
      </c>
      <c r="Z360" s="51">
        <v>278</v>
      </c>
      <c r="AA360" s="50"/>
      <c r="AB360" s="52"/>
      <c r="AC360" s="48" t="s">
        <v>1381</v>
      </c>
      <c r="AD360" s="49">
        <v>21</v>
      </c>
      <c r="AE360" s="127" t="s">
        <v>28</v>
      </c>
      <c r="AF360" s="51">
        <v>279</v>
      </c>
      <c r="AG360" s="56"/>
      <c r="AH360" s="52"/>
      <c r="AI360" s="48"/>
      <c r="AJ360" s="49"/>
      <c r="AK360" s="127" t="s">
        <v>28</v>
      </c>
      <c r="AL360" s="51"/>
      <c r="AM360" s="56"/>
      <c r="AN360" s="52"/>
      <c r="AO360" s="67"/>
      <c r="AP360" s="103" t="s">
        <v>485</v>
      </c>
      <c r="AQ360" s="103"/>
      <c r="AR360" s="68" t="s">
        <v>455</v>
      </c>
      <c r="AS360" s="71" t="s">
        <v>488</v>
      </c>
      <c r="AT360" s="71"/>
      <c r="AU360" s="219"/>
    </row>
    <row r="361" spans="1:47" s="17" customFormat="1" ht="67.5" x14ac:dyDescent="0.15">
      <c r="A361" s="45"/>
      <c r="B361" s="78"/>
      <c r="C361" s="239">
        <v>309</v>
      </c>
      <c r="D361" s="304" t="s">
        <v>938</v>
      </c>
      <c r="E361" s="37" t="s">
        <v>602</v>
      </c>
      <c r="F361" s="46" t="s">
        <v>737</v>
      </c>
      <c r="G361" s="288">
        <v>1</v>
      </c>
      <c r="H361" s="287">
        <v>70.971999999999994</v>
      </c>
      <c r="I361" s="288">
        <v>70</v>
      </c>
      <c r="J361" s="503" t="s">
        <v>28</v>
      </c>
      <c r="K361" s="79" t="s">
        <v>1775</v>
      </c>
      <c r="L361" s="291" t="s">
        <v>2410</v>
      </c>
      <c r="M361" s="469">
        <v>0</v>
      </c>
      <c r="N361" s="469">
        <v>0</v>
      </c>
      <c r="O361" s="436">
        <f t="shared" si="15"/>
        <v>0</v>
      </c>
      <c r="P361" s="340">
        <v>0</v>
      </c>
      <c r="Q361" s="64" t="s">
        <v>1776</v>
      </c>
      <c r="R361" s="295" t="s">
        <v>2473</v>
      </c>
      <c r="S361" s="47"/>
      <c r="T361" s="46" t="s">
        <v>890</v>
      </c>
      <c r="U361" s="141" t="s">
        <v>519</v>
      </c>
      <c r="V361" s="153" t="s">
        <v>1433</v>
      </c>
      <c r="W361" s="48" t="s">
        <v>1381</v>
      </c>
      <c r="X361" s="49">
        <v>21</v>
      </c>
      <c r="Y361" s="127" t="s">
        <v>28</v>
      </c>
      <c r="Z361" s="51">
        <v>280</v>
      </c>
      <c r="AA361" s="50"/>
      <c r="AB361" s="52"/>
      <c r="AC361" s="48"/>
      <c r="AD361" s="49"/>
      <c r="AE361" s="127" t="s">
        <v>28</v>
      </c>
      <c r="AF361" s="51"/>
      <c r="AG361" s="56"/>
      <c r="AH361" s="52"/>
      <c r="AI361" s="48"/>
      <c r="AJ361" s="49"/>
      <c r="AK361" s="127" t="s">
        <v>28</v>
      </c>
      <c r="AL361" s="51"/>
      <c r="AM361" s="56"/>
      <c r="AN361" s="52"/>
      <c r="AO361" s="67"/>
      <c r="AP361" s="103" t="s">
        <v>485</v>
      </c>
      <c r="AQ361" s="103"/>
      <c r="AR361" s="68" t="s">
        <v>455</v>
      </c>
      <c r="AS361" s="71" t="s">
        <v>488</v>
      </c>
      <c r="AT361" s="71"/>
      <c r="AU361" s="219"/>
    </row>
    <row r="362" spans="1:47" s="17" customFormat="1" ht="67.5" x14ac:dyDescent="0.15">
      <c r="A362" s="45"/>
      <c r="B362" s="78"/>
      <c r="C362" s="239">
        <v>310</v>
      </c>
      <c r="D362" s="304" t="s">
        <v>939</v>
      </c>
      <c r="E362" s="37" t="s">
        <v>602</v>
      </c>
      <c r="F362" s="46" t="s">
        <v>737</v>
      </c>
      <c r="G362" s="469">
        <v>0</v>
      </c>
      <c r="H362" s="287">
        <v>100</v>
      </c>
      <c r="I362" s="288">
        <v>63.503999999999998</v>
      </c>
      <c r="J362" s="503" t="s">
        <v>28</v>
      </c>
      <c r="K362" s="79" t="s">
        <v>1775</v>
      </c>
      <c r="L362" s="291" t="s">
        <v>2411</v>
      </c>
      <c r="M362" s="469">
        <v>0</v>
      </c>
      <c r="N362" s="469">
        <v>0</v>
      </c>
      <c r="O362" s="436">
        <f t="shared" si="15"/>
        <v>0</v>
      </c>
      <c r="P362" s="340">
        <v>0</v>
      </c>
      <c r="Q362" s="64" t="s">
        <v>1776</v>
      </c>
      <c r="R362" s="295" t="s">
        <v>2474</v>
      </c>
      <c r="S362" s="47"/>
      <c r="T362" s="46" t="s">
        <v>890</v>
      </c>
      <c r="U362" s="141" t="s">
        <v>519</v>
      </c>
      <c r="V362" s="153" t="s">
        <v>1433</v>
      </c>
      <c r="W362" s="48" t="s">
        <v>1381</v>
      </c>
      <c r="X362" s="49">
        <v>21</v>
      </c>
      <c r="Y362" s="127" t="s">
        <v>28</v>
      </c>
      <c r="Z362" s="51">
        <v>235</v>
      </c>
      <c r="AA362" s="50"/>
      <c r="AB362" s="52"/>
      <c r="AC362" s="48" t="s">
        <v>1381</v>
      </c>
      <c r="AD362" s="49">
        <v>21</v>
      </c>
      <c r="AE362" s="127" t="s">
        <v>28</v>
      </c>
      <c r="AF362" s="51">
        <v>281</v>
      </c>
      <c r="AG362" s="50"/>
      <c r="AH362" s="52"/>
      <c r="AI362" s="48"/>
      <c r="AJ362" s="49"/>
      <c r="AK362" s="127" t="s">
        <v>28</v>
      </c>
      <c r="AL362" s="51"/>
      <c r="AM362" s="56"/>
      <c r="AN362" s="52"/>
      <c r="AO362" s="67"/>
      <c r="AP362" s="103" t="s">
        <v>485</v>
      </c>
      <c r="AQ362" s="103"/>
      <c r="AR362" s="68" t="s">
        <v>455</v>
      </c>
      <c r="AS362" s="134"/>
      <c r="AT362" s="72" t="s">
        <v>488</v>
      </c>
      <c r="AU362" s="219"/>
    </row>
    <row r="363" spans="1:47" s="17" customFormat="1" ht="67.5" x14ac:dyDescent="0.15">
      <c r="A363" s="45"/>
      <c r="B363" s="78"/>
      <c r="C363" s="239">
        <v>311</v>
      </c>
      <c r="D363" s="304" t="s">
        <v>940</v>
      </c>
      <c r="E363" s="37" t="s">
        <v>602</v>
      </c>
      <c r="F363" s="46" t="s">
        <v>811</v>
      </c>
      <c r="G363" s="288">
        <v>15.323</v>
      </c>
      <c r="H363" s="287">
        <v>18.952000000000002</v>
      </c>
      <c r="I363" s="288">
        <v>17.727</v>
      </c>
      <c r="J363" s="503" t="s">
        <v>28</v>
      </c>
      <c r="K363" s="79" t="s">
        <v>1775</v>
      </c>
      <c r="L363" s="291" t="s">
        <v>2412</v>
      </c>
      <c r="M363" s="288">
        <v>10</v>
      </c>
      <c r="N363" s="469">
        <v>0</v>
      </c>
      <c r="O363" s="436">
        <f t="shared" si="15"/>
        <v>-10</v>
      </c>
      <c r="P363" s="340">
        <v>0</v>
      </c>
      <c r="Q363" s="64" t="s">
        <v>1776</v>
      </c>
      <c r="R363" s="295" t="s">
        <v>2475</v>
      </c>
      <c r="S363" s="47"/>
      <c r="T363" s="46" t="s">
        <v>890</v>
      </c>
      <c r="U363" s="141" t="s">
        <v>519</v>
      </c>
      <c r="V363" s="142" t="s">
        <v>1698</v>
      </c>
      <c r="W363" s="48" t="s">
        <v>1381</v>
      </c>
      <c r="X363" s="49">
        <v>21</v>
      </c>
      <c r="Y363" s="127" t="s">
        <v>28</v>
      </c>
      <c r="Z363" s="51">
        <v>282</v>
      </c>
      <c r="AA363" s="50"/>
      <c r="AB363" s="52"/>
      <c r="AC363" s="48"/>
      <c r="AD363" s="49"/>
      <c r="AE363" s="127" t="s">
        <v>28</v>
      </c>
      <c r="AF363" s="51"/>
      <c r="AG363" s="56"/>
      <c r="AH363" s="52"/>
      <c r="AI363" s="48"/>
      <c r="AJ363" s="49"/>
      <c r="AK363" s="127" t="s">
        <v>28</v>
      </c>
      <c r="AL363" s="51"/>
      <c r="AM363" s="56"/>
      <c r="AN363" s="52"/>
      <c r="AO363" s="67"/>
      <c r="AP363" s="103" t="s">
        <v>485</v>
      </c>
      <c r="AQ363" s="103"/>
      <c r="AR363" s="68" t="s">
        <v>455</v>
      </c>
      <c r="AS363" s="71" t="s">
        <v>488</v>
      </c>
      <c r="AT363" s="71"/>
      <c r="AU363" s="219"/>
    </row>
    <row r="364" spans="1:47" s="17" customFormat="1" ht="67.5" x14ac:dyDescent="0.15">
      <c r="A364" s="45"/>
      <c r="B364" s="78"/>
      <c r="C364" s="239">
        <v>312</v>
      </c>
      <c r="D364" s="304" t="s">
        <v>941</v>
      </c>
      <c r="E364" s="37" t="s">
        <v>602</v>
      </c>
      <c r="F364" s="37" t="s">
        <v>529</v>
      </c>
      <c r="G364" s="288">
        <v>99.346000000000004</v>
      </c>
      <c r="H364" s="287">
        <v>220.53200000000001</v>
      </c>
      <c r="I364" s="288">
        <v>193.17500000000001</v>
      </c>
      <c r="J364" s="503" t="s">
        <v>2895</v>
      </c>
      <c r="K364" s="79" t="s">
        <v>1770</v>
      </c>
      <c r="L364" s="291" t="s">
        <v>2413</v>
      </c>
      <c r="M364" s="288">
        <v>100</v>
      </c>
      <c r="N364" s="469">
        <v>0</v>
      </c>
      <c r="O364" s="436">
        <f t="shared" si="15"/>
        <v>-100</v>
      </c>
      <c r="P364" s="340">
        <v>0</v>
      </c>
      <c r="Q364" s="64" t="s">
        <v>1772</v>
      </c>
      <c r="R364" s="295" t="s">
        <v>2476</v>
      </c>
      <c r="S364" s="47"/>
      <c r="T364" s="46" t="s">
        <v>890</v>
      </c>
      <c r="U364" s="141" t="s">
        <v>519</v>
      </c>
      <c r="V364" s="142" t="s">
        <v>1699</v>
      </c>
      <c r="W364" s="48" t="s">
        <v>1381</v>
      </c>
      <c r="X364" s="49">
        <v>21</v>
      </c>
      <c r="Y364" s="127" t="s">
        <v>28</v>
      </c>
      <c r="Z364" s="51">
        <v>283</v>
      </c>
      <c r="AA364" s="50"/>
      <c r="AB364" s="52"/>
      <c r="AC364" s="48"/>
      <c r="AD364" s="49"/>
      <c r="AE364" s="127" t="s">
        <v>28</v>
      </c>
      <c r="AF364" s="51"/>
      <c r="AG364" s="56"/>
      <c r="AH364" s="52"/>
      <c r="AI364" s="48"/>
      <c r="AJ364" s="49"/>
      <c r="AK364" s="127" t="s">
        <v>28</v>
      </c>
      <c r="AL364" s="51"/>
      <c r="AM364" s="56"/>
      <c r="AN364" s="52"/>
      <c r="AO364" s="67"/>
      <c r="AP364" s="103" t="s">
        <v>485</v>
      </c>
      <c r="AQ364" s="103"/>
      <c r="AR364" s="68" t="s">
        <v>455</v>
      </c>
      <c r="AS364" s="71" t="s">
        <v>488</v>
      </c>
      <c r="AT364" s="71" t="s">
        <v>488</v>
      </c>
      <c r="AU364" s="219"/>
    </row>
    <row r="365" spans="1:47" s="17" customFormat="1" ht="67.5" x14ac:dyDescent="0.15">
      <c r="A365" s="45"/>
      <c r="B365" s="78"/>
      <c r="C365" s="239">
        <v>313</v>
      </c>
      <c r="D365" s="304" t="s">
        <v>942</v>
      </c>
      <c r="E365" s="37" t="s">
        <v>602</v>
      </c>
      <c r="F365" s="46" t="s">
        <v>737</v>
      </c>
      <c r="G365" s="469">
        <v>0</v>
      </c>
      <c r="H365" s="287">
        <v>286.01499999999999</v>
      </c>
      <c r="I365" s="288">
        <v>218.732</v>
      </c>
      <c r="J365" s="503" t="s">
        <v>28</v>
      </c>
      <c r="K365" s="79" t="s">
        <v>1775</v>
      </c>
      <c r="L365" s="291" t="s">
        <v>2414</v>
      </c>
      <c r="M365" s="469">
        <v>0</v>
      </c>
      <c r="N365" s="469">
        <v>0</v>
      </c>
      <c r="O365" s="436">
        <f t="shared" si="15"/>
        <v>0</v>
      </c>
      <c r="P365" s="340">
        <v>0</v>
      </c>
      <c r="Q365" s="64" t="s">
        <v>1776</v>
      </c>
      <c r="R365" s="295" t="s">
        <v>2467</v>
      </c>
      <c r="S365" s="47"/>
      <c r="T365" s="46" t="s">
        <v>890</v>
      </c>
      <c r="U365" s="109" t="s">
        <v>519</v>
      </c>
      <c r="V365" s="142" t="s">
        <v>1699</v>
      </c>
      <c r="W365" s="48" t="s">
        <v>1381</v>
      </c>
      <c r="X365" s="49">
        <v>21</v>
      </c>
      <c r="Y365" s="127" t="s">
        <v>28</v>
      </c>
      <c r="Z365" s="51">
        <v>284</v>
      </c>
      <c r="AA365" s="50"/>
      <c r="AB365" s="52"/>
      <c r="AC365" s="48"/>
      <c r="AD365" s="49"/>
      <c r="AE365" s="127" t="s">
        <v>28</v>
      </c>
      <c r="AF365" s="51"/>
      <c r="AG365" s="56"/>
      <c r="AH365" s="52"/>
      <c r="AI365" s="48"/>
      <c r="AJ365" s="49"/>
      <c r="AK365" s="127" t="s">
        <v>28</v>
      </c>
      <c r="AL365" s="51"/>
      <c r="AM365" s="56"/>
      <c r="AN365" s="52"/>
      <c r="AO365" s="67"/>
      <c r="AP365" s="103" t="s">
        <v>485</v>
      </c>
      <c r="AQ365" s="103"/>
      <c r="AR365" s="68" t="s">
        <v>455</v>
      </c>
      <c r="AS365" s="71" t="s">
        <v>488</v>
      </c>
      <c r="AT365" s="71"/>
      <c r="AU365" s="219"/>
    </row>
    <row r="366" spans="1:47" s="17" customFormat="1" ht="40.5" x14ac:dyDescent="0.15">
      <c r="A366" s="45"/>
      <c r="B366" s="78"/>
      <c r="C366" s="239">
        <v>314</v>
      </c>
      <c r="D366" s="304" t="s">
        <v>943</v>
      </c>
      <c r="E366" s="37" t="s">
        <v>602</v>
      </c>
      <c r="F366" s="46" t="s">
        <v>737</v>
      </c>
      <c r="G366" s="469">
        <v>0</v>
      </c>
      <c r="H366" s="287">
        <v>10066.789000000001</v>
      </c>
      <c r="I366" s="288">
        <v>9408.9</v>
      </c>
      <c r="J366" s="503" t="s">
        <v>28</v>
      </c>
      <c r="K366" s="79" t="s">
        <v>1775</v>
      </c>
      <c r="L366" s="291" t="s">
        <v>2411</v>
      </c>
      <c r="M366" s="469">
        <v>0</v>
      </c>
      <c r="N366" s="469">
        <v>0</v>
      </c>
      <c r="O366" s="436">
        <f t="shared" si="15"/>
        <v>0</v>
      </c>
      <c r="P366" s="340">
        <v>0</v>
      </c>
      <c r="Q366" s="64" t="s">
        <v>1776</v>
      </c>
      <c r="R366" s="295" t="s">
        <v>2474</v>
      </c>
      <c r="S366" s="47"/>
      <c r="T366" s="46" t="s">
        <v>890</v>
      </c>
      <c r="U366" s="109" t="s">
        <v>519</v>
      </c>
      <c r="V366" s="57" t="s">
        <v>885</v>
      </c>
      <c r="W366" s="48" t="s">
        <v>1381</v>
      </c>
      <c r="X366" s="49">
        <v>21</v>
      </c>
      <c r="Y366" s="127" t="s">
        <v>28</v>
      </c>
      <c r="Z366" s="51">
        <v>285</v>
      </c>
      <c r="AA366" s="50"/>
      <c r="AB366" s="52"/>
      <c r="AC366" s="48"/>
      <c r="AD366" s="49"/>
      <c r="AE366" s="127" t="s">
        <v>28</v>
      </c>
      <c r="AF366" s="51"/>
      <c r="AG366" s="56"/>
      <c r="AH366" s="52"/>
      <c r="AI366" s="48"/>
      <c r="AJ366" s="49"/>
      <c r="AK366" s="127" t="s">
        <v>28</v>
      </c>
      <c r="AL366" s="51"/>
      <c r="AM366" s="56"/>
      <c r="AN366" s="52"/>
      <c r="AO366" s="67"/>
      <c r="AP366" s="103" t="s">
        <v>485</v>
      </c>
      <c r="AQ366" s="103"/>
      <c r="AR366" s="68" t="s">
        <v>455</v>
      </c>
      <c r="AS366" s="71"/>
      <c r="AT366" s="71" t="s">
        <v>488</v>
      </c>
      <c r="AU366" s="219"/>
    </row>
    <row r="367" spans="1:47" s="17" customFormat="1" ht="40.5" x14ac:dyDescent="0.15">
      <c r="A367" s="45"/>
      <c r="B367" s="78"/>
      <c r="C367" s="239">
        <v>315</v>
      </c>
      <c r="D367" s="304" t="s">
        <v>1628</v>
      </c>
      <c r="E367" s="37" t="s">
        <v>602</v>
      </c>
      <c r="F367" s="37" t="s">
        <v>1413</v>
      </c>
      <c r="G367" s="288">
        <v>100000</v>
      </c>
      <c r="H367" s="287">
        <v>100026.61900000001</v>
      </c>
      <c r="I367" s="288">
        <v>76935.399999999994</v>
      </c>
      <c r="J367" s="503" t="s">
        <v>2895</v>
      </c>
      <c r="K367" s="79" t="s">
        <v>1770</v>
      </c>
      <c r="L367" s="291" t="s">
        <v>2415</v>
      </c>
      <c r="M367" s="469">
        <v>0</v>
      </c>
      <c r="N367" s="288">
        <v>12000</v>
      </c>
      <c r="O367" s="436">
        <f t="shared" si="15"/>
        <v>12000</v>
      </c>
      <c r="P367" s="340">
        <v>0</v>
      </c>
      <c r="Q367" s="64" t="s">
        <v>1773</v>
      </c>
      <c r="R367" s="295" t="s">
        <v>2477</v>
      </c>
      <c r="S367" s="47" t="s">
        <v>3040</v>
      </c>
      <c r="T367" s="37" t="s">
        <v>890</v>
      </c>
      <c r="U367" s="147" t="s">
        <v>519</v>
      </c>
      <c r="V367" s="58" t="s">
        <v>885</v>
      </c>
      <c r="W367" s="48" t="s">
        <v>1381</v>
      </c>
      <c r="X367" s="49">
        <v>21</v>
      </c>
      <c r="Y367" s="127" t="s">
        <v>28</v>
      </c>
      <c r="Z367" s="51">
        <v>274</v>
      </c>
      <c r="AA367" s="50"/>
      <c r="AB367" s="52"/>
      <c r="AC367" s="48" t="s">
        <v>1381</v>
      </c>
      <c r="AD367" s="49">
        <v>21</v>
      </c>
      <c r="AE367" s="127" t="s">
        <v>28</v>
      </c>
      <c r="AF367" s="51">
        <v>286</v>
      </c>
      <c r="AG367" s="56"/>
      <c r="AH367" s="52"/>
      <c r="AI367" s="48"/>
      <c r="AJ367" s="49"/>
      <c r="AK367" s="127" t="s">
        <v>28</v>
      </c>
      <c r="AL367" s="51"/>
      <c r="AM367" s="56"/>
      <c r="AN367" s="52"/>
      <c r="AO367" s="67"/>
      <c r="AP367" s="103" t="s">
        <v>485</v>
      </c>
      <c r="AQ367" s="103"/>
      <c r="AR367" s="68" t="s">
        <v>455</v>
      </c>
      <c r="AS367" s="71"/>
      <c r="AT367" s="71" t="s">
        <v>488</v>
      </c>
      <c r="AU367" s="219"/>
    </row>
    <row r="368" spans="1:47" s="17" customFormat="1" ht="40.5" x14ac:dyDescent="0.15">
      <c r="A368" s="45"/>
      <c r="B368" s="78"/>
      <c r="C368" s="239">
        <v>316</v>
      </c>
      <c r="D368" s="304" t="s">
        <v>1421</v>
      </c>
      <c r="E368" s="37" t="s">
        <v>692</v>
      </c>
      <c r="F368" s="37" t="s">
        <v>529</v>
      </c>
      <c r="G368" s="288">
        <v>150.358</v>
      </c>
      <c r="H368" s="287">
        <v>150.358</v>
      </c>
      <c r="I368" s="288">
        <v>149.99799999999999</v>
      </c>
      <c r="J368" s="279" t="s">
        <v>2359</v>
      </c>
      <c r="K368" s="79" t="s">
        <v>1770</v>
      </c>
      <c r="L368" s="291" t="s">
        <v>2416</v>
      </c>
      <c r="M368" s="397">
        <v>150.358</v>
      </c>
      <c r="N368" s="397">
        <v>217.387</v>
      </c>
      <c r="O368" s="445">
        <f t="shared" si="15"/>
        <v>67.028999999999996</v>
      </c>
      <c r="P368" s="340">
        <v>0</v>
      </c>
      <c r="Q368" s="64" t="s">
        <v>1773</v>
      </c>
      <c r="R368" s="295" t="s">
        <v>2478</v>
      </c>
      <c r="S368" s="47" t="s">
        <v>3041</v>
      </c>
      <c r="T368" s="37" t="s">
        <v>890</v>
      </c>
      <c r="U368" s="147" t="s">
        <v>519</v>
      </c>
      <c r="V368" s="142" t="s">
        <v>885</v>
      </c>
      <c r="W368" s="48" t="s">
        <v>1381</v>
      </c>
      <c r="X368" s="49" t="s">
        <v>1399</v>
      </c>
      <c r="Y368" s="127" t="s">
        <v>28</v>
      </c>
      <c r="Z368" s="51">
        <v>17</v>
      </c>
      <c r="AA368" s="50"/>
      <c r="AB368" s="52"/>
      <c r="AC368" s="48"/>
      <c r="AD368" s="49"/>
      <c r="AE368" s="127" t="s">
        <v>28</v>
      </c>
      <c r="AF368" s="51"/>
      <c r="AG368" s="56"/>
      <c r="AH368" s="52"/>
      <c r="AI368" s="48"/>
      <c r="AJ368" s="49"/>
      <c r="AK368" s="127" t="s">
        <v>28</v>
      </c>
      <c r="AL368" s="51"/>
      <c r="AM368" s="56"/>
      <c r="AN368" s="52"/>
      <c r="AO368" s="67"/>
      <c r="AP368" s="103" t="s">
        <v>1382</v>
      </c>
      <c r="AQ368" s="103" t="s">
        <v>1400</v>
      </c>
      <c r="AR368" s="95"/>
      <c r="AS368" s="72" t="s">
        <v>488</v>
      </c>
      <c r="AT368" s="71"/>
      <c r="AU368" s="219"/>
    </row>
    <row r="369" spans="1:47" s="17" customFormat="1" ht="40.5" x14ac:dyDescent="0.15">
      <c r="A369" s="45"/>
      <c r="B369" s="78"/>
      <c r="C369" s="239">
        <v>317</v>
      </c>
      <c r="D369" s="304" t="s">
        <v>1422</v>
      </c>
      <c r="E369" s="37" t="s">
        <v>692</v>
      </c>
      <c r="F369" s="37" t="s">
        <v>529</v>
      </c>
      <c r="G369" s="288">
        <v>20</v>
      </c>
      <c r="H369" s="287">
        <v>20</v>
      </c>
      <c r="I369" s="288">
        <v>16.108000000000001</v>
      </c>
      <c r="J369" s="279" t="s">
        <v>2360</v>
      </c>
      <c r="K369" s="79" t="s">
        <v>1770</v>
      </c>
      <c r="L369" s="291" t="s">
        <v>2417</v>
      </c>
      <c r="M369" s="397">
        <v>15.846</v>
      </c>
      <c r="N369" s="397">
        <v>20.846</v>
      </c>
      <c r="O369" s="445">
        <f t="shared" si="15"/>
        <v>5</v>
      </c>
      <c r="P369" s="340">
        <v>0</v>
      </c>
      <c r="Q369" s="64" t="s">
        <v>1773</v>
      </c>
      <c r="R369" s="295" t="s">
        <v>2479</v>
      </c>
      <c r="S369" s="47"/>
      <c r="T369" s="37" t="s">
        <v>890</v>
      </c>
      <c r="U369" s="147" t="s">
        <v>519</v>
      </c>
      <c r="V369" s="153" t="s">
        <v>885</v>
      </c>
      <c r="W369" s="48" t="s">
        <v>1381</v>
      </c>
      <c r="X369" s="49" t="s">
        <v>1399</v>
      </c>
      <c r="Y369" s="127" t="s">
        <v>28</v>
      </c>
      <c r="Z369" s="51">
        <v>18</v>
      </c>
      <c r="AA369" s="50"/>
      <c r="AB369" s="52"/>
      <c r="AC369" s="48"/>
      <c r="AD369" s="49"/>
      <c r="AE369" s="127" t="s">
        <v>28</v>
      </c>
      <c r="AF369" s="51"/>
      <c r="AG369" s="56"/>
      <c r="AH369" s="52"/>
      <c r="AI369" s="48"/>
      <c r="AJ369" s="49"/>
      <c r="AK369" s="127" t="s">
        <v>28</v>
      </c>
      <c r="AL369" s="51"/>
      <c r="AM369" s="56"/>
      <c r="AN369" s="52"/>
      <c r="AO369" s="67"/>
      <c r="AP369" s="103" t="s">
        <v>1382</v>
      </c>
      <c r="AQ369" s="103" t="s">
        <v>1400</v>
      </c>
      <c r="AR369" s="95"/>
      <c r="AS369" s="72" t="s">
        <v>488</v>
      </c>
      <c r="AT369" s="71"/>
      <c r="AU369" s="219"/>
    </row>
    <row r="370" spans="1:47" s="17" customFormat="1" ht="40.5" x14ac:dyDescent="0.15">
      <c r="A370" s="45"/>
      <c r="B370" s="78"/>
      <c r="C370" s="239">
        <v>318</v>
      </c>
      <c r="D370" s="304" t="s">
        <v>1423</v>
      </c>
      <c r="E370" s="37" t="s">
        <v>692</v>
      </c>
      <c r="F370" s="37" t="s">
        <v>1107</v>
      </c>
      <c r="G370" s="288">
        <v>16364.32</v>
      </c>
      <c r="H370" s="287">
        <v>6.2460000000000004</v>
      </c>
      <c r="I370" s="288">
        <v>1.62</v>
      </c>
      <c r="J370" s="503" t="s">
        <v>3308</v>
      </c>
      <c r="K370" s="79" t="s">
        <v>1775</v>
      </c>
      <c r="L370" s="291" t="s">
        <v>2418</v>
      </c>
      <c r="M370" s="469">
        <v>0</v>
      </c>
      <c r="N370" s="469">
        <v>0</v>
      </c>
      <c r="O370" s="436">
        <f t="shared" si="15"/>
        <v>0</v>
      </c>
      <c r="P370" s="340">
        <v>0</v>
      </c>
      <c r="Q370" s="64" t="s">
        <v>1776</v>
      </c>
      <c r="R370" s="295" t="s">
        <v>2480</v>
      </c>
      <c r="S370" s="47" t="s">
        <v>1713</v>
      </c>
      <c r="T370" s="37" t="s">
        <v>890</v>
      </c>
      <c r="U370" s="147" t="s">
        <v>519</v>
      </c>
      <c r="V370" s="153" t="s">
        <v>885</v>
      </c>
      <c r="W370" s="48" t="s">
        <v>1381</v>
      </c>
      <c r="X370" s="49" t="s">
        <v>1399</v>
      </c>
      <c r="Y370" s="127" t="s">
        <v>28</v>
      </c>
      <c r="Z370" s="51">
        <v>54</v>
      </c>
      <c r="AA370" s="50"/>
      <c r="AB370" s="52"/>
      <c r="AC370" s="48"/>
      <c r="AD370" s="49"/>
      <c r="AE370" s="127" t="s">
        <v>28</v>
      </c>
      <c r="AF370" s="51"/>
      <c r="AG370" s="56"/>
      <c r="AH370" s="52"/>
      <c r="AI370" s="48"/>
      <c r="AJ370" s="49"/>
      <c r="AK370" s="127" t="s">
        <v>28</v>
      </c>
      <c r="AL370" s="51"/>
      <c r="AM370" s="56"/>
      <c r="AN370" s="52"/>
      <c r="AO370" s="67"/>
      <c r="AP370" s="103" t="s">
        <v>485</v>
      </c>
      <c r="AQ370" s="103"/>
      <c r="AR370" s="95"/>
      <c r="AS370" s="71" t="s">
        <v>488</v>
      </c>
      <c r="AT370" s="72" t="s">
        <v>488</v>
      </c>
      <c r="AU370" s="219"/>
    </row>
    <row r="371" spans="1:47" s="17" customFormat="1" ht="54" x14ac:dyDescent="0.15">
      <c r="A371" s="45"/>
      <c r="B371" s="78"/>
      <c r="C371" s="239">
        <v>319</v>
      </c>
      <c r="D371" s="304" t="s">
        <v>1424</v>
      </c>
      <c r="E371" s="37" t="s">
        <v>692</v>
      </c>
      <c r="F371" s="37" t="s">
        <v>1107</v>
      </c>
      <c r="G371" s="288">
        <v>9350</v>
      </c>
      <c r="H371" s="478">
        <v>0</v>
      </c>
      <c r="I371" s="469">
        <v>0</v>
      </c>
      <c r="J371" s="503" t="s">
        <v>3308</v>
      </c>
      <c r="K371" s="79" t="s">
        <v>1775</v>
      </c>
      <c r="L371" s="291" t="s">
        <v>2419</v>
      </c>
      <c r="M371" s="469">
        <v>0</v>
      </c>
      <c r="N371" s="469">
        <v>0</v>
      </c>
      <c r="O371" s="436">
        <f t="shared" si="15"/>
        <v>0</v>
      </c>
      <c r="P371" s="340">
        <v>0</v>
      </c>
      <c r="Q371" s="64" t="s">
        <v>1776</v>
      </c>
      <c r="R371" s="295" t="s">
        <v>2481</v>
      </c>
      <c r="S371" s="47" t="s">
        <v>1713</v>
      </c>
      <c r="T371" s="37" t="s">
        <v>890</v>
      </c>
      <c r="U371" s="147" t="s">
        <v>519</v>
      </c>
      <c r="V371" s="153" t="s">
        <v>885</v>
      </c>
      <c r="W371" s="48" t="s">
        <v>1381</v>
      </c>
      <c r="X371" s="49" t="s">
        <v>1399</v>
      </c>
      <c r="Y371" s="127" t="s">
        <v>28</v>
      </c>
      <c r="Z371" s="51">
        <v>55</v>
      </c>
      <c r="AA371" s="50"/>
      <c r="AB371" s="52"/>
      <c r="AC371" s="48"/>
      <c r="AD371" s="49"/>
      <c r="AE371" s="127" t="s">
        <v>28</v>
      </c>
      <c r="AF371" s="51"/>
      <c r="AG371" s="56"/>
      <c r="AH371" s="52"/>
      <c r="AI371" s="48"/>
      <c r="AJ371" s="49"/>
      <c r="AK371" s="127" t="s">
        <v>28</v>
      </c>
      <c r="AL371" s="51"/>
      <c r="AM371" s="56"/>
      <c r="AN371" s="52"/>
      <c r="AO371" s="67"/>
      <c r="AP371" s="103" t="s">
        <v>485</v>
      </c>
      <c r="AQ371" s="103"/>
      <c r="AR371" s="95"/>
      <c r="AS371" s="71"/>
      <c r="AT371" s="72" t="s">
        <v>488</v>
      </c>
      <c r="AU371" s="219"/>
    </row>
    <row r="372" spans="1:47" s="17" customFormat="1" ht="54" x14ac:dyDescent="0.15">
      <c r="A372" s="45"/>
      <c r="B372" s="78"/>
      <c r="C372" s="239">
        <v>320</v>
      </c>
      <c r="D372" s="304" t="s">
        <v>1425</v>
      </c>
      <c r="E372" s="37" t="s">
        <v>692</v>
      </c>
      <c r="F372" s="37" t="s">
        <v>692</v>
      </c>
      <c r="G372" s="397" t="s">
        <v>3308</v>
      </c>
      <c r="H372" s="287">
        <v>8984.2360000000008</v>
      </c>
      <c r="I372" s="288">
        <v>7185.2479999999996</v>
      </c>
      <c r="J372" s="279" t="s">
        <v>2361</v>
      </c>
      <c r="K372" s="79" t="s">
        <v>1775</v>
      </c>
      <c r="L372" s="291" t="s">
        <v>2420</v>
      </c>
      <c r="M372" s="471">
        <v>0</v>
      </c>
      <c r="N372" s="471">
        <v>0</v>
      </c>
      <c r="O372" s="445">
        <f t="shared" si="15"/>
        <v>0</v>
      </c>
      <c r="P372" s="340">
        <v>0</v>
      </c>
      <c r="Q372" s="64" t="s">
        <v>1776</v>
      </c>
      <c r="R372" s="295" t="s">
        <v>2482</v>
      </c>
      <c r="S372" s="47" t="s">
        <v>1714</v>
      </c>
      <c r="T372" s="37" t="s">
        <v>890</v>
      </c>
      <c r="U372" s="147" t="s">
        <v>519</v>
      </c>
      <c r="V372" s="153" t="s">
        <v>885</v>
      </c>
      <c r="W372" s="48"/>
      <c r="X372" s="49"/>
      <c r="Y372" s="127" t="s">
        <v>28</v>
      </c>
      <c r="Z372" s="51"/>
      <c r="AA372" s="50"/>
      <c r="AB372" s="52"/>
      <c r="AC372" s="48"/>
      <c r="AD372" s="49"/>
      <c r="AE372" s="127" t="s">
        <v>28</v>
      </c>
      <c r="AF372" s="51"/>
      <c r="AG372" s="56"/>
      <c r="AH372" s="52"/>
      <c r="AI372" s="48"/>
      <c r="AJ372" s="49"/>
      <c r="AK372" s="127" t="s">
        <v>28</v>
      </c>
      <c r="AL372" s="51"/>
      <c r="AM372" s="56"/>
      <c r="AN372" s="52"/>
      <c r="AO372" s="67"/>
      <c r="AP372" s="103" t="s">
        <v>1382</v>
      </c>
      <c r="AQ372" s="103" t="s">
        <v>1400</v>
      </c>
      <c r="AR372" s="95"/>
      <c r="AS372" s="71"/>
      <c r="AT372" s="72" t="s">
        <v>488</v>
      </c>
      <c r="AU372" s="219"/>
    </row>
    <row r="373" spans="1:47" s="17" customFormat="1" ht="40.5" x14ac:dyDescent="0.15">
      <c r="A373" s="45"/>
      <c r="B373" s="78"/>
      <c r="C373" s="239">
        <v>321</v>
      </c>
      <c r="D373" s="304" t="s">
        <v>1426</v>
      </c>
      <c r="E373" s="37" t="s">
        <v>1107</v>
      </c>
      <c r="F373" s="37" t="s">
        <v>529</v>
      </c>
      <c r="G373" s="469">
        <v>0</v>
      </c>
      <c r="H373" s="478">
        <v>0</v>
      </c>
      <c r="I373" s="469">
        <v>0</v>
      </c>
      <c r="J373" s="503" t="s">
        <v>2895</v>
      </c>
      <c r="K373" s="79"/>
      <c r="L373" s="291" t="s">
        <v>2421</v>
      </c>
      <c r="M373" s="288">
        <v>56.174999999999997</v>
      </c>
      <c r="N373" s="469">
        <v>0</v>
      </c>
      <c r="O373" s="436">
        <f t="shared" si="15"/>
        <v>-56.174999999999997</v>
      </c>
      <c r="P373" s="340">
        <v>0</v>
      </c>
      <c r="Q373" s="64" t="s">
        <v>1773</v>
      </c>
      <c r="R373" s="295" t="s">
        <v>2483</v>
      </c>
      <c r="S373" s="47"/>
      <c r="T373" s="37" t="s">
        <v>890</v>
      </c>
      <c r="U373" s="147" t="s">
        <v>519</v>
      </c>
      <c r="V373" s="153" t="s">
        <v>885</v>
      </c>
      <c r="W373" s="48" t="s">
        <v>1381</v>
      </c>
      <c r="X373" s="49" t="s">
        <v>1401</v>
      </c>
      <c r="Y373" s="127" t="s">
        <v>28</v>
      </c>
      <c r="Z373" s="51">
        <v>20</v>
      </c>
      <c r="AA373" s="50"/>
      <c r="AB373" s="52"/>
      <c r="AC373" s="48"/>
      <c r="AD373" s="49"/>
      <c r="AE373" s="127" t="s">
        <v>28</v>
      </c>
      <c r="AF373" s="51"/>
      <c r="AG373" s="56"/>
      <c r="AH373" s="52"/>
      <c r="AI373" s="48"/>
      <c r="AJ373" s="49"/>
      <c r="AK373" s="127" t="s">
        <v>28</v>
      </c>
      <c r="AL373" s="51"/>
      <c r="AM373" s="56"/>
      <c r="AN373" s="52"/>
      <c r="AO373" s="67"/>
      <c r="AP373" s="103" t="s">
        <v>485</v>
      </c>
      <c r="AQ373" s="103"/>
      <c r="AR373" s="95"/>
      <c r="AS373" s="71" t="s">
        <v>488</v>
      </c>
      <c r="AT373" s="71"/>
      <c r="AU373" s="219"/>
    </row>
    <row r="374" spans="1:47" s="17" customFormat="1" ht="54" x14ac:dyDescent="0.15">
      <c r="A374" s="45"/>
      <c r="B374" s="78"/>
      <c r="C374" s="239">
        <v>322</v>
      </c>
      <c r="D374" s="304" t="s">
        <v>1427</v>
      </c>
      <c r="E374" s="37" t="s">
        <v>692</v>
      </c>
      <c r="F374" s="37" t="s">
        <v>529</v>
      </c>
      <c r="G374" s="288">
        <v>1</v>
      </c>
      <c r="H374" s="287">
        <v>1</v>
      </c>
      <c r="I374" s="288">
        <v>1</v>
      </c>
      <c r="J374" s="279" t="s">
        <v>2362</v>
      </c>
      <c r="K374" s="79" t="s">
        <v>1770</v>
      </c>
      <c r="L374" s="291" t="s">
        <v>2422</v>
      </c>
      <c r="M374" s="397">
        <v>80</v>
      </c>
      <c r="N374" s="471">
        <v>0</v>
      </c>
      <c r="O374" s="445">
        <f t="shared" si="15"/>
        <v>-80</v>
      </c>
      <c r="P374" s="340">
        <v>0</v>
      </c>
      <c r="Q374" s="64" t="s">
        <v>1772</v>
      </c>
      <c r="R374" s="295" t="s">
        <v>2484</v>
      </c>
      <c r="S374" s="47"/>
      <c r="T374" s="37" t="s">
        <v>890</v>
      </c>
      <c r="U374" s="147" t="s">
        <v>519</v>
      </c>
      <c r="V374" s="58" t="s">
        <v>1433</v>
      </c>
      <c r="W374" s="48" t="s">
        <v>1381</v>
      </c>
      <c r="X374" s="49" t="s">
        <v>1399</v>
      </c>
      <c r="Y374" s="127" t="s">
        <v>28</v>
      </c>
      <c r="Z374" s="51">
        <v>19</v>
      </c>
      <c r="AA374" s="50"/>
      <c r="AB374" s="52"/>
      <c r="AC374" s="48"/>
      <c r="AD374" s="49"/>
      <c r="AE374" s="127" t="s">
        <v>28</v>
      </c>
      <c r="AF374" s="51"/>
      <c r="AG374" s="56"/>
      <c r="AH374" s="52"/>
      <c r="AI374" s="48"/>
      <c r="AJ374" s="49"/>
      <c r="AK374" s="127" t="s">
        <v>28</v>
      </c>
      <c r="AL374" s="51"/>
      <c r="AM374" s="56"/>
      <c r="AN374" s="52"/>
      <c r="AO374" s="67"/>
      <c r="AP374" s="103" t="s">
        <v>1382</v>
      </c>
      <c r="AQ374" s="103" t="s">
        <v>1400</v>
      </c>
      <c r="AR374" s="282"/>
      <c r="AS374" s="72" t="s">
        <v>488</v>
      </c>
      <c r="AT374" s="71"/>
      <c r="AU374" s="219"/>
    </row>
    <row r="375" spans="1:47" s="17" customFormat="1" ht="54" x14ac:dyDescent="0.15">
      <c r="A375" s="45"/>
      <c r="B375" s="78"/>
      <c r="C375" s="239">
        <v>323</v>
      </c>
      <c r="D375" s="304" t="s">
        <v>1428</v>
      </c>
      <c r="E375" s="37" t="s">
        <v>692</v>
      </c>
      <c r="F375" s="37" t="s">
        <v>529</v>
      </c>
      <c r="G375" s="288">
        <v>1</v>
      </c>
      <c r="H375" s="287">
        <v>1</v>
      </c>
      <c r="I375" s="288">
        <v>1</v>
      </c>
      <c r="J375" s="279" t="s">
        <v>2363</v>
      </c>
      <c r="K375" s="79" t="s">
        <v>1770</v>
      </c>
      <c r="L375" s="291" t="s">
        <v>2423</v>
      </c>
      <c r="M375" s="397">
        <v>40</v>
      </c>
      <c r="N375" s="471">
        <v>0</v>
      </c>
      <c r="O375" s="445">
        <f t="shared" si="15"/>
        <v>-40</v>
      </c>
      <c r="P375" s="340">
        <v>0</v>
      </c>
      <c r="Q375" s="64" t="s">
        <v>1772</v>
      </c>
      <c r="R375" s="295" t="s">
        <v>2485</v>
      </c>
      <c r="S375" s="47"/>
      <c r="T375" s="37" t="s">
        <v>890</v>
      </c>
      <c r="U375" s="147" t="s">
        <v>519</v>
      </c>
      <c r="V375" s="58" t="s">
        <v>1433</v>
      </c>
      <c r="W375" s="48" t="s">
        <v>1381</v>
      </c>
      <c r="X375" s="49" t="s">
        <v>1399</v>
      </c>
      <c r="Y375" s="127" t="s">
        <v>28</v>
      </c>
      <c r="Z375" s="51">
        <v>20</v>
      </c>
      <c r="AA375" s="50"/>
      <c r="AB375" s="52"/>
      <c r="AC375" s="48"/>
      <c r="AD375" s="49"/>
      <c r="AE375" s="127" t="s">
        <v>28</v>
      </c>
      <c r="AF375" s="51"/>
      <c r="AG375" s="56"/>
      <c r="AH375" s="52"/>
      <c r="AI375" s="48"/>
      <c r="AJ375" s="49"/>
      <c r="AK375" s="127" t="s">
        <v>28</v>
      </c>
      <c r="AL375" s="51"/>
      <c r="AM375" s="56"/>
      <c r="AN375" s="52"/>
      <c r="AO375" s="67"/>
      <c r="AP375" s="103" t="s">
        <v>1382</v>
      </c>
      <c r="AQ375" s="103" t="s">
        <v>1400</v>
      </c>
      <c r="AR375" s="282"/>
      <c r="AS375" s="72" t="s">
        <v>488</v>
      </c>
      <c r="AT375" s="71"/>
      <c r="AU375" s="219"/>
    </row>
    <row r="376" spans="1:47" s="17" customFormat="1" ht="67.5" x14ac:dyDescent="0.15">
      <c r="A376" s="45"/>
      <c r="B376" s="78"/>
      <c r="C376" s="239">
        <v>324</v>
      </c>
      <c r="D376" s="304" t="s">
        <v>1429</v>
      </c>
      <c r="E376" s="37" t="s">
        <v>1107</v>
      </c>
      <c r="F376" s="37" t="s">
        <v>529</v>
      </c>
      <c r="G376" s="469">
        <v>0</v>
      </c>
      <c r="H376" s="478">
        <v>0</v>
      </c>
      <c r="I376" s="469">
        <v>0</v>
      </c>
      <c r="J376" s="503" t="s">
        <v>2895</v>
      </c>
      <c r="K376" s="79"/>
      <c r="L376" s="291" t="s">
        <v>2424</v>
      </c>
      <c r="M376" s="288">
        <v>33.884999999999998</v>
      </c>
      <c r="N376" s="469">
        <v>0</v>
      </c>
      <c r="O376" s="436">
        <f t="shared" si="15"/>
        <v>-33.884999999999998</v>
      </c>
      <c r="P376" s="340">
        <v>0</v>
      </c>
      <c r="Q376" s="64" t="s">
        <v>1773</v>
      </c>
      <c r="R376" s="295" t="s">
        <v>2486</v>
      </c>
      <c r="S376" s="47"/>
      <c r="T376" s="37" t="s">
        <v>890</v>
      </c>
      <c r="U376" s="147" t="s">
        <v>519</v>
      </c>
      <c r="V376" s="58" t="s">
        <v>1433</v>
      </c>
      <c r="W376" s="48"/>
      <c r="X376" s="49"/>
      <c r="Y376" s="127" t="s">
        <v>28</v>
      </c>
      <c r="Z376" s="51"/>
      <c r="AA376" s="50"/>
      <c r="AB376" s="52"/>
      <c r="AC376" s="48"/>
      <c r="AD376" s="49"/>
      <c r="AE376" s="127" t="s">
        <v>28</v>
      </c>
      <c r="AF376" s="51"/>
      <c r="AG376" s="56"/>
      <c r="AH376" s="52"/>
      <c r="AI376" s="48"/>
      <c r="AJ376" s="49"/>
      <c r="AK376" s="127" t="s">
        <v>28</v>
      </c>
      <c r="AL376" s="51"/>
      <c r="AM376" s="56"/>
      <c r="AN376" s="52"/>
      <c r="AO376" s="67"/>
      <c r="AP376" s="103" t="s">
        <v>485</v>
      </c>
      <c r="AQ376" s="103"/>
      <c r="AR376" s="95"/>
      <c r="AS376" s="71" t="s">
        <v>488</v>
      </c>
      <c r="AT376" s="71"/>
      <c r="AU376" s="219"/>
    </row>
    <row r="377" spans="1:47" s="17" customFormat="1" ht="54" x14ac:dyDescent="0.15">
      <c r="A377" s="45"/>
      <c r="B377" s="78"/>
      <c r="C377" s="239">
        <v>325</v>
      </c>
      <c r="D377" s="304" t="s">
        <v>1430</v>
      </c>
      <c r="E377" s="37" t="s">
        <v>1107</v>
      </c>
      <c r="F377" s="37" t="s">
        <v>529</v>
      </c>
      <c r="G377" s="469">
        <v>0</v>
      </c>
      <c r="H377" s="478">
        <v>0</v>
      </c>
      <c r="I377" s="469">
        <v>0</v>
      </c>
      <c r="J377" s="503" t="s">
        <v>2895</v>
      </c>
      <c r="K377" s="79"/>
      <c r="L377" s="291" t="s">
        <v>2425</v>
      </c>
      <c r="M377" s="288">
        <v>100</v>
      </c>
      <c r="N377" s="469">
        <v>0</v>
      </c>
      <c r="O377" s="436">
        <f t="shared" si="15"/>
        <v>-100</v>
      </c>
      <c r="P377" s="340">
        <v>0</v>
      </c>
      <c r="Q377" s="64" t="s">
        <v>1772</v>
      </c>
      <c r="R377" s="295" t="s">
        <v>2487</v>
      </c>
      <c r="S377" s="47"/>
      <c r="T377" s="37" t="s">
        <v>890</v>
      </c>
      <c r="U377" s="147" t="s">
        <v>519</v>
      </c>
      <c r="V377" s="58" t="s">
        <v>1433</v>
      </c>
      <c r="W377" s="48"/>
      <c r="X377" s="49"/>
      <c r="Y377" s="127" t="s">
        <v>28</v>
      </c>
      <c r="Z377" s="51"/>
      <c r="AA377" s="50"/>
      <c r="AB377" s="52"/>
      <c r="AC377" s="48"/>
      <c r="AD377" s="49"/>
      <c r="AE377" s="127" t="s">
        <v>28</v>
      </c>
      <c r="AF377" s="51"/>
      <c r="AG377" s="56"/>
      <c r="AH377" s="52"/>
      <c r="AI377" s="48"/>
      <c r="AJ377" s="49"/>
      <c r="AK377" s="127" t="s">
        <v>28</v>
      </c>
      <c r="AL377" s="51"/>
      <c r="AM377" s="56"/>
      <c r="AN377" s="52"/>
      <c r="AO377" s="67"/>
      <c r="AP377" s="103" t="s">
        <v>485</v>
      </c>
      <c r="AQ377" s="103"/>
      <c r="AR377" s="95"/>
      <c r="AS377" s="71" t="s">
        <v>488</v>
      </c>
      <c r="AT377" s="71"/>
      <c r="AU377" s="219"/>
    </row>
    <row r="378" spans="1:47" s="17" customFormat="1" ht="54" x14ac:dyDescent="0.15">
      <c r="A378" s="45"/>
      <c r="B378" s="78"/>
      <c r="C378" s="239">
        <v>326</v>
      </c>
      <c r="D378" s="304" t="s">
        <v>1431</v>
      </c>
      <c r="E378" s="37" t="s">
        <v>1107</v>
      </c>
      <c r="F378" s="37" t="s">
        <v>529</v>
      </c>
      <c r="G378" s="469">
        <v>0</v>
      </c>
      <c r="H378" s="478">
        <v>0</v>
      </c>
      <c r="I378" s="469">
        <v>0</v>
      </c>
      <c r="J378" s="503" t="s">
        <v>2895</v>
      </c>
      <c r="K378" s="79"/>
      <c r="L378" s="291" t="s">
        <v>2426</v>
      </c>
      <c r="M378" s="288">
        <v>200</v>
      </c>
      <c r="N378" s="469">
        <v>0</v>
      </c>
      <c r="O378" s="436">
        <f t="shared" si="15"/>
        <v>-200</v>
      </c>
      <c r="P378" s="340">
        <v>0</v>
      </c>
      <c r="Q378" s="64" t="s">
        <v>1772</v>
      </c>
      <c r="R378" s="295" t="s">
        <v>2488</v>
      </c>
      <c r="S378" s="47"/>
      <c r="T378" s="37" t="s">
        <v>890</v>
      </c>
      <c r="U378" s="147" t="s">
        <v>519</v>
      </c>
      <c r="V378" s="58" t="s">
        <v>1433</v>
      </c>
      <c r="W378" s="48"/>
      <c r="X378" s="49"/>
      <c r="Y378" s="127" t="s">
        <v>28</v>
      </c>
      <c r="Z378" s="51"/>
      <c r="AA378" s="50"/>
      <c r="AB378" s="52"/>
      <c r="AC378" s="48"/>
      <c r="AD378" s="49"/>
      <c r="AE378" s="127" t="s">
        <v>28</v>
      </c>
      <c r="AF378" s="51"/>
      <c r="AG378" s="56"/>
      <c r="AH378" s="52"/>
      <c r="AI378" s="48"/>
      <c r="AJ378" s="49"/>
      <c r="AK378" s="127" t="s">
        <v>28</v>
      </c>
      <c r="AL378" s="51"/>
      <c r="AM378" s="56"/>
      <c r="AN378" s="52"/>
      <c r="AO378" s="67"/>
      <c r="AP378" s="103" t="s">
        <v>485</v>
      </c>
      <c r="AQ378" s="103"/>
      <c r="AR378" s="95"/>
      <c r="AS378" s="71"/>
      <c r="AT378" s="71" t="s">
        <v>488</v>
      </c>
      <c r="AU378" s="219"/>
    </row>
    <row r="379" spans="1:47" s="17" customFormat="1" ht="54" x14ac:dyDescent="0.15">
      <c r="A379" s="45"/>
      <c r="B379" s="78"/>
      <c r="C379" s="239">
        <v>327</v>
      </c>
      <c r="D379" s="304" t="s">
        <v>1432</v>
      </c>
      <c r="E379" s="37" t="s">
        <v>1107</v>
      </c>
      <c r="F379" s="37" t="s">
        <v>529</v>
      </c>
      <c r="G379" s="469">
        <v>0</v>
      </c>
      <c r="H379" s="478">
        <v>0</v>
      </c>
      <c r="I379" s="469">
        <v>0</v>
      </c>
      <c r="J379" s="503" t="s">
        <v>2895</v>
      </c>
      <c r="K379" s="79"/>
      <c r="L379" s="291" t="s">
        <v>2427</v>
      </c>
      <c r="M379" s="288">
        <v>100</v>
      </c>
      <c r="N379" s="469">
        <v>0</v>
      </c>
      <c r="O379" s="436">
        <f t="shared" si="15"/>
        <v>-100</v>
      </c>
      <c r="P379" s="340">
        <v>0</v>
      </c>
      <c r="Q379" s="64" t="s">
        <v>1773</v>
      </c>
      <c r="R379" s="295" t="s">
        <v>2489</v>
      </c>
      <c r="S379" s="47"/>
      <c r="T379" s="37" t="s">
        <v>890</v>
      </c>
      <c r="U379" s="147" t="s">
        <v>519</v>
      </c>
      <c r="V379" s="58" t="s">
        <v>1433</v>
      </c>
      <c r="W379" s="48"/>
      <c r="X379" s="49"/>
      <c r="Y379" s="127" t="s">
        <v>28</v>
      </c>
      <c r="Z379" s="51"/>
      <c r="AA379" s="50"/>
      <c r="AB379" s="52"/>
      <c r="AC379" s="48"/>
      <c r="AD379" s="49"/>
      <c r="AE379" s="127" t="s">
        <v>28</v>
      </c>
      <c r="AF379" s="51"/>
      <c r="AG379" s="56"/>
      <c r="AH379" s="52"/>
      <c r="AI379" s="48"/>
      <c r="AJ379" s="49"/>
      <c r="AK379" s="127" t="s">
        <v>28</v>
      </c>
      <c r="AL379" s="51"/>
      <c r="AM379" s="56"/>
      <c r="AN379" s="52"/>
      <c r="AO379" s="67"/>
      <c r="AP379" s="103" t="s">
        <v>485</v>
      </c>
      <c r="AQ379" s="103"/>
      <c r="AR379" s="95"/>
      <c r="AS379" s="71" t="s">
        <v>488</v>
      </c>
      <c r="AT379" s="71"/>
      <c r="AU379" s="219"/>
    </row>
    <row r="380" spans="1:47" s="25" customFormat="1" x14ac:dyDescent="0.15">
      <c r="A380" s="33"/>
      <c r="B380" s="43" t="s">
        <v>1334</v>
      </c>
      <c r="C380" s="306"/>
      <c r="D380" s="99"/>
      <c r="E380" s="102"/>
      <c r="F380" s="102"/>
      <c r="G380" s="401"/>
      <c r="H380" s="417"/>
      <c r="I380" s="417"/>
      <c r="J380" s="533"/>
      <c r="K380" s="82"/>
      <c r="L380" s="514"/>
      <c r="M380" s="401"/>
      <c r="N380" s="417"/>
      <c r="O380" s="435"/>
      <c r="P380" s="339"/>
      <c r="Q380" s="44"/>
      <c r="R380" s="524"/>
      <c r="S380" s="44"/>
      <c r="T380" s="101"/>
      <c r="U380" s="99"/>
      <c r="V380" s="99"/>
      <c r="W380" s="44"/>
      <c r="X380" s="44"/>
      <c r="Y380" s="44"/>
      <c r="Z380" s="44"/>
      <c r="AA380" s="44"/>
      <c r="AB380" s="44"/>
      <c r="AC380" s="44"/>
      <c r="AD380" s="44"/>
      <c r="AE380" s="44"/>
      <c r="AF380" s="44"/>
      <c r="AG380" s="44"/>
      <c r="AH380" s="44"/>
      <c r="AI380" s="44"/>
      <c r="AJ380" s="44"/>
      <c r="AK380" s="44"/>
      <c r="AL380" s="44"/>
      <c r="AM380" s="44"/>
      <c r="AN380" s="44"/>
      <c r="AO380" s="44"/>
      <c r="AP380" s="102"/>
      <c r="AQ380" s="102"/>
      <c r="AR380" s="63"/>
      <c r="AS380" s="99"/>
      <c r="AT380" s="99"/>
      <c r="AU380" s="220"/>
    </row>
    <row r="381" spans="1:47" s="17" customFormat="1" ht="122.25" customHeight="1" x14ac:dyDescent="0.15">
      <c r="A381" s="45"/>
      <c r="B381" s="78"/>
      <c r="C381" s="239">
        <v>328</v>
      </c>
      <c r="D381" s="300" t="s">
        <v>1333</v>
      </c>
      <c r="E381" s="146" t="s">
        <v>571</v>
      </c>
      <c r="F381" s="146" t="s">
        <v>946</v>
      </c>
      <c r="G381" s="288">
        <v>72</v>
      </c>
      <c r="H381" s="287">
        <v>71.765000000000001</v>
      </c>
      <c r="I381" s="288">
        <v>71.110615999999993</v>
      </c>
      <c r="J381" s="503" t="s">
        <v>28</v>
      </c>
      <c r="K381" s="79" t="s">
        <v>1770</v>
      </c>
      <c r="L381" s="291" t="s">
        <v>3182</v>
      </c>
      <c r="M381" s="288">
        <v>70.2</v>
      </c>
      <c r="N381" s="288">
        <v>70.2</v>
      </c>
      <c r="O381" s="470">
        <v>0</v>
      </c>
      <c r="P381" s="340">
        <v>0</v>
      </c>
      <c r="Q381" s="64" t="s">
        <v>1773</v>
      </c>
      <c r="R381" s="295" t="s">
        <v>3183</v>
      </c>
      <c r="S381" s="65"/>
      <c r="T381" s="109" t="s">
        <v>944</v>
      </c>
      <c r="U381" s="109" t="s">
        <v>548</v>
      </c>
      <c r="V381" s="57" t="s">
        <v>945</v>
      </c>
      <c r="W381" s="48" t="s">
        <v>1381</v>
      </c>
      <c r="X381" s="49">
        <v>21</v>
      </c>
      <c r="Y381" s="127" t="s">
        <v>28</v>
      </c>
      <c r="Z381" s="51">
        <v>287</v>
      </c>
      <c r="AA381" s="50"/>
      <c r="AB381" s="52"/>
      <c r="AC381" s="48"/>
      <c r="AD381" s="49"/>
      <c r="AE381" s="127" t="s">
        <v>28</v>
      </c>
      <c r="AF381" s="51"/>
      <c r="AG381" s="56"/>
      <c r="AH381" s="52"/>
      <c r="AI381" s="48"/>
      <c r="AJ381" s="49"/>
      <c r="AK381" s="127" t="s">
        <v>28</v>
      </c>
      <c r="AL381" s="51"/>
      <c r="AM381" s="56"/>
      <c r="AN381" s="52"/>
      <c r="AO381" s="67"/>
      <c r="AP381" s="350" t="s">
        <v>28</v>
      </c>
      <c r="AQ381" s="350"/>
      <c r="AR381" s="68" t="s">
        <v>454</v>
      </c>
      <c r="AS381" s="120"/>
      <c r="AT381" s="71" t="s">
        <v>488</v>
      </c>
      <c r="AU381" s="226"/>
    </row>
    <row r="382" spans="1:47" s="25" customFormat="1" x14ac:dyDescent="0.15">
      <c r="A382" s="33"/>
      <c r="B382" s="43" t="s">
        <v>1335</v>
      </c>
      <c r="C382" s="306"/>
      <c r="D382" s="99"/>
      <c r="E382" s="102"/>
      <c r="F382" s="102"/>
      <c r="G382" s="401"/>
      <c r="H382" s="417"/>
      <c r="I382" s="417"/>
      <c r="J382" s="533"/>
      <c r="K382" s="82"/>
      <c r="L382" s="514"/>
      <c r="M382" s="401"/>
      <c r="N382" s="417"/>
      <c r="O382" s="435"/>
      <c r="P382" s="339"/>
      <c r="Q382" s="44"/>
      <c r="R382" s="524"/>
      <c r="S382" s="44"/>
      <c r="T382" s="101"/>
      <c r="U382" s="99"/>
      <c r="V382" s="99"/>
      <c r="W382" s="99"/>
      <c r="X382" s="99"/>
      <c r="Y382" s="99"/>
      <c r="Z382" s="99"/>
      <c r="AA382" s="99"/>
      <c r="AB382" s="99"/>
      <c r="AC382" s="99"/>
      <c r="AD382" s="99"/>
      <c r="AE382" s="99"/>
      <c r="AF382" s="99"/>
      <c r="AG382" s="99"/>
      <c r="AH382" s="99"/>
      <c r="AI382" s="99"/>
      <c r="AJ382" s="99"/>
      <c r="AK382" s="99"/>
      <c r="AL382" s="99"/>
      <c r="AM382" s="99"/>
      <c r="AN382" s="99"/>
      <c r="AO382" s="99"/>
      <c r="AP382" s="99"/>
      <c r="AQ382" s="102"/>
      <c r="AR382" s="63"/>
      <c r="AS382" s="99"/>
      <c r="AT382" s="99"/>
      <c r="AU382" s="220"/>
    </row>
    <row r="383" spans="1:47" s="17" customFormat="1" ht="27" x14ac:dyDescent="0.15">
      <c r="A383" s="45"/>
      <c r="B383" s="78"/>
      <c r="C383" s="358"/>
      <c r="D383" s="304" t="s">
        <v>2906</v>
      </c>
      <c r="E383" s="46"/>
      <c r="F383" s="46"/>
      <c r="G383" s="288"/>
      <c r="H383" s="287"/>
      <c r="I383" s="288"/>
      <c r="J383" s="279"/>
      <c r="K383" s="79"/>
      <c r="L383" s="291"/>
      <c r="M383" s="288"/>
      <c r="N383" s="288"/>
      <c r="O383" s="436"/>
      <c r="P383" s="340"/>
      <c r="Q383" s="64"/>
      <c r="R383" s="295"/>
      <c r="S383" s="66"/>
      <c r="T383" s="46" t="s">
        <v>576</v>
      </c>
      <c r="U383" s="46"/>
      <c r="V383" s="57"/>
      <c r="W383" s="48"/>
      <c r="X383" s="49"/>
      <c r="Y383" s="127"/>
      <c r="Z383" s="51"/>
      <c r="AA383" s="50"/>
      <c r="AB383" s="52"/>
      <c r="AC383" s="48"/>
      <c r="AD383" s="49"/>
      <c r="AE383" s="127"/>
      <c r="AF383" s="51"/>
      <c r="AG383" s="56"/>
      <c r="AH383" s="52"/>
      <c r="AI383" s="48"/>
      <c r="AJ383" s="49"/>
      <c r="AK383" s="127"/>
      <c r="AL383" s="51"/>
      <c r="AM383" s="56"/>
      <c r="AN383" s="52"/>
      <c r="AO383" s="67"/>
      <c r="AP383" s="103"/>
      <c r="AQ383" s="103"/>
      <c r="AR383" s="68"/>
      <c r="AS383" s="120"/>
      <c r="AT383" s="71" t="s">
        <v>17</v>
      </c>
      <c r="AU383" s="226"/>
    </row>
    <row r="384" spans="1:47" s="17" customFormat="1" ht="27" x14ac:dyDescent="0.15">
      <c r="A384" s="45"/>
      <c r="B384" s="78"/>
      <c r="C384" s="358"/>
      <c r="D384" s="304" t="s">
        <v>2907</v>
      </c>
      <c r="E384" s="46"/>
      <c r="F384" s="46"/>
      <c r="G384" s="288"/>
      <c r="H384" s="287"/>
      <c r="I384" s="288"/>
      <c r="J384" s="279"/>
      <c r="K384" s="79"/>
      <c r="L384" s="291"/>
      <c r="M384" s="288"/>
      <c r="N384" s="288"/>
      <c r="O384" s="436"/>
      <c r="P384" s="340"/>
      <c r="Q384" s="64"/>
      <c r="R384" s="295"/>
      <c r="S384" s="66"/>
      <c r="T384" s="46" t="s">
        <v>576</v>
      </c>
      <c r="U384" s="46"/>
      <c r="V384" s="57"/>
      <c r="W384" s="48"/>
      <c r="X384" s="49"/>
      <c r="Y384" s="127"/>
      <c r="Z384" s="51"/>
      <c r="AA384" s="50"/>
      <c r="AB384" s="52"/>
      <c r="AC384" s="48"/>
      <c r="AD384" s="49"/>
      <c r="AE384" s="127"/>
      <c r="AF384" s="51"/>
      <c r="AG384" s="56"/>
      <c r="AH384" s="52"/>
      <c r="AI384" s="48"/>
      <c r="AJ384" s="49"/>
      <c r="AK384" s="127"/>
      <c r="AL384" s="51"/>
      <c r="AM384" s="56"/>
      <c r="AN384" s="52"/>
      <c r="AO384" s="67"/>
      <c r="AP384" s="103"/>
      <c r="AQ384" s="103"/>
      <c r="AR384" s="68"/>
      <c r="AS384" s="120"/>
      <c r="AT384" s="71"/>
      <c r="AU384" s="226"/>
    </row>
    <row r="385" spans="1:47" s="17" customFormat="1" ht="27" x14ac:dyDescent="0.15">
      <c r="A385" s="45"/>
      <c r="B385" s="78"/>
      <c r="C385" s="358"/>
      <c r="D385" s="303" t="s">
        <v>2908</v>
      </c>
      <c r="E385" s="46"/>
      <c r="F385" s="46"/>
      <c r="G385" s="288"/>
      <c r="H385" s="287"/>
      <c r="I385" s="288"/>
      <c r="J385" s="279"/>
      <c r="K385" s="79"/>
      <c r="L385" s="291"/>
      <c r="M385" s="288"/>
      <c r="N385" s="288"/>
      <c r="O385" s="436"/>
      <c r="P385" s="340"/>
      <c r="Q385" s="64"/>
      <c r="R385" s="295"/>
      <c r="S385" s="66"/>
      <c r="T385" s="46" t="s">
        <v>576</v>
      </c>
      <c r="U385" s="46"/>
      <c r="V385" s="57"/>
      <c r="W385" s="48"/>
      <c r="X385" s="49"/>
      <c r="Y385" s="127"/>
      <c r="Z385" s="51"/>
      <c r="AA385" s="50"/>
      <c r="AB385" s="52"/>
      <c r="AC385" s="48"/>
      <c r="AD385" s="49"/>
      <c r="AE385" s="127"/>
      <c r="AF385" s="51"/>
      <c r="AG385" s="56"/>
      <c r="AH385" s="52"/>
      <c r="AI385" s="48"/>
      <c r="AJ385" s="49"/>
      <c r="AK385" s="127"/>
      <c r="AL385" s="51"/>
      <c r="AM385" s="56"/>
      <c r="AN385" s="52"/>
      <c r="AO385" s="67"/>
      <c r="AP385" s="103"/>
      <c r="AQ385" s="103"/>
      <c r="AR385" s="68"/>
      <c r="AS385" s="120"/>
      <c r="AT385" s="71"/>
      <c r="AU385" s="226"/>
    </row>
    <row r="386" spans="1:47" s="25" customFormat="1" x14ac:dyDescent="0.15">
      <c r="A386" s="33"/>
      <c r="B386" s="43" t="s">
        <v>1336</v>
      </c>
      <c r="C386" s="306"/>
      <c r="D386" s="99"/>
      <c r="E386" s="102"/>
      <c r="F386" s="102"/>
      <c r="G386" s="401"/>
      <c r="H386" s="417"/>
      <c r="I386" s="417"/>
      <c r="J386" s="533"/>
      <c r="K386" s="82"/>
      <c r="L386" s="514"/>
      <c r="M386" s="401"/>
      <c r="N386" s="417"/>
      <c r="O386" s="435"/>
      <c r="P386" s="339"/>
      <c r="Q386" s="44"/>
      <c r="R386" s="524"/>
      <c r="S386" s="44"/>
      <c r="T386" s="101"/>
      <c r="U386" s="99"/>
      <c r="V386" s="99"/>
      <c r="W386" s="44"/>
      <c r="X386" s="44"/>
      <c r="Y386" s="44"/>
      <c r="Z386" s="44"/>
      <c r="AA386" s="44"/>
      <c r="AB386" s="44"/>
      <c r="AC386" s="44"/>
      <c r="AD386" s="44"/>
      <c r="AE386" s="44"/>
      <c r="AF386" s="44"/>
      <c r="AG386" s="44"/>
      <c r="AH386" s="44"/>
      <c r="AI386" s="44"/>
      <c r="AJ386" s="44"/>
      <c r="AK386" s="44"/>
      <c r="AL386" s="44"/>
      <c r="AM386" s="44"/>
      <c r="AN386" s="44"/>
      <c r="AO386" s="44"/>
      <c r="AP386" s="102"/>
      <c r="AQ386" s="102"/>
      <c r="AR386" s="63"/>
      <c r="AS386" s="99"/>
      <c r="AT386" s="99"/>
      <c r="AU386" s="220"/>
    </row>
    <row r="387" spans="1:47" s="17" customFormat="1" ht="40.5" x14ac:dyDescent="0.15">
      <c r="A387" s="45"/>
      <c r="B387" s="78"/>
      <c r="C387" s="239">
        <v>329</v>
      </c>
      <c r="D387" s="300" t="s">
        <v>947</v>
      </c>
      <c r="E387" s="46" t="s">
        <v>948</v>
      </c>
      <c r="F387" s="46" t="s">
        <v>484</v>
      </c>
      <c r="G387" s="288">
        <v>80372</v>
      </c>
      <c r="H387" s="287">
        <v>86105.482000000004</v>
      </c>
      <c r="I387" s="288">
        <v>86105.482000000004</v>
      </c>
      <c r="J387" s="503" t="s">
        <v>2895</v>
      </c>
      <c r="K387" s="79" t="s">
        <v>1770</v>
      </c>
      <c r="L387" s="291" t="s">
        <v>1800</v>
      </c>
      <c r="M387" s="288">
        <v>80372</v>
      </c>
      <c r="N387" s="288">
        <v>80372</v>
      </c>
      <c r="O387" s="436">
        <f t="shared" si="15"/>
        <v>0</v>
      </c>
      <c r="P387" s="340" t="s">
        <v>28</v>
      </c>
      <c r="Q387" s="64" t="s">
        <v>1773</v>
      </c>
      <c r="R387" s="295" t="s">
        <v>2137</v>
      </c>
      <c r="S387" s="66"/>
      <c r="T387" s="106" t="s">
        <v>742</v>
      </c>
      <c r="U387" s="46" t="s">
        <v>519</v>
      </c>
      <c r="V387" s="57" t="s">
        <v>953</v>
      </c>
      <c r="W387" s="48" t="s">
        <v>1381</v>
      </c>
      <c r="X387" s="49">
        <v>21</v>
      </c>
      <c r="Y387" s="127" t="s">
        <v>28</v>
      </c>
      <c r="Z387" s="51">
        <v>288</v>
      </c>
      <c r="AA387" s="50"/>
      <c r="AB387" s="52"/>
      <c r="AC387" s="48"/>
      <c r="AD387" s="49"/>
      <c r="AE387" s="127" t="s">
        <v>28</v>
      </c>
      <c r="AF387" s="51"/>
      <c r="AG387" s="56"/>
      <c r="AH387" s="52"/>
      <c r="AI387" s="48"/>
      <c r="AJ387" s="49"/>
      <c r="AK387" s="127" t="s">
        <v>28</v>
      </c>
      <c r="AL387" s="51"/>
      <c r="AM387" s="56"/>
      <c r="AN387" s="52"/>
      <c r="AO387" s="67"/>
      <c r="AP387" s="103" t="s">
        <v>485</v>
      </c>
      <c r="AQ387" s="103"/>
      <c r="AR387" s="68" t="s">
        <v>453</v>
      </c>
      <c r="AS387" s="120"/>
      <c r="AT387" s="71" t="s">
        <v>488</v>
      </c>
      <c r="AU387" s="226"/>
    </row>
    <row r="388" spans="1:47" s="17" customFormat="1" ht="54" x14ac:dyDescent="0.15">
      <c r="A388" s="45"/>
      <c r="B388" s="78"/>
      <c r="C388" s="239">
        <v>330</v>
      </c>
      <c r="D388" s="300" t="s">
        <v>949</v>
      </c>
      <c r="E388" s="46" t="s">
        <v>950</v>
      </c>
      <c r="F388" s="37" t="s">
        <v>484</v>
      </c>
      <c r="G388" s="288">
        <v>1511.759</v>
      </c>
      <c r="H388" s="287">
        <v>1513.7</v>
      </c>
      <c r="I388" s="288">
        <v>1513.7</v>
      </c>
      <c r="J388" s="503" t="s">
        <v>2895</v>
      </c>
      <c r="K388" s="79" t="s">
        <v>1770</v>
      </c>
      <c r="L388" s="291" t="s">
        <v>1802</v>
      </c>
      <c r="M388" s="288">
        <v>1538.441</v>
      </c>
      <c r="N388" s="288">
        <v>1846.1289999999999</v>
      </c>
      <c r="O388" s="436">
        <f t="shared" si="15"/>
        <v>307.68799999999987</v>
      </c>
      <c r="P388" s="340" t="s">
        <v>28</v>
      </c>
      <c r="Q388" s="64" t="s">
        <v>1773</v>
      </c>
      <c r="R388" s="295" t="s">
        <v>2138</v>
      </c>
      <c r="S388" s="66"/>
      <c r="T388" s="106" t="s">
        <v>742</v>
      </c>
      <c r="U388" s="46" t="s">
        <v>519</v>
      </c>
      <c r="V388" s="57" t="s">
        <v>954</v>
      </c>
      <c r="W388" s="48" t="s">
        <v>1381</v>
      </c>
      <c r="X388" s="49">
        <v>21</v>
      </c>
      <c r="Y388" s="127" t="s">
        <v>28</v>
      </c>
      <c r="Z388" s="51">
        <v>289</v>
      </c>
      <c r="AA388" s="50"/>
      <c r="AB388" s="52"/>
      <c r="AC388" s="48"/>
      <c r="AD388" s="49"/>
      <c r="AE388" s="127" t="s">
        <v>28</v>
      </c>
      <c r="AF388" s="51"/>
      <c r="AG388" s="56"/>
      <c r="AH388" s="52"/>
      <c r="AI388" s="48"/>
      <c r="AJ388" s="49"/>
      <c r="AK388" s="127" t="s">
        <v>28</v>
      </c>
      <c r="AL388" s="51"/>
      <c r="AM388" s="56"/>
      <c r="AN388" s="52"/>
      <c r="AO388" s="67"/>
      <c r="AP388" s="103" t="s">
        <v>485</v>
      </c>
      <c r="AQ388" s="103"/>
      <c r="AR388" s="68" t="s">
        <v>453</v>
      </c>
      <c r="AS388" s="120"/>
      <c r="AT388" s="71" t="s">
        <v>488</v>
      </c>
      <c r="AU388" s="226"/>
    </row>
    <row r="389" spans="1:47" s="17" customFormat="1" ht="40.5" x14ac:dyDescent="0.15">
      <c r="A389" s="45"/>
      <c r="B389" s="78"/>
      <c r="C389" s="239">
        <v>331</v>
      </c>
      <c r="D389" s="300" t="s">
        <v>951</v>
      </c>
      <c r="E389" s="46" t="s">
        <v>952</v>
      </c>
      <c r="F389" s="37" t="s">
        <v>484</v>
      </c>
      <c r="G389" s="288">
        <v>30.312999999999999</v>
      </c>
      <c r="H389" s="287">
        <v>30.312999999999999</v>
      </c>
      <c r="I389" s="288">
        <v>30.312999999999999</v>
      </c>
      <c r="J389" s="503" t="s">
        <v>2895</v>
      </c>
      <c r="K389" s="79" t="s">
        <v>1770</v>
      </c>
      <c r="L389" s="291" t="s">
        <v>1803</v>
      </c>
      <c r="M389" s="288">
        <v>28.466999999999999</v>
      </c>
      <c r="N389" s="288">
        <v>30.8</v>
      </c>
      <c r="O389" s="436">
        <f t="shared" si="15"/>
        <v>2.333000000000002</v>
      </c>
      <c r="P389" s="340" t="s">
        <v>28</v>
      </c>
      <c r="Q389" s="64" t="s">
        <v>1773</v>
      </c>
      <c r="R389" s="295" t="s">
        <v>2139</v>
      </c>
      <c r="S389" s="66"/>
      <c r="T389" s="106" t="s">
        <v>742</v>
      </c>
      <c r="U389" s="46" t="s">
        <v>519</v>
      </c>
      <c r="V389" s="57" t="s">
        <v>955</v>
      </c>
      <c r="W389" s="48" t="s">
        <v>1381</v>
      </c>
      <c r="X389" s="49">
        <v>21</v>
      </c>
      <c r="Y389" s="127" t="s">
        <v>28</v>
      </c>
      <c r="Z389" s="51">
        <v>290</v>
      </c>
      <c r="AA389" s="50"/>
      <c r="AB389" s="52"/>
      <c r="AC389" s="48"/>
      <c r="AD389" s="49"/>
      <c r="AE389" s="127" t="s">
        <v>28</v>
      </c>
      <c r="AF389" s="51"/>
      <c r="AG389" s="56"/>
      <c r="AH389" s="52"/>
      <c r="AI389" s="48"/>
      <c r="AJ389" s="49"/>
      <c r="AK389" s="127" t="s">
        <v>28</v>
      </c>
      <c r="AL389" s="51"/>
      <c r="AM389" s="56"/>
      <c r="AN389" s="52"/>
      <c r="AO389" s="67"/>
      <c r="AP389" s="103" t="s">
        <v>485</v>
      </c>
      <c r="AQ389" s="103"/>
      <c r="AR389" s="68" t="s">
        <v>453</v>
      </c>
      <c r="AS389" s="120"/>
      <c r="AT389" s="71" t="s">
        <v>488</v>
      </c>
      <c r="AU389" s="226"/>
    </row>
    <row r="390" spans="1:47" s="25" customFormat="1" x14ac:dyDescent="0.15">
      <c r="A390" s="33"/>
      <c r="B390" s="43" t="s">
        <v>1337</v>
      </c>
      <c r="C390" s="306"/>
      <c r="D390" s="99"/>
      <c r="E390" s="102"/>
      <c r="F390" s="102"/>
      <c r="G390" s="401"/>
      <c r="H390" s="417"/>
      <c r="I390" s="417"/>
      <c r="J390" s="533"/>
      <c r="K390" s="82"/>
      <c r="L390" s="514"/>
      <c r="M390" s="401"/>
      <c r="N390" s="417"/>
      <c r="O390" s="435"/>
      <c r="P390" s="339"/>
      <c r="Q390" s="44"/>
      <c r="R390" s="524"/>
      <c r="S390" s="44"/>
      <c r="T390" s="101"/>
      <c r="U390" s="99"/>
      <c r="V390" s="99"/>
      <c r="W390" s="44"/>
      <c r="X390" s="44"/>
      <c r="Y390" s="44"/>
      <c r="Z390" s="44"/>
      <c r="AA390" s="44"/>
      <c r="AB390" s="44"/>
      <c r="AC390" s="44"/>
      <c r="AD390" s="44"/>
      <c r="AE390" s="44"/>
      <c r="AF390" s="44"/>
      <c r="AG390" s="44"/>
      <c r="AH390" s="44"/>
      <c r="AI390" s="44"/>
      <c r="AJ390" s="44"/>
      <c r="AK390" s="44"/>
      <c r="AL390" s="44"/>
      <c r="AM390" s="44"/>
      <c r="AN390" s="44"/>
      <c r="AO390" s="44"/>
      <c r="AP390" s="102"/>
      <c r="AQ390" s="102"/>
      <c r="AR390" s="63"/>
      <c r="AS390" s="99"/>
      <c r="AT390" s="99"/>
      <c r="AU390" s="220"/>
    </row>
    <row r="391" spans="1:47" s="17" customFormat="1" ht="54" x14ac:dyDescent="0.15">
      <c r="A391" s="45"/>
      <c r="B391" s="78"/>
      <c r="C391" s="239">
        <v>332</v>
      </c>
      <c r="D391" s="304" t="s">
        <v>1442</v>
      </c>
      <c r="E391" s="46" t="s">
        <v>1629</v>
      </c>
      <c r="F391" s="46" t="s">
        <v>484</v>
      </c>
      <c r="G391" s="288">
        <v>47057.207000000002</v>
      </c>
      <c r="H391" s="287">
        <v>52628.947999999997</v>
      </c>
      <c r="I391" s="288">
        <v>47572.457999999999</v>
      </c>
      <c r="J391" s="503" t="s">
        <v>2895</v>
      </c>
      <c r="K391" s="79" t="s">
        <v>1770</v>
      </c>
      <c r="L391" s="291" t="s">
        <v>1846</v>
      </c>
      <c r="M391" s="288">
        <v>53300.324000000001</v>
      </c>
      <c r="N391" s="288">
        <v>66956.239000000001</v>
      </c>
      <c r="O391" s="436">
        <f t="shared" si="15"/>
        <v>13655.915000000001</v>
      </c>
      <c r="P391" s="340" t="s">
        <v>485</v>
      </c>
      <c r="Q391" s="64" t="s">
        <v>1773</v>
      </c>
      <c r="R391" s="295" t="s">
        <v>1854</v>
      </c>
      <c r="S391" s="66"/>
      <c r="T391" s="46" t="s">
        <v>753</v>
      </c>
      <c r="U391" s="46" t="s">
        <v>956</v>
      </c>
      <c r="V391" s="57" t="s">
        <v>1630</v>
      </c>
      <c r="W391" s="48" t="s">
        <v>1381</v>
      </c>
      <c r="X391" s="49">
        <v>21</v>
      </c>
      <c r="Y391" s="127" t="s">
        <v>28</v>
      </c>
      <c r="Z391" s="51">
        <v>291</v>
      </c>
      <c r="AA391" s="50"/>
      <c r="AB391" s="52"/>
      <c r="AC391" s="48"/>
      <c r="AD391" s="49"/>
      <c r="AE391" s="127" t="s">
        <v>28</v>
      </c>
      <c r="AF391" s="51"/>
      <c r="AG391" s="56"/>
      <c r="AH391" s="52"/>
      <c r="AI391" s="48"/>
      <c r="AJ391" s="49"/>
      <c r="AK391" s="127" t="s">
        <v>28</v>
      </c>
      <c r="AL391" s="51"/>
      <c r="AM391" s="56"/>
      <c r="AN391" s="52"/>
      <c r="AO391" s="67"/>
      <c r="AP391" s="103" t="s">
        <v>485</v>
      </c>
      <c r="AQ391" s="103"/>
      <c r="AR391" s="68" t="s">
        <v>455</v>
      </c>
      <c r="AS391" s="71" t="s">
        <v>488</v>
      </c>
      <c r="AT391" s="134"/>
      <c r="AU391" s="225"/>
    </row>
    <row r="392" spans="1:47" s="17" customFormat="1" ht="94.5" x14ac:dyDescent="0.15">
      <c r="A392" s="45"/>
      <c r="B392" s="78"/>
      <c r="C392" s="239">
        <v>333</v>
      </c>
      <c r="D392" s="304" t="s">
        <v>1443</v>
      </c>
      <c r="E392" s="46" t="s">
        <v>989</v>
      </c>
      <c r="F392" s="46" t="s">
        <v>484</v>
      </c>
      <c r="G392" s="288">
        <v>17563.948</v>
      </c>
      <c r="H392" s="287">
        <v>18625.487000000001</v>
      </c>
      <c r="I392" s="288">
        <v>18412.403999999999</v>
      </c>
      <c r="J392" s="503" t="s">
        <v>2895</v>
      </c>
      <c r="K392" s="79" t="s">
        <v>1770</v>
      </c>
      <c r="L392" s="291" t="s">
        <v>1847</v>
      </c>
      <c r="M392" s="288">
        <v>15520.311</v>
      </c>
      <c r="N392" s="288">
        <v>15540.388999999999</v>
      </c>
      <c r="O392" s="436">
        <f t="shared" si="15"/>
        <v>20.07799999999952</v>
      </c>
      <c r="P392" s="340" t="s">
        <v>485</v>
      </c>
      <c r="Q392" s="64" t="s">
        <v>1773</v>
      </c>
      <c r="R392" s="295" t="s">
        <v>1855</v>
      </c>
      <c r="S392" s="66"/>
      <c r="T392" s="46" t="s">
        <v>753</v>
      </c>
      <c r="U392" s="46" t="s">
        <v>956</v>
      </c>
      <c r="V392" s="58" t="s">
        <v>1700</v>
      </c>
      <c r="W392" s="48" t="s">
        <v>1381</v>
      </c>
      <c r="X392" s="49">
        <v>21</v>
      </c>
      <c r="Y392" s="127" t="s">
        <v>28</v>
      </c>
      <c r="Z392" s="51">
        <v>291</v>
      </c>
      <c r="AA392" s="50"/>
      <c r="AB392" s="52"/>
      <c r="AC392" s="48"/>
      <c r="AD392" s="49"/>
      <c r="AE392" s="127" t="s">
        <v>28</v>
      </c>
      <c r="AF392" s="51"/>
      <c r="AG392" s="56"/>
      <c r="AH392" s="52"/>
      <c r="AI392" s="48"/>
      <c r="AJ392" s="49"/>
      <c r="AK392" s="127" t="s">
        <v>28</v>
      </c>
      <c r="AL392" s="51"/>
      <c r="AM392" s="56"/>
      <c r="AN392" s="52"/>
      <c r="AO392" s="67"/>
      <c r="AP392" s="103" t="s">
        <v>485</v>
      </c>
      <c r="AQ392" s="103"/>
      <c r="AR392" s="68" t="s">
        <v>455</v>
      </c>
      <c r="AS392" s="71" t="s">
        <v>488</v>
      </c>
      <c r="AT392" s="71" t="s">
        <v>488</v>
      </c>
      <c r="AU392" s="225"/>
    </row>
    <row r="393" spans="1:47" s="17" customFormat="1" ht="54" x14ac:dyDescent="0.15">
      <c r="A393" s="45"/>
      <c r="B393" s="78"/>
      <c r="C393" s="239">
        <v>334</v>
      </c>
      <c r="D393" s="300" t="s">
        <v>961</v>
      </c>
      <c r="E393" s="46" t="s">
        <v>962</v>
      </c>
      <c r="F393" s="46" t="s">
        <v>484</v>
      </c>
      <c r="G393" s="288">
        <v>4779.4759999999997</v>
      </c>
      <c r="H393" s="287">
        <v>4582.5630000000001</v>
      </c>
      <c r="I393" s="288">
        <v>4114.933</v>
      </c>
      <c r="J393" s="503" t="s">
        <v>2895</v>
      </c>
      <c r="K393" s="79" t="s">
        <v>1770</v>
      </c>
      <c r="L393" s="291" t="s">
        <v>1848</v>
      </c>
      <c r="M393" s="288">
        <v>4767.4229999999998</v>
      </c>
      <c r="N393" s="288">
        <v>3899.8440000000001</v>
      </c>
      <c r="O393" s="436">
        <f t="shared" si="15"/>
        <v>-867.57899999999972</v>
      </c>
      <c r="P393" s="340" t="s">
        <v>485</v>
      </c>
      <c r="Q393" s="64" t="s">
        <v>1773</v>
      </c>
      <c r="R393" s="295" t="s">
        <v>1856</v>
      </c>
      <c r="S393" s="66"/>
      <c r="T393" s="46" t="s">
        <v>753</v>
      </c>
      <c r="U393" s="46" t="s">
        <v>956</v>
      </c>
      <c r="V393" s="57" t="s">
        <v>957</v>
      </c>
      <c r="W393" s="48" t="s">
        <v>1381</v>
      </c>
      <c r="X393" s="49">
        <v>21</v>
      </c>
      <c r="Y393" s="127" t="s">
        <v>28</v>
      </c>
      <c r="Z393" s="51">
        <v>292</v>
      </c>
      <c r="AA393" s="50"/>
      <c r="AB393" s="52"/>
      <c r="AC393" s="48"/>
      <c r="AD393" s="49"/>
      <c r="AE393" s="127" t="s">
        <v>28</v>
      </c>
      <c r="AF393" s="51"/>
      <c r="AG393" s="56"/>
      <c r="AH393" s="52"/>
      <c r="AI393" s="48"/>
      <c r="AJ393" s="49"/>
      <c r="AK393" s="127" t="s">
        <v>28</v>
      </c>
      <c r="AL393" s="51"/>
      <c r="AM393" s="56"/>
      <c r="AN393" s="52"/>
      <c r="AO393" s="67"/>
      <c r="AP393" s="103" t="s">
        <v>485</v>
      </c>
      <c r="AQ393" s="103"/>
      <c r="AR393" s="68" t="s">
        <v>454</v>
      </c>
      <c r="AS393" s="71" t="s">
        <v>488</v>
      </c>
      <c r="AT393" s="71" t="s">
        <v>17</v>
      </c>
      <c r="AU393" s="225"/>
    </row>
    <row r="394" spans="1:47" s="17" customFormat="1" ht="40.5" x14ac:dyDescent="0.15">
      <c r="A394" s="45"/>
      <c r="B394" s="78"/>
      <c r="C394" s="239">
        <v>335</v>
      </c>
      <c r="D394" s="300" t="s">
        <v>963</v>
      </c>
      <c r="E394" s="46" t="s">
        <v>964</v>
      </c>
      <c r="F394" s="46" t="s">
        <v>484</v>
      </c>
      <c r="G394" s="288">
        <v>931.30399999999997</v>
      </c>
      <c r="H394" s="287">
        <v>946.08799999999997</v>
      </c>
      <c r="I394" s="288">
        <v>937.50699999999995</v>
      </c>
      <c r="J394" s="503" t="s">
        <v>2895</v>
      </c>
      <c r="K394" s="79" t="s">
        <v>1770</v>
      </c>
      <c r="L394" s="291" t="s">
        <v>1848</v>
      </c>
      <c r="M394" s="288">
        <v>927.07899999999995</v>
      </c>
      <c r="N394" s="288">
        <v>662.46699999999998</v>
      </c>
      <c r="O394" s="436">
        <f t="shared" si="15"/>
        <v>-264.61199999999997</v>
      </c>
      <c r="P394" s="340" t="s">
        <v>485</v>
      </c>
      <c r="Q394" s="64" t="s">
        <v>1773</v>
      </c>
      <c r="R394" s="295" t="s">
        <v>1857</v>
      </c>
      <c r="S394" s="66"/>
      <c r="T394" s="46" t="s">
        <v>753</v>
      </c>
      <c r="U394" s="46" t="s">
        <v>956</v>
      </c>
      <c r="V394" s="57" t="s">
        <v>958</v>
      </c>
      <c r="W394" s="48" t="s">
        <v>1381</v>
      </c>
      <c r="X394" s="49">
        <v>21</v>
      </c>
      <c r="Y394" s="127" t="s">
        <v>28</v>
      </c>
      <c r="Z394" s="51">
        <v>293</v>
      </c>
      <c r="AA394" s="50"/>
      <c r="AB394" s="52"/>
      <c r="AC394" s="48"/>
      <c r="AD394" s="49"/>
      <c r="AE394" s="127" t="s">
        <v>28</v>
      </c>
      <c r="AF394" s="51"/>
      <c r="AG394" s="56"/>
      <c r="AH394" s="52"/>
      <c r="AI394" s="48"/>
      <c r="AJ394" s="49"/>
      <c r="AK394" s="127" t="s">
        <v>28</v>
      </c>
      <c r="AL394" s="51"/>
      <c r="AM394" s="56"/>
      <c r="AN394" s="52"/>
      <c r="AO394" s="67"/>
      <c r="AP394" s="103" t="s">
        <v>485</v>
      </c>
      <c r="AQ394" s="103"/>
      <c r="AR394" s="68" t="s">
        <v>453</v>
      </c>
      <c r="AS394" s="71" t="s">
        <v>488</v>
      </c>
      <c r="AT394" s="71"/>
      <c r="AU394" s="225"/>
    </row>
    <row r="395" spans="1:47" s="17" customFormat="1" ht="40.5" x14ac:dyDescent="0.15">
      <c r="A395" s="45"/>
      <c r="B395" s="78"/>
      <c r="C395" s="239">
        <v>336</v>
      </c>
      <c r="D395" s="300" t="s">
        <v>965</v>
      </c>
      <c r="E395" s="46" t="s">
        <v>822</v>
      </c>
      <c r="F395" s="46" t="s">
        <v>484</v>
      </c>
      <c r="G395" s="288">
        <v>1498.702</v>
      </c>
      <c r="H395" s="287">
        <v>1485.684</v>
      </c>
      <c r="I395" s="288">
        <v>1095.335</v>
      </c>
      <c r="J395" s="503" t="s">
        <v>2895</v>
      </c>
      <c r="K395" s="79" t="s">
        <v>1770</v>
      </c>
      <c r="L395" s="291" t="s">
        <v>1849</v>
      </c>
      <c r="M395" s="288">
        <v>1055.307</v>
      </c>
      <c r="N395" s="288">
        <v>2529.962</v>
      </c>
      <c r="O395" s="436">
        <f t="shared" si="15"/>
        <v>1474.655</v>
      </c>
      <c r="P395" s="340">
        <v>-19.904</v>
      </c>
      <c r="Q395" s="64" t="s">
        <v>3307</v>
      </c>
      <c r="R395" s="295" t="s">
        <v>1858</v>
      </c>
      <c r="S395" s="66"/>
      <c r="T395" s="46" t="s">
        <v>753</v>
      </c>
      <c r="U395" s="46" t="s">
        <v>956</v>
      </c>
      <c r="V395" s="57" t="s">
        <v>958</v>
      </c>
      <c r="W395" s="48" t="s">
        <v>1381</v>
      </c>
      <c r="X395" s="49">
        <v>21</v>
      </c>
      <c r="Y395" s="127" t="s">
        <v>28</v>
      </c>
      <c r="Z395" s="51">
        <v>294</v>
      </c>
      <c r="AA395" s="50"/>
      <c r="AB395" s="52"/>
      <c r="AC395" s="48"/>
      <c r="AD395" s="49"/>
      <c r="AE395" s="127" t="s">
        <v>28</v>
      </c>
      <c r="AF395" s="51"/>
      <c r="AG395" s="56"/>
      <c r="AH395" s="52"/>
      <c r="AI395" s="48"/>
      <c r="AJ395" s="49"/>
      <c r="AK395" s="127" t="s">
        <v>28</v>
      </c>
      <c r="AL395" s="51"/>
      <c r="AM395" s="56"/>
      <c r="AN395" s="52"/>
      <c r="AO395" s="67"/>
      <c r="AP395" s="103" t="s">
        <v>485</v>
      </c>
      <c r="AQ395" s="103"/>
      <c r="AR395" s="68" t="s">
        <v>452</v>
      </c>
      <c r="AS395" s="71" t="s">
        <v>488</v>
      </c>
      <c r="AT395" s="71" t="s">
        <v>488</v>
      </c>
      <c r="AU395" s="225"/>
    </row>
    <row r="396" spans="1:47" s="17" customFormat="1" ht="202.5" x14ac:dyDescent="0.15">
      <c r="A396" s="45"/>
      <c r="B396" s="78"/>
      <c r="C396" s="239">
        <v>337</v>
      </c>
      <c r="D396" s="300" t="s">
        <v>2217</v>
      </c>
      <c r="E396" s="46" t="s">
        <v>966</v>
      </c>
      <c r="F396" s="46" t="s">
        <v>484</v>
      </c>
      <c r="G396" s="288">
        <v>79843.623999999996</v>
      </c>
      <c r="H396" s="287">
        <v>78094.900999999998</v>
      </c>
      <c r="I396" s="288">
        <v>73475.076000000001</v>
      </c>
      <c r="J396" s="503" t="s">
        <v>2895</v>
      </c>
      <c r="K396" s="79" t="s">
        <v>1770</v>
      </c>
      <c r="L396" s="291" t="s">
        <v>1850</v>
      </c>
      <c r="M396" s="288">
        <v>77286.053</v>
      </c>
      <c r="N396" s="397" t="s">
        <v>3318</v>
      </c>
      <c r="O396" s="445" t="s">
        <v>3319</v>
      </c>
      <c r="P396" s="340" t="s">
        <v>485</v>
      </c>
      <c r="Q396" s="64" t="s">
        <v>1773</v>
      </c>
      <c r="R396" s="295" t="s">
        <v>1859</v>
      </c>
      <c r="S396" s="66"/>
      <c r="T396" s="46" t="s">
        <v>753</v>
      </c>
      <c r="U396" s="46" t="s">
        <v>956</v>
      </c>
      <c r="V396" s="57" t="s">
        <v>959</v>
      </c>
      <c r="W396" s="48" t="s">
        <v>1381</v>
      </c>
      <c r="X396" s="49">
        <v>21</v>
      </c>
      <c r="Y396" s="127" t="s">
        <v>28</v>
      </c>
      <c r="Z396" s="51">
        <v>295</v>
      </c>
      <c r="AA396" s="50"/>
      <c r="AB396" s="52"/>
      <c r="AC396" s="48" t="s">
        <v>1381</v>
      </c>
      <c r="AD396" s="49">
        <v>21</v>
      </c>
      <c r="AE396" s="127" t="s">
        <v>28</v>
      </c>
      <c r="AF396" s="51">
        <v>295</v>
      </c>
      <c r="AG396" s="50"/>
      <c r="AH396" s="52"/>
      <c r="AI396" s="48"/>
      <c r="AJ396" s="49"/>
      <c r="AK396" s="127" t="s">
        <v>28</v>
      </c>
      <c r="AL396" s="51"/>
      <c r="AM396" s="56"/>
      <c r="AN396" s="52"/>
      <c r="AO396" s="67"/>
      <c r="AP396" s="103" t="s">
        <v>485</v>
      </c>
      <c r="AQ396" s="103"/>
      <c r="AR396" s="68" t="s">
        <v>452</v>
      </c>
      <c r="AS396" s="71" t="s">
        <v>488</v>
      </c>
      <c r="AT396" s="71"/>
      <c r="AU396" s="225"/>
    </row>
    <row r="397" spans="1:47" s="17" customFormat="1" ht="202.5" x14ac:dyDescent="0.15">
      <c r="A397" s="45"/>
      <c r="B397" s="78"/>
      <c r="C397" s="239">
        <v>338</v>
      </c>
      <c r="D397" s="300" t="s">
        <v>967</v>
      </c>
      <c r="E397" s="46" t="s">
        <v>966</v>
      </c>
      <c r="F397" s="46" t="s">
        <v>484</v>
      </c>
      <c r="G397" s="288">
        <v>7634.0929999999998</v>
      </c>
      <c r="H397" s="287">
        <v>6675.1779999999999</v>
      </c>
      <c r="I397" s="288">
        <v>5904.1819999999998</v>
      </c>
      <c r="J397" s="503" t="s">
        <v>2895</v>
      </c>
      <c r="K397" s="79" t="s">
        <v>1770</v>
      </c>
      <c r="L397" s="291" t="s">
        <v>1850</v>
      </c>
      <c r="M397" s="288">
        <v>12209.617</v>
      </c>
      <c r="N397" s="397" t="s">
        <v>3318</v>
      </c>
      <c r="O397" s="445" t="s">
        <v>3319</v>
      </c>
      <c r="P397" s="340" t="s">
        <v>485</v>
      </c>
      <c r="Q397" s="64" t="s">
        <v>1773</v>
      </c>
      <c r="R397" s="295" t="s">
        <v>1859</v>
      </c>
      <c r="S397" s="66"/>
      <c r="T397" s="46" t="s">
        <v>753</v>
      </c>
      <c r="U397" s="46" t="s">
        <v>956</v>
      </c>
      <c r="V397" s="57" t="s">
        <v>959</v>
      </c>
      <c r="W397" s="48" t="s">
        <v>1381</v>
      </c>
      <c r="X397" s="49">
        <v>21</v>
      </c>
      <c r="Y397" s="127" t="s">
        <v>28</v>
      </c>
      <c r="Z397" s="51">
        <v>297</v>
      </c>
      <c r="AA397" s="50"/>
      <c r="AB397" s="52"/>
      <c r="AC397" s="48"/>
      <c r="AD397" s="49"/>
      <c r="AE397" s="127" t="s">
        <v>28</v>
      </c>
      <c r="AF397" s="51"/>
      <c r="AG397" s="56"/>
      <c r="AH397" s="52"/>
      <c r="AI397" s="48"/>
      <c r="AJ397" s="49"/>
      <c r="AK397" s="127" t="s">
        <v>28</v>
      </c>
      <c r="AL397" s="51"/>
      <c r="AM397" s="56"/>
      <c r="AN397" s="52"/>
      <c r="AO397" s="67"/>
      <c r="AP397" s="103" t="s">
        <v>485</v>
      </c>
      <c r="AQ397" s="103"/>
      <c r="AR397" s="68" t="s">
        <v>455</v>
      </c>
      <c r="AS397" s="71"/>
      <c r="AT397" s="71" t="s">
        <v>488</v>
      </c>
      <c r="AU397" s="225"/>
    </row>
    <row r="398" spans="1:47" s="17" customFormat="1" ht="40.5" x14ac:dyDescent="0.15">
      <c r="A398" s="45"/>
      <c r="B398" s="78"/>
      <c r="C398" s="239">
        <v>339</v>
      </c>
      <c r="D398" s="300" t="s">
        <v>1444</v>
      </c>
      <c r="E398" s="46" t="s">
        <v>721</v>
      </c>
      <c r="F398" s="46" t="s">
        <v>484</v>
      </c>
      <c r="G398" s="288">
        <v>28138.235000000001</v>
      </c>
      <c r="H398" s="287">
        <v>30065.734</v>
      </c>
      <c r="I398" s="288">
        <v>29841.550999999999</v>
      </c>
      <c r="J398" s="503" t="s">
        <v>2895</v>
      </c>
      <c r="K398" s="79" t="s">
        <v>1770</v>
      </c>
      <c r="L398" s="291" t="s">
        <v>1848</v>
      </c>
      <c r="M398" s="288">
        <v>27091.175999999999</v>
      </c>
      <c r="N398" s="288">
        <v>25461.762999999999</v>
      </c>
      <c r="O398" s="436">
        <f t="shared" ref="O398:O445" si="16">SUM(N398-M398)</f>
        <v>-1629.4130000000005</v>
      </c>
      <c r="P398" s="340" t="s">
        <v>485</v>
      </c>
      <c r="Q398" s="64" t="s">
        <v>1773</v>
      </c>
      <c r="R398" s="295" t="s">
        <v>1860</v>
      </c>
      <c r="S398" s="66"/>
      <c r="T398" s="46" t="s">
        <v>753</v>
      </c>
      <c r="U398" s="46" t="s">
        <v>956</v>
      </c>
      <c r="V398" s="57" t="s">
        <v>960</v>
      </c>
      <c r="W398" s="48" t="s">
        <v>1381</v>
      </c>
      <c r="X398" s="49">
        <v>21</v>
      </c>
      <c r="Y398" s="127" t="s">
        <v>28</v>
      </c>
      <c r="Z398" s="51">
        <v>298</v>
      </c>
      <c r="AA398" s="50"/>
      <c r="AB398" s="52"/>
      <c r="AC398" s="48" t="s">
        <v>1381</v>
      </c>
      <c r="AD398" s="49">
        <v>21</v>
      </c>
      <c r="AE398" s="127" t="s">
        <v>485</v>
      </c>
      <c r="AF398" s="51">
        <v>299</v>
      </c>
      <c r="AG398" s="56"/>
      <c r="AH398" s="52"/>
      <c r="AI398" s="48"/>
      <c r="AJ398" s="49"/>
      <c r="AK398" s="127" t="s">
        <v>28</v>
      </c>
      <c r="AL398" s="51"/>
      <c r="AM398" s="56"/>
      <c r="AN398" s="52"/>
      <c r="AO398" s="67"/>
      <c r="AP398" s="103" t="s">
        <v>485</v>
      </c>
      <c r="AQ398" s="103"/>
      <c r="AR398" s="68" t="s">
        <v>454</v>
      </c>
      <c r="AS398" s="71" t="s">
        <v>488</v>
      </c>
      <c r="AT398" s="71"/>
      <c r="AU398" s="225"/>
    </row>
    <row r="399" spans="1:47" s="17" customFormat="1" ht="40.5" x14ac:dyDescent="0.15">
      <c r="A399" s="45"/>
      <c r="B399" s="78"/>
      <c r="C399" s="239">
        <v>340</v>
      </c>
      <c r="D399" s="300" t="s">
        <v>968</v>
      </c>
      <c r="E399" s="46" t="s">
        <v>721</v>
      </c>
      <c r="F399" s="46" t="s">
        <v>484</v>
      </c>
      <c r="G399" s="288">
        <v>633.57500000000005</v>
      </c>
      <c r="H399" s="287">
        <v>1460.367</v>
      </c>
      <c r="I399" s="288">
        <v>1271.0640000000001</v>
      </c>
      <c r="J399" s="279" t="s">
        <v>2094</v>
      </c>
      <c r="K399" s="79" t="s">
        <v>1774</v>
      </c>
      <c r="L399" s="291" t="s">
        <v>1851</v>
      </c>
      <c r="M399" s="397">
        <v>251.75200000000001</v>
      </c>
      <c r="N399" s="397">
        <v>1858.175</v>
      </c>
      <c r="O399" s="445">
        <f t="shared" si="16"/>
        <v>1606.423</v>
      </c>
      <c r="P399" s="340" t="s">
        <v>485</v>
      </c>
      <c r="Q399" s="64" t="s">
        <v>1772</v>
      </c>
      <c r="R399" s="295" t="s">
        <v>1861</v>
      </c>
      <c r="S399" s="66"/>
      <c r="T399" s="46" t="s">
        <v>753</v>
      </c>
      <c r="U399" s="46" t="s">
        <v>956</v>
      </c>
      <c r="V399" s="57" t="s">
        <v>960</v>
      </c>
      <c r="W399" s="48" t="s">
        <v>1381</v>
      </c>
      <c r="X399" s="49">
        <v>21</v>
      </c>
      <c r="Y399" s="127" t="s">
        <v>28</v>
      </c>
      <c r="Z399" s="51">
        <v>300</v>
      </c>
      <c r="AA399" s="50"/>
      <c r="AB399" s="52"/>
      <c r="AC399" s="48"/>
      <c r="AD399" s="49"/>
      <c r="AE399" s="127" t="s">
        <v>28</v>
      </c>
      <c r="AF399" s="51"/>
      <c r="AG399" s="56"/>
      <c r="AH399" s="52"/>
      <c r="AI399" s="48"/>
      <c r="AJ399" s="49"/>
      <c r="AK399" s="127" t="s">
        <v>28</v>
      </c>
      <c r="AL399" s="51"/>
      <c r="AM399" s="56"/>
      <c r="AN399" s="52"/>
      <c r="AO399" s="67"/>
      <c r="AP399" s="103" t="s">
        <v>1382</v>
      </c>
      <c r="AQ399" s="103" t="s">
        <v>1383</v>
      </c>
      <c r="AR399" s="68" t="s">
        <v>451</v>
      </c>
      <c r="AS399" s="71"/>
      <c r="AT399" s="71"/>
      <c r="AU399" s="225"/>
    </row>
    <row r="400" spans="1:47" s="17" customFormat="1" ht="94.5" x14ac:dyDescent="0.15">
      <c r="A400" s="45"/>
      <c r="B400" s="78"/>
      <c r="C400" s="239">
        <v>341</v>
      </c>
      <c r="D400" s="299" t="s">
        <v>1631</v>
      </c>
      <c r="E400" s="46" t="s">
        <v>997</v>
      </c>
      <c r="F400" s="46" t="s">
        <v>484</v>
      </c>
      <c r="G400" s="288">
        <v>13427</v>
      </c>
      <c r="H400" s="287">
        <v>12174.575999999999</v>
      </c>
      <c r="I400" s="288">
        <v>11719.091</v>
      </c>
      <c r="J400" s="503" t="s">
        <v>2895</v>
      </c>
      <c r="K400" s="79" t="s">
        <v>1770</v>
      </c>
      <c r="L400" s="291" t="s">
        <v>1852</v>
      </c>
      <c r="M400" s="288">
        <v>15289</v>
      </c>
      <c r="N400" s="469">
        <v>0</v>
      </c>
      <c r="O400" s="436">
        <f t="shared" si="16"/>
        <v>-15289</v>
      </c>
      <c r="P400" s="340" t="s">
        <v>485</v>
      </c>
      <c r="Q400" s="64" t="s">
        <v>1773</v>
      </c>
      <c r="R400" s="295" t="s">
        <v>1862</v>
      </c>
      <c r="S400" s="66"/>
      <c r="T400" s="46" t="s">
        <v>753</v>
      </c>
      <c r="U400" s="46" t="s">
        <v>956</v>
      </c>
      <c r="V400" s="58" t="s">
        <v>1632</v>
      </c>
      <c r="W400" s="48" t="s">
        <v>1381</v>
      </c>
      <c r="X400" s="49">
        <v>21</v>
      </c>
      <c r="Y400" s="127" t="s">
        <v>28</v>
      </c>
      <c r="Z400" s="51">
        <v>291</v>
      </c>
      <c r="AA400" s="50"/>
      <c r="AB400" s="52"/>
      <c r="AC400" s="48" t="s">
        <v>1381</v>
      </c>
      <c r="AD400" s="49">
        <v>21</v>
      </c>
      <c r="AE400" s="127" t="s">
        <v>28</v>
      </c>
      <c r="AF400" s="51">
        <v>301</v>
      </c>
      <c r="AG400" s="56"/>
      <c r="AH400" s="52"/>
      <c r="AI400" s="48"/>
      <c r="AJ400" s="49"/>
      <c r="AK400" s="127" t="s">
        <v>28</v>
      </c>
      <c r="AL400" s="51"/>
      <c r="AM400" s="56"/>
      <c r="AN400" s="52"/>
      <c r="AO400" s="67"/>
      <c r="AP400" s="103" t="s">
        <v>485</v>
      </c>
      <c r="AQ400" s="103"/>
      <c r="AR400" s="68" t="s">
        <v>454</v>
      </c>
      <c r="AS400" s="71"/>
      <c r="AT400" s="71"/>
      <c r="AU400" s="225"/>
    </row>
    <row r="401" spans="1:47" s="17" customFormat="1" ht="54.75" thickBot="1" x14ac:dyDescent="0.2">
      <c r="A401" s="45"/>
      <c r="B401" s="310"/>
      <c r="C401" s="332">
        <v>342</v>
      </c>
      <c r="D401" s="335" t="s">
        <v>969</v>
      </c>
      <c r="E401" s="46" t="s">
        <v>762</v>
      </c>
      <c r="F401" s="46" t="s">
        <v>484</v>
      </c>
      <c r="G401" s="288">
        <v>228</v>
      </c>
      <c r="H401" s="287">
        <v>228</v>
      </c>
      <c r="I401" s="288">
        <v>29.3</v>
      </c>
      <c r="J401" s="279" t="s">
        <v>2095</v>
      </c>
      <c r="K401" s="79" t="s">
        <v>1774</v>
      </c>
      <c r="L401" s="291" t="s">
        <v>1853</v>
      </c>
      <c r="M401" s="397">
        <v>228</v>
      </c>
      <c r="N401" s="397">
        <v>150</v>
      </c>
      <c r="O401" s="445">
        <f t="shared" si="16"/>
        <v>-78</v>
      </c>
      <c r="P401" s="340" t="s">
        <v>28</v>
      </c>
      <c r="Q401" s="64" t="s">
        <v>1773</v>
      </c>
      <c r="R401" s="295" t="s">
        <v>1863</v>
      </c>
      <c r="S401" s="66"/>
      <c r="T401" s="46" t="s">
        <v>753</v>
      </c>
      <c r="U401" s="46" t="s">
        <v>956</v>
      </c>
      <c r="V401" s="57" t="s">
        <v>957</v>
      </c>
      <c r="W401" s="48" t="s">
        <v>1381</v>
      </c>
      <c r="X401" s="49">
        <v>21</v>
      </c>
      <c r="Y401" s="127" t="s">
        <v>28</v>
      </c>
      <c r="Z401" s="51">
        <v>301</v>
      </c>
      <c r="AA401" s="50"/>
      <c r="AB401" s="52"/>
      <c r="AC401" s="48"/>
      <c r="AD401" s="49"/>
      <c r="AE401" s="127" t="s">
        <v>28</v>
      </c>
      <c r="AF401" s="51"/>
      <c r="AG401" s="56"/>
      <c r="AH401" s="52"/>
      <c r="AI401" s="48"/>
      <c r="AJ401" s="49"/>
      <c r="AK401" s="127" t="s">
        <v>28</v>
      </c>
      <c r="AL401" s="51"/>
      <c r="AM401" s="56"/>
      <c r="AN401" s="52"/>
      <c r="AO401" s="67"/>
      <c r="AP401" s="103" t="s">
        <v>1382</v>
      </c>
      <c r="AQ401" s="103" t="s">
        <v>1383</v>
      </c>
      <c r="AR401" s="68" t="s">
        <v>451</v>
      </c>
      <c r="AS401" s="72" t="s">
        <v>488</v>
      </c>
      <c r="AT401" s="71"/>
      <c r="AU401" s="225"/>
    </row>
    <row r="402" spans="1:47" s="25" customFormat="1" x14ac:dyDescent="0.15">
      <c r="A402" s="41" t="s">
        <v>1338</v>
      </c>
      <c r="B402" s="333"/>
      <c r="C402" s="331"/>
      <c r="D402" s="334"/>
      <c r="E402" s="105"/>
      <c r="F402" s="105"/>
      <c r="G402" s="400"/>
      <c r="H402" s="416"/>
      <c r="I402" s="416"/>
      <c r="J402" s="534"/>
      <c r="K402" s="81"/>
      <c r="L402" s="513"/>
      <c r="M402" s="400"/>
      <c r="N402" s="416"/>
      <c r="O402" s="434"/>
      <c r="P402" s="341"/>
      <c r="Q402" s="42"/>
      <c r="R402" s="525"/>
      <c r="S402" s="42"/>
      <c r="T402" s="104"/>
      <c r="U402" s="100"/>
      <c r="V402" s="100"/>
      <c r="W402" s="42"/>
      <c r="X402" s="42"/>
      <c r="Y402" s="42"/>
      <c r="Z402" s="42"/>
      <c r="AA402" s="42"/>
      <c r="AB402" s="42"/>
      <c r="AC402" s="42"/>
      <c r="AD402" s="42"/>
      <c r="AE402" s="42"/>
      <c r="AF402" s="42"/>
      <c r="AG402" s="42"/>
      <c r="AH402" s="42"/>
      <c r="AI402" s="42"/>
      <c r="AJ402" s="42"/>
      <c r="AK402" s="42"/>
      <c r="AL402" s="42"/>
      <c r="AM402" s="42"/>
      <c r="AN402" s="42"/>
      <c r="AO402" s="42"/>
      <c r="AP402" s="105"/>
      <c r="AQ402" s="105"/>
      <c r="AR402" s="62"/>
      <c r="AS402" s="100"/>
      <c r="AT402" s="100"/>
      <c r="AU402" s="222"/>
    </row>
    <row r="403" spans="1:47" s="25" customFormat="1" x14ac:dyDescent="0.15">
      <c r="A403" s="33"/>
      <c r="B403" s="43" t="s">
        <v>1339</v>
      </c>
      <c r="C403" s="306"/>
      <c r="D403" s="99"/>
      <c r="E403" s="102"/>
      <c r="F403" s="102"/>
      <c r="G403" s="401"/>
      <c r="H403" s="417"/>
      <c r="I403" s="417"/>
      <c r="J403" s="533"/>
      <c r="K403" s="82"/>
      <c r="L403" s="514"/>
      <c r="M403" s="401"/>
      <c r="N403" s="417"/>
      <c r="O403" s="435"/>
      <c r="P403" s="339"/>
      <c r="Q403" s="44"/>
      <c r="R403" s="524"/>
      <c r="S403" s="44"/>
      <c r="T403" s="101"/>
      <c r="U403" s="99"/>
      <c r="V403" s="99"/>
      <c r="W403" s="99"/>
      <c r="X403" s="99"/>
      <c r="Y403" s="99"/>
      <c r="Z403" s="99"/>
      <c r="AA403" s="99"/>
      <c r="AB403" s="99"/>
      <c r="AC403" s="99"/>
      <c r="AD403" s="99"/>
      <c r="AE403" s="99"/>
      <c r="AF403" s="99"/>
      <c r="AG403" s="99"/>
      <c r="AH403" s="99"/>
      <c r="AI403" s="99"/>
      <c r="AJ403" s="99"/>
      <c r="AK403" s="99"/>
      <c r="AL403" s="99"/>
      <c r="AM403" s="99"/>
      <c r="AN403" s="99"/>
      <c r="AO403" s="99"/>
      <c r="AP403" s="102"/>
      <c r="AQ403" s="102"/>
      <c r="AR403" s="63"/>
      <c r="AS403" s="99"/>
      <c r="AT403" s="99"/>
      <c r="AU403" s="220"/>
    </row>
    <row r="404" spans="1:47" s="17" customFormat="1" ht="108" customHeight="1" x14ac:dyDescent="0.15">
      <c r="A404" s="354"/>
      <c r="B404" s="78"/>
      <c r="C404" s="239">
        <v>343</v>
      </c>
      <c r="D404" s="300" t="s">
        <v>992</v>
      </c>
      <c r="E404" s="46" t="s">
        <v>491</v>
      </c>
      <c r="F404" s="46" t="s">
        <v>993</v>
      </c>
      <c r="G404" s="288">
        <v>195.202</v>
      </c>
      <c r="H404" s="287">
        <v>194.98</v>
      </c>
      <c r="I404" s="288">
        <v>192.386</v>
      </c>
      <c r="J404" s="279" t="s">
        <v>2664</v>
      </c>
      <c r="K404" s="79" t="s">
        <v>1770</v>
      </c>
      <c r="L404" s="291" t="s">
        <v>3046</v>
      </c>
      <c r="M404" s="397">
        <v>71.935000000000002</v>
      </c>
      <c r="N404" s="397">
        <v>86</v>
      </c>
      <c r="O404" s="445">
        <v>14.065</v>
      </c>
      <c r="P404" s="340" t="s">
        <v>485</v>
      </c>
      <c r="Q404" s="64" t="s">
        <v>1772</v>
      </c>
      <c r="R404" s="295" t="s">
        <v>2670</v>
      </c>
      <c r="S404" s="66"/>
      <c r="T404" s="46" t="s">
        <v>970</v>
      </c>
      <c r="U404" s="46" t="s">
        <v>548</v>
      </c>
      <c r="V404" s="57" t="s">
        <v>971</v>
      </c>
      <c r="W404" s="48" t="s">
        <v>1381</v>
      </c>
      <c r="X404" s="49">
        <v>21</v>
      </c>
      <c r="Y404" s="127" t="s">
        <v>28</v>
      </c>
      <c r="Z404" s="51">
        <v>302</v>
      </c>
      <c r="AA404" s="50"/>
      <c r="AB404" s="52"/>
      <c r="AC404" s="48"/>
      <c r="AD404" s="49"/>
      <c r="AE404" s="127" t="s">
        <v>28</v>
      </c>
      <c r="AF404" s="51"/>
      <c r="AG404" s="56"/>
      <c r="AH404" s="52"/>
      <c r="AI404" s="48"/>
      <c r="AJ404" s="49"/>
      <c r="AK404" s="127" t="s">
        <v>28</v>
      </c>
      <c r="AL404" s="51"/>
      <c r="AM404" s="56"/>
      <c r="AN404" s="52"/>
      <c r="AO404" s="67"/>
      <c r="AP404" s="349" t="s">
        <v>1382</v>
      </c>
      <c r="AQ404" s="349" t="s">
        <v>1383</v>
      </c>
      <c r="AR404" s="68" t="s">
        <v>451</v>
      </c>
      <c r="AS404" s="71" t="s">
        <v>488</v>
      </c>
      <c r="AT404" s="71" t="s">
        <v>488</v>
      </c>
      <c r="AU404" s="219"/>
    </row>
    <row r="405" spans="1:47" s="17" customFormat="1" ht="54" customHeight="1" x14ac:dyDescent="0.15">
      <c r="A405" s="354"/>
      <c r="B405" s="78"/>
      <c r="C405" s="239">
        <v>344</v>
      </c>
      <c r="D405" s="300" t="s">
        <v>994</v>
      </c>
      <c r="E405" s="46" t="s">
        <v>500</v>
      </c>
      <c r="F405" s="46" t="s">
        <v>737</v>
      </c>
      <c r="G405" s="288">
        <v>17.100000000000001</v>
      </c>
      <c r="H405" s="287">
        <v>17.100000000000001</v>
      </c>
      <c r="I405" s="288">
        <v>8.6129999999999995</v>
      </c>
      <c r="J405" s="279" t="s">
        <v>2665</v>
      </c>
      <c r="K405" s="79" t="s">
        <v>1775</v>
      </c>
      <c r="L405" s="291" t="s">
        <v>3047</v>
      </c>
      <c r="M405" s="397" t="s">
        <v>485</v>
      </c>
      <c r="N405" s="397" t="s">
        <v>485</v>
      </c>
      <c r="O405" s="445" t="s">
        <v>485</v>
      </c>
      <c r="P405" s="340" t="s">
        <v>485</v>
      </c>
      <c r="Q405" s="64" t="s">
        <v>1776</v>
      </c>
      <c r="R405" s="295" t="s">
        <v>2671</v>
      </c>
      <c r="S405" s="66"/>
      <c r="T405" s="46" t="s">
        <v>970</v>
      </c>
      <c r="U405" s="46" t="s">
        <v>548</v>
      </c>
      <c r="V405" s="57" t="s">
        <v>971</v>
      </c>
      <c r="W405" s="48" t="s">
        <v>1381</v>
      </c>
      <c r="X405" s="49">
        <v>21</v>
      </c>
      <c r="Y405" s="127" t="s">
        <v>28</v>
      </c>
      <c r="Z405" s="51">
        <v>303</v>
      </c>
      <c r="AA405" s="50"/>
      <c r="AB405" s="52"/>
      <c r="AC405" s="48"/>
      <c r="AD405" s="49"/>
      <c r="AE405" s="127" t="s">
        <v>28</v>
      </c>
      <c r="AF405" s="51"/>
      <c r="AG405" s="56"/>
      <c r="AH405" s="52"/>
      <c r="AI405" s="48"/>
      <c r="AJ405" s="49"/>
      <c r="AK405" s="127" t="s">
        <v>28</v>
      </c>
      <c r="AL405" s="51"/>
      <c r="AM405" s="56"/>
      <c r="AN405" s="52"/>
      <c r="AO405" s="67"/>
      <c r="AP405" s="349" t="s">
        <v>1382</v>
      </c>
      <c r="AQ405" s="349" t="s">
        <v>1383</v>
      </c>
      <c r="AR405" s="68" t="s">
        <v>453</v>
      </c>
      <c r="AS405" s="71"/>
      <c r="AT405" s="71" t="s">
        <v>488</v>
      </c>
      <c r="AU405" s="219"/>
    </row>
    <row r="406" spans="1:47" s="17" customFormat="1" ht="56.25" customHeight="1" x14ac:dyDescent="0.15">
      <c r="A406" s="354"/>
      <c r="B406" s="78"/>
      <c r="C406" s="239">
        <v>345</v>
      </c>
      <c r="D406" s="300" t="s">
        <v>995</v>
      </c>
      <c r="E406" s="46" t="s">
        <v>503</v>
      </c>
      <c r="F406" s="46" t="s">
        <v>603</v>
      </c>
      <c r="G406" s="288">
        <v>234.13399999999999</v>
      </c>
      <c r="H406" s="287">
        <v>207.583</v>
      </c>
      <c r="I406" s="288">
        <v>162.084</v>
      </c>
      <c r="J406" s="503" t="s">
        <v>28</v>
      </c>
      <c r="K406" s="79" t="s">
        <v>1774</v>
      </c>
      <c r="L406" s="291" t="s">
        <v>3048</v>
      </c>
      <c r="M406" s="397">
        <v>84.070999999999998</v>
      </c>
      <c r="N406" s="397">
        <v>104.34</v>
      </c>
      <c r="O406" s="445">
        <v>20.268999999999998</v>
      </c>
      <c r="P406" s="340" t="s">
        <v>485</v>
      </c>
      <c r="Q406" s="64" t="s">
        <v>1772</v>
      </c>
      <c r="R406" s="295" t="s">
        <v>2672</v>
      </c>
      <c r="S406" s="66" t="s">
        <v>3049</v>
      </c>
      <c r="T406" s="46" t="s">
        <v>703</v>
      </c>
      <c r="U406" s="46" t="s">
        <v>548</v>
      </c>
      <c r="V406" s="57" t="s">
        <v>971</v>
      </c>
      <c r="W406" s="48" t="s">
        <v>1381</v>
      </c>
      <c r="X406" s="49">
        <v>21</v>
      </c>
      <c r="Y406" s="127" t="s">
        <v>28</v>
      </c>
      <c r="Z406" s="51">
        <v>304</v>
      </c>
      <c r="AA406" s="50"/>
      <c r="AB406" s="52"/>
      <c r="AC406" s="48"/>
      <c r="AD406" s="49"/>
      <c r="AE406" s="127" t="s">
        <v>28</v>
      </c>
      <c r="AF406" s="51"/>
      <c r="AG406" s="56"/>
      <c r="AH406" s="52"/>
      <c r="AI406" s="48"/>
      <c r="AJ406" s="49"/>
      <c r="AK406" s="127" t="s">
        <v>28</v>
      </c>
      <c r="AL406" s="51"/>
      <c r="AM406" s="56"/>
      <c r="AN406" s="52"/>
      <c r="AO406" s="67"/>
      <c r="AP406" s="349" t="s">
        <v>485</v>
      </c>
      <c r="AQ406" s="349"/>
      <c r="AR406" s="68" t="s">
        <v>452</v>
      </c>
      <c r="AS406" s="71" t="s">
        <v>488</v>
      </c>
      <c r="AT406" s="71" t="s">
        <v>488</v>
      </c>
      <c r="AU406" s="219"/>
    </row>
    <row r="407" spans="1:47" s="17" customFormat="1" ht="54" customHeight="1" x14ac:dyDescent="0.15">
      <c r="A407" s="354"/>
      <c r="B407" s="78"/>
      <c r="C407" s="239">
        <v>346</v>
      </c>
      <c r="D407" s="300" t="s">
        <v>996</v>
      </c>
      <c r="E407" s="46" t="s">
        <v>997</v>
      </c>
      <c r="F407" s="46" t="s">
        <v>529</v>
      </c>
      <c r="G407" s="288">
        <v>9.9190000000000005</v>
      </c>
      <c r="H407" s="287">
        <v>9.9190000000000005</v>
      </c>
      <c r="I407" s="288">
        <v>9.8030000000000008</v>
      </c>
      <c r="J407" s="279" t="s">
        <v>2666</v>
      </c>
      <c r="K407" s="79" t="s">
        <v>1770</v>
      </c>
      <c r="L407" s="291" t="s">
        <v>3050</v>
      </c>
      <c r="M407" s="397">
        <v>18</v>
      </c>
      <c r="N407" s="397">
        <v>18</v>
      </c>
      <c r="O407" s="472">
        <v>0</v>
      </c>
      <c r="P407" s="340" t="s">
        <v>485</v>
      </c>
      <c r="Q407" s="64" t="s">
        <v>1772</v>
      </c>
      <c r="R407" s="295" t="s">
        <v>2673</v>
      </c>
      <c r="S407" s="66" t="s">
        <v>2899</v>
      </c>
      <c r="T407" s="46" t="s">
        <v>703</v>
      </c>
      <c r="U407" s="46" t="s">
        <v>548</v>
      </c>
      <c r="V407" s="57" t="s">
        <v>971</v>
      </c>
      <c r="W407" s="48" t="s">
        <v>1381</v>
      </c>
      <c r="X407" s="49">
        <v>21</v>
      </c>
      <c r="Y407" s="127" t="s">
        <v>28</v>
      </c>
      <c r="Z407" s="51">
        <v>305</v>
      </c>
      <c r="AA407" s="50"/>
      <c r="AB407" s="52"/>
      <c r="AC407" s="48"/>
      <c r="AD407" s="49"/>
      <c r="AE407" s="127" t="s">
        <v>28</v>
      </c>
      <c r="AF407" s="51"/>
      <c r="AG407" s="56"/>
      <c r="AH407" s="52"/>
      <c r="AI407" s="48"/>
      <c r="AJ407" s="49"/>
      <c r="AK407" s="127" t="s">
        <v>28</v>
      </c>
      <c r="AL407" s="51"/>
      <c r="AM407" s="56"/>
      <c r="AN407" s="52"/>
      <c r="AO407" s="67"/>
      <c r="AP407" s="349" t="s">
        <v>1382</v>
      </c>
      <c r="AQ407" s="349" t="s">
        <v>1408</v>
      </c>
      <c r="AR407" s="68" t="s">
        <v>455</v>
      </c>
      <c r="AS407" s="71" t="s">
        <v>488</v>
      </c>
      <c r="AT407" s="71"/>
      <c r="AU407" s="219"/>
    </row>
    <row r="408" spans="1:47" s="17" customFormat="1" ht="141.75" customHeight="1" x14ac:dyDescent="0.15">
      <c r="A408" s="45"/>
      <c r="B408" s="78"/>
      <c r="C408" s="239">
        <v>347</v>
      </c>
      <c r="D408" s="314" t="s">
        <v>999</v>
      </c>
      <c r="E408" s="46" t="s">
        <v>571</v>
      </c>
      <c r="F408" s="46" t="s">
        <v>484</v>
      </c>
      <c r="G408" s="288">
        <v>250</v>
      </c>
      <c r="H408" s="287">
        <v>372.47699999999998</v>
      </c>
      <c r="I408" s="288">
        <v>372.4</v>
      </c>
      <c r="J408" s="503" t="s">
        <v>28</v>
      </c>
      <c r="K408" s="79" t="s">
        <v>1774</v>
      </c>
      <c r="L408" s="291" t="s">
        <v>3184</v>
      </c>
      <c r="M408" s="288">
        <v>329</v>
      </c>
      <c r="N408" s="288">
        <v>918</v>
      </c>
      <c r="O408" s="436">
        <v>589</v>
      </c>
      <c r="P408" s="340">
        <v>0</v>
      </c>
      <c r="Q408" s="64" t="s">
        <v>1773</v>
      </c>
      <c r="R408" s="295" t="s">
        <v>3185</v>
      </c>
      <c r="S408" s="65" t="s">
        <v>3164</v>
      </c>
      <c r="T408" s="109" t="s">
        <v>604</v>
      </c>
      <c r="U408" s="109" t="s">
        <v>519</v>
      </c>
      <c r="V408" s="57" t="s">
        <v>972</v>
      </c>
      <c r="W408" s="48" t="s">
        <v>1381</v>
      </c>
      <c r="X408" s="49">
        <v>21</v>
      </c>
      <c r="Y408" s="127" t="s">
        <v>28</v>
      </c>
      <c r="Z408" s="51">
        <v>306</v>
      </c>
      <c r="AA408" s="50"/>
      <c r="AB408" s="52"/>
      <c r="AC408" s="48"/>
      <c r="AD408" s="49"/>
      <c r="AE408" s="127" t="s">
        <v>28</v>
      </c>
      <c r="AF408" s="51"/>
      <c r="AG408" s="56"/>
      <c r="AH408" s="52"/>
      <c r="AI408" s="48"/>
      <c r="AJ408" s="49"/>
      <c r="AK408" s="127" t="s">
        <v>28</v>
      </c>
      <c r="AL408" s="51"/>
      <c r="AM408" s="56"/>
      <c r="AN408" s="52"/>
      <c r="AO408" s="67"/>
      <c r="AP408" s="350" t="s">
        <v>28</v>
      </c>
      <c r="AQ408" s="350"/>
      <c r="AR408" s="68" t="s">
        <v>454</v>
      </c>
      <c r="AS408" s="71"/>
      <c r="AT408" s="71" t="s">
        <v>488</v>
      </c>
      <c r="AU408" s="219" t="s">
        <v>17</v>
      </c>
    </row>
    <row r="409" spans="1:47" s="17" customFormat="1" ht="113.25" customHeight="1" x14ac:dyDescent="0.15">
      <c r="A409" s="45"/>
      <c r="B409" s="78"/>
      <c r="C409" s="239">
        <v>348</v>
      </c>
      <c r="D409" s="300" t="s">
        <v>1001</v>
      </c>
      <c r="E409" s="46" t="s">
        <v>1002</v>
      </c>
      <c r="F409" s="46" t="s">
        <v>484</v>
      </c>
      <c r="G409" s="288">
        <v>10226</v>
      </c>
      <c r="H409" s="287">
        <v>11696.686</v>
      </c>
      <c r="I409" s="288">
        <v>10511.691000000001</v>
      </c>
      <c r="J409" s="503" t="s">
        <v>28</v>
      </c>
      <c r="K409" s="79" t="s">
        <v>1770</v>
      </c>
      <c r="L409" s="291" t="s">
        <v>3186</v>
      </c>
      <c r="M409" s="288">
        <v>10159</v>
      </c>
      <c r="N409" s="288">
        <v>12242</v>
      </c>
      <c r="O409" s="436">
        <v>2083</v>
      </c>
      <c r="P409" s="340">
        <v>0</v>
      </c>
      <c r="Q409" s="64" t="s">
        <v>1773</v>
      </c>
      <c r="R409" s="295" t="s">
        <v>3187</v>
      </c>
      <c r="S409" s="65"/>
      <c r="T409" s="154" t="s">
        <v>604</v>
      </c>
      <c r="U409" s="46" t="s">
        <v>519</v>
      </c>
      <c r="V409" s="57" t="s">
        <v>973</v>
      </c>
      <c r="W409" s="48" t="s">
        <v>1381</v>
      </c>
      <c r="X409" s="49">
        <v>21</v>
      </c>
      <c r="Y409" s="127" t="s">
        <v>28</v>
      </c>
      <c r="Z409" s="51">
        <v>308</v>
      </c>
      <c r="AA409" s="50"/>
      <c r="AB409" s="52"/>
      <c r="AC409" s="48"/>
      <c r="AD409" s="49"/>
      <c r="AE409" s="127" t="s">
        <v>28</v>
      </c>
      <c r="AF409" s="51"/>
      <c r="AG409" s="56"/>
      <c r="AH409" s="52"/>
      <c r="AI409" s="48"/>
      <c r="AJ409" s="49"/>
      <c r="AK409" s="127" t="s">
        <v>28</v>
      </c>
      <c r="AL409" s="51"/>
      <c r="AM409" s="56"/>
      <c r="AN409" s="52"/>
      <c r="AO409" s="67"/>
      <c r="AP409" s="350" t="s">
        <v>28</v>
      </c>
      <c r="AQ409" s="350"/>
      <c r="AR409" s="68" t="s">
        <v>455</v>
      </c>
      <c r="AS409" s="71"/>
      <c r="AT409" s="71" t="s">
        <v>488</v>
      </c>
      <c r="AU409" s="219"/>
    </row>
    <row r="410" spans="1:47" s="17" customFormat="1" ht="84" customHeight="1" x14ac:dyDescent="0.15">
      <c r="A410" s="45"/>
      <c r="B410" s="78"/>
      <c r="C410" s="239">
        <v>349</v>
      </c>
      <c r="D410" s="300" t="s">
        <v>1003</v>
      </c>
      <c r="E410" s="46" t="s">
        <v>600</v>
      </c>
      <c r="F410" s="46" t="s">
        <v>484</v>
      </c>
      <c r="G410" s="288">
        <v>874</v>
      </c>
      <c r="H410" s="287">
        <v>874</v>
      </c>
      <c r="I410" s="288">
        <v>874</v>
      </c>
      <c r="J410" s="503" t="s">
        <v>28</v>
      </c>
      <c r="K410" s="79" t="s">
        <v>1770</v>
      </c>
      <c r="L410" s="291" t="s">
        <v>3188</v>
      </c>
      <c r="M410" s="288">
        <v>874</v>
      </c>
      <c r="N410" s="288">
        <v>874</v>
      </c>
      <c r="O410" s="470">
        <v>0</v>
      </c>
      <c r="P410" s="340">
        <v>0</v>
      </c>
      <c r="Q410" s="64" t="s">
        <v>1773</v>
      </c>
      <c r="R410" s="295" t="s">
        <v>3189</v>
      </c>
      <c r="S410" s="65"/>
      <c r="T410" s="46" t="s">
        <v>604</v>
      </c>
      <c r="U410" s="46" t="s">
        <v>519</v>
      </c>
      <c r="V410" s="57" t="s">
        <v>973</v>
      </c>
      <c r="W410" s="48" t="s">
        <v>1381</v>
      </c>
      <c r="X410" s="49">
        <v>21</v>
      </c>
      <c r="Y410" s="127" t="s">
        <v>28</v>
      </c>
      <c r="Z410" s="51">
        <v>309</v>
      </c>
      <c r="AA410" s="50"/>
      <c r="AB410" s="52"/>
      <c r="AC410" s="48"/>
      <c r="AD410" s="49"/>
      <c r="AE410" s="127" t="s">
        <v>28</v>
      </c>
      <c r="AF410" s="51"/>
      <c r="AG410" s="56"/>
      <c r="AH410" s="52"/>
      <c r="AI410" s="48"/>
      <c r="AJ410" s="49"/>
      <c r="AK410" s="127" t="s">
        <v>28</v>
      </c>
      <c r="AL410" s="51"/>
      <c r="AM410" s="56"/>
      <c r="AN410" s="52"/>
      <c r="AO410" s="67"/>
      <c r="AP410" s="350" t="s">
        <v>28</v>
      </c>
      <c r="AQ410" s="350"/>
      <c r="AR410" s="68" t="s">
        <v>455</v>
      </c>
      <c r="AS410" s="71"/>
      <c r="AT410" s="71" t="s">
        <v>488</v>
      </c>
      <c r="AU410" s="219"/>
    </row>
    <row r="411" spans="1:47" s="17" customFormat="1" ht="170.25" customHeight="1" x14ac:dyDescent="0.15">
      <c r="A411" s="45"/>
      <c r="B411" s="78"/>
      <c r="C411" s="239">
        <v>350</v>
      </c>
      <c r="D411" s="300" t="s">
        <v>1004</v>
      </c>
      <c r="E411" s="46" t="s">
        <v>876</v>
      </c>
      <c r="F411" s="46" t="s">
        <v>484</v>
      </c>
      <c r="G411" s="288">
        <v>100</v>
      </c>
      <c r="H411" s="287">
        <v>545</v>
      </c>
      <c r="I411" s="288">
        <v>545</v>
      </c>
      <c r="J411" s="503" t="s">
        <v>28</v>
      </c>
      <c r="K411" s="79" t="s">
        <v>1770</v>
      </c>
      <c r="L411" s="291" t="s">
        <v>3190</v>
      </c>
      <c r="M411" s="288">
        <v>100</v>
      </c>
      <c r="N411" s="288">
        <v>1025</v>
      </c>
      <c r="O411" s="436">
        <v>925</v>
      </c>
      <c r="P411" s="340">
        <v>0</v>
      </c>
      <c r="Q411" s="64" t="s">
        <v>1773</v>
      </c>
      <c r="R411" s="295" t="s">
        <v>3191</v>
      </c>
      <c r="S411" s="65"/>
      <c r="T411" s="46" t="s">
        <v>604</v>
      </c>
      <c r="U411" s="46" t="s">
        <v>519</v>
      </c>
      <c r="V411" s="57" t="s">
        <v>973</v>
      </c>
      <c r="W411" s="48" t="s">
        <v>1381</v>
      </c>
      <c r="X411" s="49">
        <v>21</v>
      </c>
      <c r="Y411" s="127" t="s">
        <v>28</v>
      </c>
      <c r="Z411" s="51">
        <v>310</v>
      </c>
      <c r="AA411" s="50"/>
      <c r="AB411" s="52"/>
      <c r="AC411" s="48"/>
      <c r="AD411" s="49"/>
      <c r="AE411" s="127" t="s">
        <v>28</v>
      </c>
      <c r="AF411" s="51"/>
      <c r="AG411" s="56"/>
      <c r="AH411" s="52"/>
      <c r="AI411" s="48"/>
      <c r="AJ411" s="49"/>
      <c r="AK411" s="127" t="s">
        <v>28</v>
      </c>
      <c r="AL411" s="51"/>
      <c r="AM411" s="56"/>
      <c r="AN411" s="52"/>
      <c r="AO411" s="67"/>
      <c r="AP411" s="350" t="s">
        <v>28</v>
      </c>
      <c r="AQ411" s="350"/>
      <c r="AR411" s="68" t="s">
        <v>452</v>
      </c>
      <c r="AS411" s="71"/>
      <c r="AT411" s="71" t="s">
        <v>488</v>
      </c>
      <c r="AU411" s="219" t="s">
        <v>488</v>
      </c>
    </row>
    <row r="412" spans="1:47" s="17" customFormat="1" ht="138.75" customHeight="1" x14ac:dyDescent="0.15">
      <c r="A412" s="45"/>
      <c r="B412" s="78"/>
      <c r="C412" s="239">
        <v>351</v>
      </c>
      <c r="D412" s="300" t="s">
        <v>1005</v>
      </c>
      <c r="E412" s="46" t="s">
        <v>1006</v>
      </c>
      <c r="F412" s="46" t="s">
        <v>484</v>
      </c>
      <c r="G412" s="288">
        <v>14687</v>
      </c>
      <c r="H412" s="287">
        <v>20946.484</v>
      </c>
      <c r="I412" s="288">
        <v>18101.569</v>
      </c>
      <c r="J412" s="503" t="s">
        <v>28</v>
      </c>
      <c r="K412" s="79" t="s">
        <v>1770</v>
      </c>
      <c r="L412" s="291" t="s">
        <v>3192</v>
      </c>
      <c r="M412" s="288">
        <v>13420</v>
      </c>
      <c r="N412" s="288">
        <v>16220</v>
      </c>
      <c r="O412" s="436">
        <v>2800</v>
      </c>
      <c r="P412" s="340">
        <v>0</v>
      </c>
      <c r="Q412" s="64" t="s">
        <v>1773</v>
      </c>
      <c r="R412" s="295" t="s">
        <v>3193</v>
      </c>
      <c r="S412" s="65"/>
      <c r="T412" s="46" t="s">
        <v>604</v>
      </c>
      <c r="U412" s="46" t="s">
        <v>519</v>
      </c>
      <c r="V412" s="57" t="s">
        <v>973</v>
      </c>
      <c r="W412" s="48" t="s">
        <v>1381</v>
      </c>
      <c r="X412" s="49">
        <v>21</v>
      </c>
      <c r="Y412" s="127" t="s">
        <v>28</v>
      </c>
      <c r="Z412" s="51">
        <v>311</v>
      </c>
      <c r="AA412" s="50"/>
      <c r="AB412" s="52"/>
      <c r="AC412" s="48"/>
      <c r="AD412" s="49"/>
      <c r="AE412" s="127" t="s">
        <v>28</v>
      </c>
      <c r="AF412" s="51"/>
      <c r="AG412" s="56"/>
      <c r="AH412" s="52"/>
      <c r="AI412" s="48"/>
      <c r="AJ412" s="49"/>
      <c r="AK412" s="127" t="s">
        <v>28</v>
      </c>
      <c r="AL412" s="51"/>
      <c r="AM412" s="56"/>
      <c r="AN412" s="52"/>
      <c r="AO412" s="67"/>
      <c r="AP412" s="350" t="s">
        <v>28</v>
      </c>
      <c r="AQ412" s="350"/>
      <c r="AR412" s="68" t="s">
        <v>453</v>
      </c>
      <c r="AS412" s="71" t="s">
        <v>488</v>
      </c>
      <c r="AT412" s="71" t="s">
        <v>488</v>
      </c>
      <c r="AU412" s="219"/>
    </row>
    <row r="413" spans="1:47" s="17" customFormat="1" ht="84.75" customHeight="1" x14ac:dyDescent="0.15">
      <c r="A413" s="45"/>
      <c r="B413" s="78"/>
      <c r="C413" s="239">
        <v>352</v>
      </c>
      <c r="D413" s="300" t="s">
        <v>1007</v>
      </c>
      <c r="E413" s="46" t="s">
        <v>1008</v>
      </c>
      <c r="F413" s="46" t="s">
        <v>484</v>
      </c>
      <c r="G413" s="288">
        <v>4726.9520000000002</v>
      </c>
      <c r="H413" s="287">
        <v>4996.9520000000002</v>
      </c>
      <c r="I413" s="288">
        <v>4674.8280000000004</v>
      </c>
      <c r="J413" s="503" t="s">
        <v>28</v>
      </c>
      <c r="K413" s="79" t="s">
        <v>1770</v>
      </c>
      <c r="L413" s="291" t="s">
        <v>3194</v>
      </c>
      <c r="M413" s="288">
        <v>3608.8519999999999</v>
      </c>
      <c r="N413" s="288">
        <v>5261</v>
      </c>
      <c r="O413" s="436">
        <v>1652.1480000000001</v>
      </c>
      <c r="P413" s="340">
        <v>0</v>
      </c>
      <c r="Q413" s="64" t="s">
        <v>1773</v>
      </c>
      <c r="R413" s="295" t="s">
        <v>3195</v>
      </c>
      <c r="S413" s="65"/>
      <c r="T413" s="154" t="s">
        <v>604</v>
      </c>
      <c r="U413" s="46" t="s">
        <v>519</v>
      </c>
      <c r="V413" s="57" t="s">
        <v>973</v>
      </c>
      <c r="W413" s="48" t="s">
        <v>1381</v>
      </c>
      <c r="X413" s="49">
        <v>21</v>
      </c>
      <c r="Y413" s="127" t="s">
        <v>28</v>
      </c>
      <c r="Z413" s="51">
        <v>312</v>
      </c>
      <c r="AA413" s="50"/>
      <c r="AB413" s="52"/>
      <c r="AC413" s="48"/>
      <c r="AD413" s="49"/>
      <c r="AE413" s="127" t="s">
        <v>28</v>
      </c>
      <c r="AF413" s="51"/>
      <c r="AG413" s="56"/>
      <c r="AH413" s="52"/>
      <c r="AI413" s="48"/>
      <c r="AJ413" s="49"/>
      <c r="AK413" s="127" t="s">
        <v>28</v>
      </c>
      <c r="AL413" s="51"/>
      <c r="AM413" s="56"/>
      <c r="AN413" s="52"/>
      <c r="AO413" s="67"/>
      <c r="AP413" s="350" t="s">
        <v>28</v>
      </c>
      <c r="AQ413" s="350"/>
      <c r="AR413" s="68" t="s">
        <v>455</v>
      </c>
      <c r="AS413" s="71"/>
      <c r="AT413" s="71" t="s">
        <v>17</v>
      </c>
      <c r="AU413" s="219"/>
    </row>
    <row r="414" spans="1:47" s="17" customFormat="1" ht="168.75" customHeight="1" x14ac:dyDescent="0.15">
      <c r="A414" s="45"/>
      <c r="B414" s="78"/>
      <c r="C414" s="239">
        <v>353</v>
      </c>
      <c r="D414" s="300" t="s">
        <v>1009</v>
      </c>
      <c r="E414" s="46" t="s">
        <v>1010</v>
      </c>
      <c r="F414" s="46" t="s">
        <v>484</v>
      </c>
      <c r="G414" s="288">
        <v>13.407</v>
      </c>
      <c r="H414" s="287">
        <v>13.407</v>
      </c>
      <c r="I414" s="288">
        <v>13.387</v>
      </c>
      <c r="J414" s="503" t="s">
        <v>28</v>
      </c>
      <c r="K414" s="79" t="s">
        <v>1770</v>
      </c>
      <c r="L414" s="291" t="s">
        <v>3196</v>
      </c>
      <c r="M414" s="288">
        <v>10</v>
      </c>
      <c r="N414" s="288">
        <v>10</v>
      </c>
      <c r="O414" s="470">
        <v>0</v>
      </c>
      <c r="P414" s="340">
        <v>0</v>
      </c>
      <c r="Q414" s="64" t="s">
        <v>1772</v>
      </c>
      <c r="R414" s="295" t="s">
        <v>3197</v>
      </c>
      <c r="S414" s="65"/>
      <c r="T414" s="46" t="s">
        <v>604</v>
      </c>
      <c r="U414" s="46" t="s">
        <v>519</v>
      </c>
      <c r="V414" s="57" t="s">
        <v>974</v>
      </c>
      <c r="W414" s="48" t="s">
        <v>1381</v>
      </c>
      <c r="X414" s="49">
        <v>21</v>
      </c>
      <c r="Y414" s="127" t="s">
        <v>28</v>
      </c>
      <c r="Z414" s="51">
        <v>313</v>
      </c>
      <c r="AA414" s="50"/>
      <c r="AB414" s="52"/>
      <c r="AC414" s="48"/>
      <c r="AD414" s="49"/>
      <c r="AE414" s="127" t="s">
        <v>28</v>
      </c>
      <c r="AF414" s="51"/>
      <c r="AG414" s="56"/>
      <c r="AH414" s="52"/>
      <c r="AI414" s="48"/>
      <c r="AJ414" s="49"/>
      <c r="AK414" s="127" t="s">
        <v>28</v>
      </c>
      <c r="AL414" s="51"/>
      <c r="AM414" s="56"/>
      <c r="AN414" s="52"/>
      <c r="AO414" s="67"/>
      <c r="AP414" s="350" t="s">
        <v>28</v>
      </c>
      <c r="AQ414" s="350"/>
      <c r="AR414" s="68" t="s">
        <v>453</v>
      </c>
      <c r="AS414" s="71" t="s">
        <v>488</v>
      </c>
      <c r="AT414" s="71"/>
      <c r="AU414" s="219"/>
    </row>
    <row r="415" spans="1:47" s="17" customFormat="1" ht="119.25" customHeight="1" x14ac:dyDescent="0.15">
      <c r="A415" s="45"/>
      <c r="B415" s="78"/>
      <c r="C415" s="239">
        <v>354</v>
      </c>
      <c r="D415" s="300" t="s">
        <v>1011</v>
      </c>
      <c r="E415" s="46" t="s">
        <v>1012</v>
      </c>
      <c r="F415" s="46" t="s">
        <v>484</v>
      </c>
      <c r="G415" s="288">
        <v>40.387</v>
      </c>
      <c r="H415" s="287">
        <v>40.387</v>
      </c>
      <c r="I415" s="288">
        <v>40.386304000000003</v>
      </c>
      <c r="J415" s="503" t="s">
        <v>28</v>
      </c>
      <c r="K415" s="79" t="s">
        <v>1872</v>
      </c>
      <c r="L415" s="291" t="s">
        <v>3198</v>
      </c>
      <c r="M415" s="288">
        <v>44.173000000000002</v>
      </c>
      <c r="N415" s="288">
        <v>44.804000000000002</v>
      </c>
      <c r="O415" s="436">
        <v>0.63100000000000001</v>
      </c>
      <c r="P415" s="340">
        <v>0</v>
      </c>
      <c r="Q415" s="64" t="s">
        <v>1773</v>
      </c>
      <c r="R415" s="295" t="s">
        <v>3199</v>
      </c>
      <c r="S415" s="65"/>
      <c r="T415" s="46" t="s">
        <v>604</v>
      </c>
      <c r="U415" s="46" t="s">
        <v>519</v>
      </c>
      <c r="V415" s="57" t="s">
        <v>974</v>
      </c>
      <c r="W415" s="48" t="s">
        <v>1381</v>
      </c>
      <c r="X415" s="49">
        <v>21</v>
      </c>
      <c r="Y415" s="127" t="s">
        <v>28</v>
      </c>
      <c r="Z415" s="51">
        <v>314</v>
      </c>
      <c r="AA415" s="50"/>
      <c r="AB415" s="52"/>
      <c r="AC415" s="48"/>
      <c r="AD415" s="49"/>
      <c r="AE415" s="127" t="s">
        <v>28</v>
      </c>
      <c r="AF415" s="51"/>
      <c r="AG415" s="56"/>
      <c r="AH415" s="52"/>
      <c r="AI415" s="48"/>
      <c r="AJ415" s="49"/>
      <c r="AK415" s="127" t="s">
        <v>28</v>
      </c>
      <c r="AL415" s="51"/>
      <c r="AM415" s="56"/>
      <c r="AN415" s="52"/>
      <c r="AO415" s="67"/>
      <c r="AP415" s="350" t="s">
        <v>28</v>
      </c>
      <c r="AQ415" s="350"/>
      <c r="AR415" s="68" t="s">
        <v>455</v>
      </c>
      <c r="AS415" s="71"/>
      <c r="AT415" s="71"/>
      <c r="AU415" s="219"/>
    </row>
    <row r="416" spans="1:47" s="17" customFormat="1" ht="93" customHeight="1" x14ac:dyDescent="0.15">
      <c r="A416" s="45"/>
      <c r="B416" s="78"/>
      <c r="C416" s="239">
        <v>355</v>
      </c>
      <c r="D416" s="300" t="s">
        <v>1013</v>
      </c>
      <c r="E416" s="46" t="s">
        <v>534</v>
      </c>
      <c r="F416" s="46" t="s">
        <v>484</v>
      </c>
      <c r="G416" s="288">
        <v>183.25</v>
      </c>
      <c r="H416" s="287">
        <v>98.981999999999999</v>
      </c>
      <c r="I416" s="288">
        <v>98.981999999999999</v>
      </c>
      <c r="J416" s="279" t="s">
        <v>3200</v>
      </c>
      <c r="K416" s="79" t="s">
        <v>1770</v>
      </c>
      <c r="L416" s="291" t="s">
        <v>3201</v>
      </c>
      <c r="M416" s="397">
        <v>134.44999999999999</v>
      </c>
      <c r="N416" s="397">
        <v>600</v>
      </c>
      <c r="O416" s="445">
        <v>465.55</v>
      </c>
      <c r="P416" s="340">
        <v>0</v>
      </c>
      <c r="Q416" s="64" t="s">
        <v>1772</v>
      </c>
      <c r="R416" s="295" t="s">
        <v>3202</v>
      </c>
      <c r="S416" s="65"/>
      <c r="T416" s="46" t="s">
        <v>604</v>
      </c>
      <c r="U416" s="46" t="s">
        <v>519</v>
      </c>
      <c r="V416" s="57" t="s">
        <v>974</v>
      </c>
      <c r="W416" s="48" t="s">
        <v>1381</v>
      </c>
      <c r="X416" s="49">
        <v>21</v>
      </c>
      <c r="Y416" s="127" t="s">
        <v>28</v>
      </c>
      <c r="Z416" s="51">
        <v>315</v>
      </c>
      <c r="AA416" s="50"/>
      <c r="AB416" s="52"/>
      <c r="AC416" s="48"/>
      <c r="AD416" s="49"/>
      <c r="AE416" s="127" t="s">
        <v>28</v>
      </c>
      <c r="AF416" s="51"/>
      <c r="AG416" s="56"/>
      <c r="AH416" s="52"/>
      <c r="AI416" s="48"/>
      <c r="AJ416" s="49"/>
      <c r="AK416" s="127" t="s">
        <v>28</v>
      </c>
      <c r="AL416" s="51"/>
      <c r="AM416" s="56"/>
      <c r="AN416" s="52"/>
      <c r="AO416" s="67"/>
      <c r="AP416" s="350" t="s">
        <v>1588</v>
      </c>
      <c r="AQ416" s="350"/>
      <c r="AR416" s="68" t="s">
        <v>454</v>
      </c>
      <c r="AS416" s="71"/>
      <c r="AT416" s="71" t="s">
        <v>488</v>
      </c>
      <c r="AU416" s="219"/>
    </row>
    <row r="417" spans="1:47" s="17" customFormat="1" ht="175.5" customHeight="1" x14ac:dyDescent="0.15">
      <c r="A417" s="45"/>
      <c r="B417" s="78"/>
      <c r="C417" s="239">
        <v>356</v>
      </c>
      <c r="D417" s="300" t="s">
        <v>1014</v>
      </c>
      <c r="E417" s="46" t="s">
        <v>640</v>
      </c>
      <c r="F417" s="146" t="s">
        <v>3203</v>
      </c>
      <c r="G417" s="288">
        <v>225.011</v>
      </c>
      <c r="H417" s="287">
        <v>254.869</v>
      </c>
      <c r="I417" s="288">
        <v>248.024</v>
      </c>
      <c r="J417" s="503" t="s">
        <v>28</v>
      </c>
      <c r="K417" s="79" t="s">
        <v>1770</v>
      </c>
      <c r="L417" s="291" t="s">
        <v>3204</v>
      </c>
      <c r="M417" s="288">
        <v>180.024</v>
      </c>
      <c r="N417" s="288">
        <v>268.255</v>
      </c>
      <c r="O417" s="436">
        <v>88.230999999999995</v>
      </c>
      <c r="P417" s="340">
        <v>0</v>
      </c>
      <c r="Q417" s="64" t="s">
        <v>1773</v>
      </c>
      <c r="R417" s="295" t="s">
        <v>3205</v>
      </c>
      <c r="S417" s="65"/>
      <c r="T417" s="46" t="s">
        <v>604</v>
      </c>
      <c r="U417" s="46" t="s">
        <v>519</v>
      </c>
      <c r="V417" s="57" t="s">
        <v>974</v>
      </c>
      <c r="W417" s="48" t="s">
        <v>1381</v>
      </c>
      <c r="X417" s="49">
        <v>21</v>
      </c>
      <c r="Y417" s="127" t="s">
        <v>28</v>
      </c>
      <c r="Z417" s="51">
        <v>316</v>
      </c>
      <c r="AA417" s="50"/>
      <c r="AB417" s="52"/>
      <c r="AC417" s="48"/>
      <c r="AD417" s="49"/>
      <c r="AE417" s="127" t="s">
        <v>28</v>
      </c>
      <c r="AF417" s="51"/>
      <c r="AG417" s="56"/>
      <c r="AH417" s="52"/>
      <c r="AI417" s="48"/>
      <c r="AJ417" s="49"/>
      <c r="AK417" s="127" t="s">
        <v>28</v>
      </c>
      <c r="AL417" s="51"/>
      <c r="AM417" s="56"/>
      <c r="AN417" s="52"/>
      <c r="AO417" s="67"/>
      <c r="AP417" s="350" t="s">
        <v>28</v>
      </c>
      <c r="AQ417" s="350"/>
      <c r="AR417" s="68" t="s">
        <v>455</v>
      </c>
      <c r="AS417" s="71" t="s">
        <v>488</v>
      </c>
      <c r="AT417" s="71" t="s">
        <v>488</v>
      </c>
      <c r="AU417" s="219"/>
    </row>
    <row r="418" spans="1:47" s="17" customFormat="1" ht="92.25" customHeight="1" x14ac:dyDescent="0.15">
      <c r="A418" s="45"/>
      <c r="B418" s="78"/>
      <c r="C418" s="239">
        <v>357</v>
      </c>
      <c r="D418" s="321" t="s">
        <v>1015</v>
      </c>
      <c r="E418" s="146" t="s">
        <v>732</v>
      </c>
      <c r="F418" s="146" t="s">
        <v>993</v>
      </c>
      <c r="G418" s="288">
        <v>10</v>
      </c>
      <c r="H418" s="287">
        <v>10</v>
      </c>
      <c r="I418" s="288">
        <v>9.9770000000000003</v>
      </c>
      <c r="J418" s="503" t="s">
        <v>28</v>
      </c>
      <c r="K418" s="79" t="s">
        <v>1770</v>
      </c>
      <c r="L418" s="291" t="s">
        <v>3206</v>
      </c>
      <c r="M418" s="288">
        <v>10</v>
      </c>
      <c r="N418" s="288">
        <v>10</v>
      </c>
      <c r="O418" s="470">
        <v>0</v>
      </c>
      <c r="P418" s="340">
        <v>0</v>
      </c>
      <c r="Q418" s="64" t="s">
        <v>1773</v>
      </c>
      <c r="R418" s="295" t="s">
        <v>3207</v>
      </c>
      <c r="S418" s="65"/>
      <c r="T418" s="146" t="s">
        <v>604</v>
      </c>
      <c r="U418" s="146" t="s">
        <v>519</v>
      </c>
      <c r="V418" s="155" t="s">
        <v>975</v>
      </c>
      <c r="W418" s="48" t="s">
        <v>1381</v>
      </c>
      <c r="X418" s="49">
        <v>21</v>
      </c>
      <c r="Y418" s="127" t="s">
        <v>28</v>
      </c>
      <c r="Z418" s="51">
        <v>317</v>
      </c>
      <c r="AA418" s="50"/>
      <c r="AB418" s="52"/>
      <c r="AC418" s="48"/>
      <c r="AD418" s="49"/>
      <c r="AE418" s="127" t="s">
        <v>28</v>
      </c>
      <c r="AF418" s="51"/>
      <c r="AG418" s="56"/>
      <c r="AH418" s="52"/>
      <c r="AI418" s="48"/>
      <c r="AJ418" s="49"/>
      <c r="AK418" s="127" t="s">
        <v>28</v>
      </c>
      <c r="AL418" s="51"/>
      <c r="AM418" s="56"/>
      <c r="AN418" s="52"/>
      <c r="AO418" s="67"/>
      <c r="AP418" s="350" t="s">
        <v>28</v>
      </c>
      <c r="AQ418" s="350"/>
      <c r="AR418" s="68" t="s">
        <v>452</v>
      </c>
      <c r="AS418" s="156" t="s">
        <v>488</v>
      </c>
      <c r="AT418" s="156"/>
      <c r="AU418" s="228"/>
    </row>
    <row r="419" spans="1:47" s="17" customFormat="1" ht="209.25" customHeight="1" x14ac:dyDescent="0.15">
      <c r="A419" s="45"/>
      <c r="B419" s="78"/>
      <c r="C419" s="239">
        <v>358</v>
      </c>
      <c r="D419" s="321" t="s">
        <v>1016</v>
      </c>
      <c r="E419" s="146" t="s">
        <v>732</v>
      </c>
      <c r="F419" s="146" t="s">
        <v>993</v>
      </c>
      <c r="G419" s="288">
        <v>644.81700000000001</v>
      </c>
      <c r="H419" s="287">
        <v>529.44899999999996</v>
      </c>
      <c r="I419" s="288">
        <v>529.44754999999998</v>
      </c>
      <c r="J419" s="279" t="s">
        <v>3208</v>
      </c>
      <c r="K419" s="79" t="s">
        <v>1770</v>
      </c>
      <c r="L419" s="291" t="s">
        <v>3209</v>
      </c>
      <c r="M419" s="397">
        <v>500.637</v>
      </c>
      <c r="N419" s="397">
        <v>603.34699999999998</v>
      </c>
      <c r="O419" s="445">
        <v>102.71</v>
      </c>
      <c r="P419" s="340">
        <v>0</v>
      </c>
      <c r="Q419" s="64" t="s">
        <v>1773</v>
      </c>
      <c r="R419" s="295" t="s">
        <v>3210</v>
      </c>
      <c r="S419" s="65"/>
      <c r="T419" s="146" t="s">
        <v>604</v>
      </c>
      <c r="U419" s="146" t="s">
        <v>519</v>
      </c>
      <c r="V419" s="155" t="s">
        <v>975</v>
      </c>
      <c r="W419" s="48" t="s">
        <v>1381</v>
      </c>
      <c r="X419" s="49">
        <v>21</v>
      </c>
      <c r="Y419" s="127" t="s">
        <v>28</v>
      </c>
      <c r="Z419" s="51">
        <v>318</v>
      </c>
      <c r="AA419" s="50"/>
      <c r="AB419" s="52"/>
      <c r="AC419" s="48"/>
      <c r="AD419" s="49"/>
      <c r="AE419" s="127" t="s">
        <v>28</v>
      </c>
      <c r="AF419" s="51"/>
      <c r="AG419" s="56"/>
      <c r="AH419" s="52"/>
      <c r="AI419" s="48"/>
      <c r="AJ419" s="49"/>
      <c r="AK419" s="127" t="s">
        <v>28</v>
      </c>
      <c r="AL419" s="51"/>
      <c r="AM419" s="56"/>
      <c r="AN419" s="52"/>
      <c r="AO419" s="67"/>
      <c r="AP419" s="350" t="s">
        <v>1382</v>
      </c>
      <c r="AQ419" s="350" t="s">
        <v>1383</v>
      </c>
      <c r="AR419" s="68" t="s">
        <v>451</v>
      </c>
      <c r="AS419" s="156"/>
      <c r="AT419" s="156" t="s">
        <v>488</v>
      </c>
      <c r="AU419" s="228"/>
    </row>
    <row r="420" spans="1:47" s="17" customFormat="1" ht="142.5" customHeight="1" x14ac:dyDescent="0.15">
      <c r="A420" s="45"/>
      <c r="B420" s="78"/>
      <c r="C420" s="239">
        <v>359</v>
      </c>
      <c r="D420" s="300" t="s">
        <v>1701</v>
      </c>
      <c r="E420" s="46" t="s">
        <v>571</v>
      </c>
      <c r="F420" s="46" t="s">
        <v>529</v>
      </c>
      <c r="G420" s="288">
        <v>360</v>
      </c>
      <c r="H420" s="287">
        <v>405.38900000000001</v>
      </c>
      <c r="I420" s="288">
        <v>401.19499999999999</v>
      </c>
      <c r="J420" s="503" t="s">
        <v>28</v>
      </c>
      <c r="K420" s="79" t="s">
        <v>1770</v>
      </c>
      <c r="L420" s="291" t="s">
        <v>3211</v>
      </c>
      <c r="M420" s="288">
        <v>589</v>
      </c>
      <c r="N420" s="288">
        <v>927</v>
      </c>
      <c r="O420" s="436">
        <v>338</v>
      </c>
      <c r="P420" s="340">
        <v>0</v>
      </c>
      <c r="Q420" s="64" t="s">
        <v>1773</v>
      </c>
      <c r="R420" s="295" t="s">
        <v>3212</v>
      </c>
      <c r="S420" s="65"/>
      <c r="T420" s="109" t="s">
        <v>604</v>
      </c>
      <c r="U420" s="109" t="s">
        <v>519</v>
      </c>
      <c r="V420" s="57" t="s">
        <v>976</v>
      </c>
      <c r="W420" s="48" t="s">
        <v>1381</v>
      </c>
      <c r="X420" s="49">
        <v>21</v>
      </c>
      <c r="Y420" s="127" t="s">
        <v>28</v>
      </c>
      <c r="Z420" s="51">
        <v>320</v>
      </c>
      <c r="AA420" s="50"/>
      <c r="AB420" s="52"/>
      <c r="AC420" s="48"/>
      <c r="AD420" s="49"/>
      <c r="AE420" s="127" t="s">
        <v>28</v>
      </c>
      <c r="AF420" s="51"/>
      <c r="AG420" s="56"/>
      <c r="AH420" s="52"/>
      <c r="AI420" s="48"/>
      <c r="AJ420" s="49"/>
      <c r="AK420" s="127" t="s">
        <v>28</v>
      </c>
      <c r="AL420" s="51"/>
      <c r="AM420" s="56"/>
      <c r="AN420" s="52"/>
      <c r="AO420" s="67"/>
      <c r="AP420" s="350" t="s">
        <v>28</v>
      </c>
      <c r="AQ420" s="350"/>
      <c r="AR420" s="68" t="s">
        <v>455</v>
      </c>
      <c r="AS420" s="71"/>
      <c r="AT420" s="71" t="s">
        <v>488</v>
      </c>
      <c r="AU420" s="219" t="s">
        <v>17</v>
      </c>
    </row>
    <row r="421" spans="1:47" s="17" customFormat="1" ht="167.25" customHeight="1" x14ac:dyDescent="0.15">
      <c r="A421" s="45"/>
      <c r="B421" s="78"/>
      <c r="C421" s="239">
        <v>360</v>
      </c>
      <c r="D421" s="300" t="s">
        <v>1017</v>
      </c>
      <c r="E421" s="46" t="s">
        <v>571</v>
      </c>
      <c r="F421" s="46" t="s">
        <v>484</v>
      </c>
      <c r="G421" s="288">
        <v>74840</v>
      </c>
      <c r="H421" s="287">
        <v>110070.65300000001</v>
      </c>
      <c r="I421" s="288">
        <v>75818.910999999993</v>
      </c>
      <c r="J421" s="503" t="s">
        <v>28</v>
      </c>
      <c r="K421" s="79" t="s">
        <v>1770</v>
      </c>
      <c r="L421" s="291" t="s">
        <v>3213</v>
      </c>
      <c r="M421" s="288">
        <v>70000</v>
      </c>
      <c r="N421" s="288">
        <v>79052</v>
      </c>
      <c r="O421" s="436">
        <v>9052</v>
      </c>
      <c r="P421" s="340">
        <v>0</v>
      </c>
      <c r="Q421" s="64" t="s">
        <v>1773</v>
      </c>
      <c r="R421" s="295" t="s">
        <v>3214</v>
      </c>
      <c r="S421" s="65" t="s">
        <v>3164</v>
      </c>
      <c r="T421" s="109" t="s">
        <v>604</v>
      </c>
      <c r="U421" s="109" t="s">
        <v>519</v>
      </c>
      <c r="V421" s="57" t="s">
        <v>976</v>
      </c>
      <c r="W421" s="48" t="s">
        <v>1381</v>
      </c>
      <c r="X421" s="49">
        <v>21</v>
      </c>
      <c r="Y421" s="127" t="s">
        <v>28</v>
      </c>
      <c r="Z421" s="51">
        <v>321</v>
      </c>
      <c r="AA421" s="50"/>
      <c r="AB421" s="52"/>
      <c r="AC421" s="48"/>
      <c r="AD421" s="49"/>
      <c r="AE421" s="127" t="s">
        <v>28</v>
      </c>
      <c r="AF421" s="51"/>
      <c r="AG421" s="56"/>
      <c r="AH421" s="52"/>
      <c r="AI421" s="48"/>
      <c r="AJ421" s="49"/>
      <c r="AK421" s="127" t="s">
        <v>28</v>
      </c>
      <c r="AL421" s="51"/>
      <c r="AM421" s="56"/>
      <c r="AN421" s="52"/>
      <c r="AO421" s="67"/>
      <c r="AP421" s="350" t="s">
        <v>28</v>
      </c>
      <c r="AQ421" s="350"/>
      <c r="AR421" s="68" t="s">
        <v>454</v>
      </c>
      <c r="AS421" s="71"/>
      <c r="AT421" s="71" t="s">
        <v>488</v>
      </c>
      <c r="AU421" s="219" t="s">
        <v>17</v>
      </c>
    </row>
    <row r="422" spans="1:47" s="17" customFormat="1" ht="112.5" customHeight="1" x14ac:dyDescent="0.15">
      <c r="A422" s="45"/>
      <c r="B422" s="78"/>
      <c r="C422" s="239">
        <v>361</v>
      </c>
      <c r="D422" s="300" t="s">
        <v>1018</v>
      </c>
      <c r="E422" s="46" t="s">
        <v>571</v>
      </c>
      <c r="F422" s="46" t="s">
        <v>484</v>
      </c>
      <c r="G422" s="288">
        <v>17</v>
      </c>
      <c r="H422" s="287">
        <v>17</v>
      </c>
      <c r="I422" s="461">
        <v>0.4</v>
      </c>
      <c r="J422" s="503" t="s">
        <v>28</v>
      </c>
      <c r="K422" s="79" t="s">
        <v>1770</v>
      </c>
      <c r="L422" s="291" t="s">
        <v>3215</v>
      </c>
      <c r="M422" s="288">
        <v>1.242</v>
      </c>
      <c r="N422" s="288">
        <v>3</v>
      </c>
      <c r="O422" s="436">
        <v>1.758</v>
      </c>
      <c r="P422" s="340">
        <v>0</v>
      </c>
      <c r="Q422" s="64" t="s">
        <v>1773</v>
      </c>
      <c r="R422" s="295" t="s">
        <v>3216</v>
      </c>
      <c r="S422" s="65"/>
      <c r="T422" s="109" t="s">
        <v>604</v>
      </c>
      <c r="U422" s="109" t="s">
        <v>519</v>
      </c>
      <c r="V422" s="57" t="s">
        <v>976</v>
      </c>
      <c r="W422" s="48" t="s">
        <v>1381</v>
      </c>
      <c r="X422" s="49">
        <v>21</v>
      </c>
      <c r="Y422" s="127" t="s">
        <v>28</v>
      </c>
      <c r="Z422" s="51">
        <v>322</v>
      </c>
      <c r="AA422" s="50"/>
      <c r="AB422" s="52"/>
      <c r="AC422" s="48"/>
      <c r="AD422" s="49"/>
      <c r="AE422" s="127" t="s">
        <v>28</v>
      </c>
      <c r="AF422" s="51"/>
      <c r="AG422" s="56"/>
      <c r="AH422" s="52"/>
      <c r="AI422" s="48"/>
      <c r="AJ422" s="49"/>
      <c r="AK422" s="127" t="s">
        <v>28</v>
      </c>
      <c r="AL422" s="51"/>
      <c r="AM422" s="56"/>
      <c r="AN422" s="52"/>
      <c r="AO422" s="67"/>
      <c r="AP422" s="350" t="s">
        <v>28</v>
      </c>
      <c r="AQ422" s="350"/>
      <c r="AR422" s="68" t="s">
        <v>454</v>
      </c>
      <c r="AS422" s="353"/>
      <c r="AT422" s="71" t="s">
        <v>488</v>
      </c>
      <c r="AU422" s="219"/>
    </row>
    <row r="423" spans="1:47" s="17" customFormat="1" ht="178.5" customHeight="1" x14ac:dyDescent="0.15">
      <c r="A423" s="45"/>
      <c r="B423" s="78"/>
      <c r="C423" s="239">
        <v>362</v>
      </c>
      <c r="D423" s="300" t="s">
        <v>1019</v>
      </c>
      <c r="E423" s="46" t="s">
        <v>571</v>
      </c>
      <c r="F423" s="46" t="s">
        <v>484</v>
      </c>
      <c r="G423" s="288">
        <v>544</v>
      </c>
      <c r="H423" s="287">
        <v>629.39200000000005</v>
      </c>
      <c r="I423" s="288">
        <v>328.91858400000001</v>
      </c>
      <c r="J423" s="503" t="s">
        <v>28</v>
      </c>
      <c r="K423" s="79" t="s">
        <v>1770</v>
      </c>
      <c r="L423" s="291" t="s">
        <v>3217</v>
      </c>
      <c r="M423" s="288">
        <v>315</v>
      </c>
      <c r="N423" s="288">
        <v>480.98500000000001</v>
      </c>
      <c r="O423" s="436">
        <v>165.98500000000001</v>
      </c>
      <c r="P423" s="340">
        <v>0</v>
      </c>
      <c r="Q423" s="64" t="s">
        <v>1773</v>
      </c>
      <c r="R423" s="295" t="s">
        <v>3218</v>
      </c>
      <c r="S423" s="65"/>
      <c r="T423" s="109" t="s">
        <v>604</v>
      </c>
      <c r="U423" s="109" t="s">
        <v>519</v>
      </c>
      <c r="V423" s="137" t="s">
        <v>974</v>
      </c>
      <c r="W423" s="48" t="s">
        <v>1381</v>
      </c>
      <c r="X423" s="49">
        <v>21</v>
      </c>
      <c r="Y423" s="127" t="s">
        <v>28</v>
      </c>
      <c r="Z423" s="51">
        <v>323</v>
      </c>
      <c r="AA423" s="50"/>
      <c r="AB423" s="52"/>
      <c r="AC423" s="48"/>
      <c r="AD423" s="49"/>
      <c r="AE423" s="127" t="s">
        <v>28</v>
      </c>
      <c r="AF423" s="51"/>
      <c r="AG423" s="56"/>
      <c r="AH423" s="52"/>
      <c r="AI423" s="48"/>
      <c r="AJ423" s="49"/>
      <c r="AK423" s="127" t="s">
        <v>28</v>
      </c>
      <c r="AL423" s="51"/>
      <c r="AM423" s="56"/>
      <c r="AN423" s="52"/>
      <c r="AO423" s="67"/>
      <c r="AP423" s="350" t="s">
        <v>28</v>
      </c>
      <c r="AQ423" s="350"/>
      <c r="AR423" s="68" t="s">
        <v>454</v>
      </c>
      <c r="AS423" s="353"/>
      <c r="AT423" s="353" t="s">
        <v>488</v>
      </c>
      <c r="AU423" s="219" t="s">
        <v>17</v>
      </c>
    </row>
    <row r="424" spans="1:47" s="17" customFormat="1" ht="316.5" customHeight="1" x14ac:dyDescent="0.15">
      <c r="A424" s="45"/>
      <c r="B424" s="78"/>
      <c r="C424" s="239">
        <v>363</v>
      </c>
      <c r="D424" s="300" t="s">
        <v>1702</v>
      </c>
      <c r="E424" s="46" t="s">
        <v>637</v>
      </c>
      <c r="F424" s="46" t="s">
        <v>484</v>
      </c>
      <c r="G424" s="288">
        <v>2700</v>
      </c>
      <c r="H424" s="287">
        <v>2864.0160000000001</v>
      </c>
      <c r="I424" s="288">
        <v>2852.1089999999999</v>
      </c>
      <c r="J424" s="279" t="s">
        <v>3219</v>
      </c>
      <c r="K424" s="79" t="s">
        <v>1770</v>
      </c>
      <c r="L424" s="291" t="s">
        <v>3220</v>
      </c>
      <c r="M424" s="397">
        <v>2300</v>
      </c>
      <c r="N424" s="397">
        <v>5100</v>
      </c>
      <c r="O424" s="445">
        <v>2800</v>
      </c>
      <c r="P424" s="340">
        <v>0</v>
      </c>
      <c r="Q424" s="64" t="s">
        <v>1773</v>
      </c>
      <c r="R424" s="295" t="s">
        <v>3320</v>
      </c>
      <c r="S424" s="65"/>
      <c r="T424" s="109" t="s">
        <v>604</v>
      </c>
      <c r="U424" s="109" t="s">
        <v>519</v>
      </c>
      <c r="V424" s="137" t="s">
        <v>977</v>
      </c>
      <c r="W424" s="48" t="s">
        <v>1381</v>
      </c>
      <c r="X424" s="49">
        <v>21</v>
      </c>
      <c r="Y424" s="127" t="s">
        <v>28</v>
      </c>
      <c r="Z424" s="51">
        <v>324</v>
      </c>
      <c r="AA424" s="50"/>
      <c r="AB424" s="52"/>
      <c r="AC424" s="48"/>
      <c r="AD424" s="49"/>
      <c r="AE424" s="127" t="s">
        <v>28</v>
      </c>
      <c r="AF424" s="51"/>
      <c r="AG424" s="56"/>
      <c r="AH424" s="52"/>
      <c r="AI424" s="48"/>
      <c r="AJ424" s="49"/>
      <c r="AK424" s="127" t="s">
        <v>28</v>
      </c>
      <c r="AL424" s="51"/>
      <c r="AM424" s="56"/>
      <c r="AN424" s="52"/>
      <c r="AO424" s="67"/>
      <c r="AP424" s="350" t="s">
        <v>1382</v>
      </c>
      <c r="AQ424" s="350" t="s">
        <v>1400</v>
      </c>
      <c r="AR424" s="68"/>
      <c r="AS424" s="353" t="s">
        <v>488</v>
      </c>
      <c r="AT424" s="353" t="s">
        <v>488</v>
      </c>
      <c r="AU424" s="219" t="s">
        <v>17</v>
      </c>
    </row>
    <row r="425" spans="1:47" s="17" customFormat="1" ht="95.25" thickBot="1" x14ac:dyDescent="0.2">
      <c r="A425" s="45"/>
      <c r="B425" s="78"/>
      <c r="C425" s="332">
        <v>364</v>
      </c>
      <c r="D425" s="300" t="s">
        <v>1020</v>
      </c>
      <c r="E425" s="46" t="s">
        <v>637</v>
      </c>
      <c r="F425" s="46" t="s">
        <v>1021</v>
      </c>
      <c r="G425" s="288">
        <v>194.09800000000001</v>
      </c>
      <c r="H425" s="287">
        <v>88.53</v>
      </c>
      <c r="I425" s="288">
        <v>88.494</v>
      </c>
      <c r="J425" s="503" t="s">
        <v>28</v>
      </c>
      <c r="K425" s="79" t="s">
        <v>1770</v>
      </c>
      <c r="L425" s="291" t="s">
        <v>3221</v>
      </c>
      <c r="M425" s="288">
        <v>134.773</v>
      </c>
      <c r="N425" s="288">
        <v>155.703</v>
      </c>
      <c r="O425" s="436">
        <v>20.930000000000007</v>
      </c>
      <c r="P425" s="340">
        <v>0</v>
      </c>
      <c r="Q425" s="64" t="s">
        <v>1773</v>
      </c>
      <c r="R425" s="295" t="s">
        <v>3222</v>
      </c>
      <c r="S425" s="65"/>
      <c r="T425" s="109" t="s">
        <v>604</v>
      </c>
      <c r="U425" s="138" t="s">
        <v>519</v>
      </c>
      <c r="V425" s="139" t="s">
        <v>1703</v>
      </c>
      <c r="W425" s="48" t="s">
        <v>1381</v>
      </c>
      <c r="X425" s="49">
        <v>21</v>
      </c>
      <c r="Y425" s="127" t="s">
        <v>28</v>
      </c>
      <c r="Z425" s="51">
        <v>325</v>
      </c>
      <c r="AA425" s="50"/>
      <c r="AB425" s="52"/>
      <c r="AC425" s="48"/>
      <c r="AD425" s="49"/>
      <c r="AE425" s="127" t="s">
        <v>28</v>
      </c>
      <c r="AF425" s="51"/>
      <c r="AG425" s="56"/>
      <c r="AH425" s="52"/>
      <c r="AI425" s="48"/>
      <c r="AJ425" s="49"/>
      <c r="AK425" s="127" t="s">
        <v>28</v>
      </c>
      <c r="AL425" s="51"/>
      <c r="AM425" s="56"/>
      <c r="AN425" s="52"/>
      <c r="AO425" s="67"/>
      <c r="AP425" s="350" t="s">
        <v>28</v>
      </c>
      <c r="AQ425" s="350"/>
      <c r="AR425" s="68" t="s">
        <v>455</v>
      </c>
      <c r="AS425" s="353" t="s">
        <v>488</v>
      </c>
      <c r="AT425" s="353" t="s">
        <v>488</v>
      </c>
      <c r="AU425" s="219" t="s">
        <v>1752</v>
      </c>
    </row>
    <row r="426" spans="1:47" s="25" customFormat="1" x14ac:dyDescent="0.15">
      <c r="A426" s="41" t="s">
        <v>1340</v>
      </c>
      <c r="B426" s="42"/>
      <c r="C426" s="331"/>
      <c r="D426" s="100"/>
      <c r="E426" s="105"/>
      <c r="F426" s="105"/>
      <c r="G426" s="400"/>
      <c r="H426" s="416"/>
      <c r="I426" s="416"/>
      <c r="J426" s="534"/>
      <c r="K426" s="81"/>
      <c r="L426" s="513"/>
      <c r="M426" s="400"/>
      <c r="N426" s="416"/>
      <c r="O426" s="434"/>
      <c r="P426" s="341"/>
      <c r="Q426" s="42"/>
      <c r="R426" s="525"/>
      <c r="S426" s="42"/>
      <c r="T426" s="104"/>
      <c r="U426" s="100"/>
      <c r="V426" s="100"/>
      <c r="W426" s="100"/>
      <c r="X426" s="100"/>
      <c r="Y426" s="100"/>
      <c r="Z426" s="100"/>
      <c r="AA426" s="100"/>
      <c r="AB426" s="100"/>
      <c r="AC426" s="100"/>
      <c r="AD426" s="100"/>
      <c r="AE426" s="100"/>
      <c r="AF426" s="100"/>
      <c r="AG426" s="100"/>
      <c r="AH426" s="100"/>
      <c r="AI426" s="100"/>
      <c r="AJ426" s="100"/>
      <c r="AK426" s="100"/>
      <c r="AL426" s="100"/>
      <c r="AM426" s="100"/>
      <c r="AN426" s="100"/>
      <c r="AO426" s="42"/>
      <c r="AP426" s="105"/>
      <c r="AQ426" s="105"/>
      <c r="AR426" s="62"/>
      <c r="AS426" s="100"/>
      <c r="AT426" s="100"/>
      <c r="AU426" s="222"/>
    </row>
    <row r="427" spans="1:47" s="25" customFormat="1" x14ac:dyDescent="0.15">
      <c r="A427" s="33"/>
      <c r="B427" s="43" t="s">
        <v>1769</v>
      </c>
      <c r="C427" s="306"/>
      <c r="D427" s="99"/>
      <c r="E427" s="102"/>
      <c r="F427" s="102"/>
      <c r="G427" s="401"/>
      <c r="H427" s="417"/>
      <c r="I427" s="417"/>
      <c r="J427" s="533"/>
      <c r="K427" s="82"/>
      <c r="L427" s="514"/>
      <c r="M427" s="401"/>
      <c r="N427" s="417"/>
      <c r="O427" s="435"/>
      <c r="P427" s="339"/>
      <c r="Q427" s="44"/>
      <c r="R427" s="524"/>
      <c r="S427" s="44"/>
      <c r="T427" s="101"/>
      <c r="U427" s="99"/>
      <c r="V427" s="99"/>
      <c r="W427" s="99"/>
      <c r="X427" s="99"/>
      <c r="Y427" s="99"/>
      <c r="Z427" s="99"/>
      <c r="AA427" s="99"/>
      <c r="AB427" s="99"/>
      <c r="AC427" s="99"/>
      <c r="AD427" s="99"/>
      <c r="AE427" s="99"/>
      <c r="AF427" s="99"/>
      <c r="AG427" s="99"/>
      <c r="AH427" s="99"/>
      <c r="AI427" s="99"/>
      <c r="AJ427" s="99"/>
      <c r="AK427" s="99"/>
      <c r="AL427" s="99"/>
      <c r="AM427" s="99"/>
      <c r="AN427" s="99"/>
      <c r="AO427" s="99"/>
      <c r="AP427" s="102"/>
      <c r="AQ427" s="102"/>
      <c r="AR427" s="63"/>
      <c r="AS427" s="99"/>
      <c r="AT427" s="99"/>
      <c r="AU427" s="220"/>
    </row>
    <row r="428" spans="1:47" s="17" customFormat="1" ht="54" x14ac:dyDescent="0.15">
      <c r="A428" s="45"/>
      <c r="B428" s="78"/>
      <c r="C428" s="239">
        <v>365</v>
      </c>
      <c r="D428" s="300" t="s">
        <v>982</v>
      </c>
      <c r="E428" s="46" t="s">
        <v>983</v>
      </c>
      <c r="F428" s="46" t="s">
        <v>484</v>
      </c>
      <c r="G428" s="288">
        <v>11568</v>
      </c>
      <c r="H428" s="287">
        <v>11678</v>
      </c>
      <c r="I428" s="288">
        <v>11678</v>
      </c>
      <c r="J428" s="503" t="s">
        <v>2895</v>
      </c>
      <c r="K428" s="79" t="s">
        <v>1770</v>
      </c>
      <c r="L428" s="291" t="s">
        <v>1800</v>
      </c>
      <c r="M428" s="288">
        <v>6736</v>
      </c>
      <c r="N428" s="288">
        <v>1400</v>
      </c>
      <c r="O428" s="436">
        <f t="shared" si="16"/>
        <v>-5336</v>
      </c>
      <c r="P428" s="340" t="s">
        <v>28</v>
      </c>
      <c r="Q428" s="64" t="s">
        <v>1773</v>
      </c>
      <c r="R428" s="295" t="s">
        <v>2141</v>
      </c>
      <c r="S428" s="66"/>
      <c r="T428" s="106" t="s">
        <v>978</v>
      </c>
      <c r="U428" s="46" t="s">
        <v>519</v>
      </c>
      <c r="V428" s="57" t="s">
        <v>979</v>
      </c>
      <c r="W428" s="48" t="s">
        <v>1381</v>
      </c>
      <c r="X428" s="49">
        <v>21</v>
      </c>
      <c r="Y428" s="127" t="s">
        <v>28</v>
      </c>
      <c r="Z428" s="51">
        <v>326</v>
      </c>
      <c r="AA428" s="50"/>
      <c r="AB428" s="52"/>
      <c r="AC428" s="48"/>
      <c r="AD428" s="49"/>
      <c r="AE428" s="127" t="s">
        <v>28</v>
      </c>
      <c r="AF428" s="51"/>
      <c r="AG428" s="56"/>
      <c r="AH428" s="52"/>
      <c r="AI428" s="48"/>
      <c r="AJ428" s="49"/>
      <c r="AK428" s="127" t="s">
        <v>28</v>
      </c>
      <c r="AL428" s="51"/>
      <c r="AM428" s="56"/>
      <c r="AN428" s="52"/>
      <c r="AO428" s="67"/>
      <c r="AP428" s="103" t="s">
        <v>485</v>
      </c>
      <c r="AQ428" s="103"/>
      <c r="AR428" s="68" t="s">
        <v>455</v>
      </c>
      <c r="AS428" s="71"/>
      <c r="AT428" s="71" t="s">
        <v>488</v>
      </c>
      <c r="AU428" s="219"/>
    </row>
    <row r="429" spans="1:47" s="17" customFormat="1" ht="54" x14ac:dyDescent="0.15">
      <c r="A429" s="45"/>
      <c r="B429" s="78"/>
      <c r="C429" s="239">
        <v>366</v>
      </c>
      <c r="D429" s="300" t="s">
        <v>984</v>
      </c>
      <c r="E429" s="46" t="s">
        <v>985</v>
      </c>
      <c r="F429" s="46" t="s">
        <v>484</v>
      </c>
      <c r="G429" s="288">
        <v>6782</v>
      </c>
      <c r="H429" s="287">
        <v>10929.714</v>
      </c>
      <c r="I429" s="288">
        <v>10733.204</v>
      </c>
      <c r="J429" s="503" t="s">
        <v>2895</v>
      </c>
      <c r="K429" s="79" t="s">
        <v>1770</v>
      </c>
      <c r="L429" s="291" t="s">
        <v>1804</v>
      </c>
      <c r="M429" s="288">
        <v>8050</v>
      </c>
      <c r="N429" s="288">
        <v>15987</v>
      </c>
      <c r="O429" s="436">
        <f t="shared" si="16"/>
        <v>7937</v>
      </c>
      <c r="P429" s="340" t="s">
        <v>28</v>
      </c>
      <c r="Q429" s="64" t="s">
        <v>1773</v>
      </c>
      <c r="R429" s="295" t="s">
        <v>2142</v>
      </c>
      <c r="S429" s="66" t="s">
        <v>2948</v>
      </c>
      <c r="T429" s="106" t="s">
        <v>742</v>
      </c>
      <c r="U429" s="46" t="s">
        <v>519</v>
      </c>
      <c r="V429" s="57" t="s">
        <v>979</v>
      </c>
      <c r="W429" s="48" t="s">
        <v>1381</v>
      </c>
      <c r="X429" s="49">
        <v>21</v>
      </c>
      <c r="Y429" s="127" t="s">
        <v>28</v>
      </c>
      <c r="Z429" s="51">
        <v>327</v>
      </c>
      <c r="AA429" s="50"/>
      <c r="AB429" s="52"/>
      <c r="AC429" s="48"/>
      <c r="AD429" s="49"/>
      <c r="AE429" s="127" t="s">
        <v>28</v>
      </c>
      <c r="AF429" s="51"/>
      <c r="AG429" s="56"/>
      <c r="AH429" s="52"/>
      <c r="AI429" s="48"/>
      <c r="AJ429" s="49"/>
      <c r="AK429" s="127" t="s">
        <v>28</v>
      </c>
      <c r="AL429" s="51"/>
      <c r="AM429" s="56"/>
      <c r="AN429" s="52"/>
      <c r="AO429" s="67"/>
      <c r="AP429" s="103" t="s">
        <v>485</v>
      </c>
      <c r="AQ429" s="103"/>
      <c r="AR429" s="68" t="s">
        <v>454</v>
      </c>
      <c r="AS429" s="71"/>
      <c r="AT429" s="71" t="s">
        <v>488</v>
      </c>
      <c r="AU429" s="219"/>
    </row>
    <row r="430" spans="1:47" s="17" customFormat="1" ht="54" x14ac:dyDescent="0.15">
      <c r="A430" s="45"/>
      <c r="B430" s="78"/>
      <c r="C430" s="239">
        <v>367</v>
      </c>
      <c r="D430" s="322" t="s">
        <v>2223</v>
      </c>
      <c r="E430" s="46" t="s">
        <v>1414</v>
      </c>
      <c r="F430" s="46" t="s">
        <v>529</v>
      </c>
      <c r="G430" s="288">
        <v>587</v>
      </c>
      <c r="H430" s="287">
        <v>252.05099999999999</v>
      </c>
      <c r="I430" s="288">
        <v>202.85499999999999</v>
      </c>
      <c r="J430" s="503" t="s">
        <v>2895</v>
      </c>
      <c r="K430" s="79" t="s">
        <v>1774</v>
      </c>
      <c r="L430" s="291" t="s">
        <v>1805</v>
      </c>
      <c r="M430" s="288">
        <v>23</v>
      </c>
      <c r="N430" s="288">
        <v>855</v>
      </c>
      <c r="O430" s="436">
        <f t="shared" si="16"/>
        <v>832</v>
      </c>
      <c r="P430" s="340" t="s">
        <v>28</v>
      </c>
      <c r="Q430" s="64" t="s">
        <v>1773</v>
      </c>
      <c r="R430" s="295" t="s">
        <v>2143</v>
      </c>
      <c r="S430" s="66" t="s">
        <v>2949</v>
      </c>
      <c r="T430" s="106" t="s">
        <v>742</v>
      </c>
      <c r="U430" s="46" t="s">
        <v>519</v>
      </c>
      <c r="V430" s="57" t="s">
        <v>980</v>
      </c>
      <c r="W430" s="48" t="s">
        <v>1381</v>
      </c>
      <c r="X430" s="49">
        <v>21</v>
      </c>
      <c r="Y430" s="127" t="s">
        <v>28</v>
      </c>
      <c r="Z430" s="51">
        <v>328</v>
      </c>
      <c r="AA430" s="50"/>
      <c r="AB430" s="52"/>
      <c r="AC430" s="48"/>
      <c r="AD430" s="49"/>
      <c r="AE430" s="127" t="s">
        <v>28</v>
      </c>
      <c r="AF430" s="51"/>
      <c r="AG430" s="56"/>
      <c r="AH430" s="52"/>
      <c r="AI430" s="48"/>
      <c r="AJ430" s="49"/>
      <c r="AK430" s="127" t="s">
        <v>28</v>
      </c>
      <c r="AL430" s="51"/>
      <c r="AM430" s="56"/>
      <c r="AN430" s="52"/>
      <c r="AO430" s="67"/>
      <c r="AP430" s="103" t="s">
        <v>485</v>
      </c>
      <c r="AQ430" s="103"/>
      <c r="AR430" s="68" t="s">
        <v>452</v>
      </c>
      <c r="AS430" s="71"/>
      <c r="AT430" s="71" t="s">
        <v>488</v>
      </c>
      <c r="AU430" s="219"/>
    </row>
    <row r="431" spans="1:47" s="17" customFormat="1" ht="54" x14ac:dyDescent="0.15">
      <c r="A431" s="45"/>
      <c r="B431" s="78"/>
      <c r="C431" s="239">
        <v>368</v>
      </c>
      <c r="D431" s="300" t="s">
        <v>986</v>
      </c>
      <c r="E431" s="46" t="s">
        <v>987</v>
      </c>
      <c r="F431" s="46" t="s">
        <v>484</v>
      </c>
      <c r="G431" s="288">
        <v>2253</v>
      </c>
      <c r="H431" s="287">
        <v>3361.33</v>
      </c>
      <c r="I431" s="288">
        <v>2724.34</v>
      </c>
      <c r="J431" s="279" t="s">
        <v>2140</v>
      </c>
      <c r="K431" s="79" t="s">
        <v>1770</v>
      </c>
      <c r="L431" s="291" t="s">
        <v>1804</v>
      </c>
      <c r="M431" s="397">
        <v>2055</v>
      </c>
      <c r="N431" s="397">
        <v>2101</v>
      </c>
      <c r="O431" s="445">
        <f t="shared" si="16"/>
        <v>46</v>
      </c>
      <c r="P431" s="340" t="s">
        <v>28</v>
      </c>
      <c r="Q431" s="64" t="s">
        <v>1773</v>
      </c>
      <c r="R431" s="295" t="s">
        <v>2144</v>
      </c>
      <c r="S431" s="66"/>
      <c r="T431" s="106" t="s">
        <v>742</v>
      </c>
      <c r="U431" s="46" t="s">
        <v>519</v>
      </c>
      <c r="V431" s="57" t="s">
        <v>980</v>
      </c>
      <c r="W431" s="48" t="s">
        <v>1381</v>
      </c>
      <c r="X431" s="49">
        <v>21</v>
      </c>
      <c r="Y431" s="127" t="s">
        <v>28</v>
      </c>
      <c r="Z431" s="51">
        <v>329</v>
      </c>
      <c r="AA431" s="50"/>
      <c r="AB431" s="52"/>
      <c r="AC431" s="48"/>
      <c r="AD431" s="49"/>
      <c r="AE431" s="127" t="s">
        <v>28</v>
      </c>
      <c r="AF431" s="51"/>
      <c r="AG431" s="56"/>
      <c r="AH431" s="52"/>
      <c r="AI431" s="48"/>
      <c r="AJ431" s="49"/>
      <c r="AK431" s="127" t="s">
        <v>28</v>
      </c>
      <c r="AL431" s="51"/>
      <c r="AM431" s="56"/>
      <c r="AN431" s="52"/>
      <c r="AO431" s="67"/>
      <c r="AP431" s="103" t="s">
        <v>1382</v>
      </c>
      <c r="AQ431" s="103" t="s">
        <v>1383</v>
      </c>
      <c r="AR431" s="68" t="s">
        <v>451</v>
      </c>
      <c r="AS431" s="71"/>
      <c r="AT431" s="71" t="s">
        <v>488</v>
      </c>
      <c r="AU431" s="219"/>
    </row>
    <row r="432" spans="1:47" s="17" customFormat="1" ht="27" x14ac:dyDescent="0.15">
      <c r="A432" s="45"/>
      <c r="B432" s="78"/>
      <c r="C432" s="358"/>
      <c r="D432" s="304" t="s">
        <v>2909</v>
      </c>
      <c r="E432" s="46"/>
      <c r="F432" s="46"/>
      <c r="G432" s="288"/>
      <c r="H432" s="287"/>
      <c r="I432" s="288"/>
      <c r="J432" s="279"/>
      <c r="K432" s="79"/>
      <c r="L432" s="291"/>
      <c r="M432" s="288"/>
      <c r="N432" s="288"/>
      <c r="O432" s="436"/>
      <c r="P432" s="340"/>
      <c r="Q432" s="64"/>
      <c r="R432" s="295"/>
      <c r="S432" s="66"/>
      <c r="T432" s="106" t="s">
        <v>742</v>
      </c>
      <c r="U432" s="46"/>
      <c r="V432" s="57"/>
      <c r="W432" s="48"/>
      <c r="X432" s="49"/>
      <c r="Y432" s="127"/>
      <c r="Z432" s="51"/>
      <c r="AA432" s="50"/>
      <c r="AB432" s="52"/>
      <c r="AC432" s="48"/>
      <c r="AD432" s="49"/>
      <c r="AE432" s="127"/>
      <c r="AF432" s="51"/>
      <c r="AG432" s="56"/>
      <c r="AH432" s="52"/>
      <c r="AI432" s="48"/>
      <c r="AJ432" s="49"/>
      <c r="AK432" s="127"/>
      <c r="AL432" s="51"/>
      <c r="AM432" s="56"/>
      <c r="AN432" s="52"/>
      <c r="AO432" s="67"/>
      <c r="AP432" s="103" t="s">
        <v>485</v>
      </c>
      <c r="AQ432" s="103"/>
      <c r="AR432" s="68"/>
      <c r="AS432" s="71"/>
      <c r="AT432" s="71"/>
      <c r="AU432" s="219"/>
    </row>
    <row r="433" spans="1:47" s="17" customFormat="1" ht="40.5" x14ac:dyDescent="0.15">
      <c r="A433" s="45"/>
      <c r="B433" s="78"/>
      <c r="C433" s="239">
        <v>369</v>
      </c>
      <c r="D433" s="300" t="s">
        <v>1704</v>
      </c>
      <c r="E433" s="46" t="s">
        <v>491</v>
      </c>
      <c r="F433" s="46" t="s">
        <v>484</v>
      </c>
      <c r="G433" s="288">
        <v>338.06400000000002</v>
      </c>
      <c r="H433" s="287">
        <v>338.06400000000002</v>
      </c>
      <c r="I433" s="288">
        <v>289.803</v>
      </c>
      <c r="J433" s="503" t="s">
        <v>2895</v>
      </c>
      <c r="K433" s="79" t="s">
        <v>1770</v>
      </c>
      <c r="L433" s="291" t="s">
        <v>1806</v>
      </c>
      <c r="M433" s="288">
        <v>294.36099999999999</v>
      </c>
      <c r="N433" s="288">
        <v>502.06200000000001</v>
      </c>
      <c r="O433" s="436">
        <f t="shared" si="16"/>
        <v>207.70100000000002</v>
      </c>
      <c r="P433" s="340" t="s">
        <v>28</v>
      </c>
      <c r="Q433" s="64" t="s">
        <v>1773</v>
      </c>
      <c r="R433" s="295" t="s">
        <v>2145</v>
      </c>
      <c r="S433" s="66" t="s">
        <v>2952</v>
      </c>
      <c r="T433" s="106" t="s">
        <v>742</v>
      </c>
      <c r="U433" s="46" t="s">
        <v>519</v>
      </c>
      <c r="V433" s="57" t="s">
        <v>955</v>
      </c>
      <c r="W433" s="48" t="s">
        <v>1381</v>
      </c>
      <c r="X433" s="49">
        <v>21</v>
      </c>
      <c r="Y433" s="127" t="s">
        <v>28</v>
      </c>
      <c r="Z433" s="51">
        <v>330</v>
      </c>
      <c r="AA433" s="50"/>
      <c r="AB433" s="52"/>
      <c r="AC433" s="48"/>
      <c r="AD433" s="49"/>
      <c r="AE433" s="127" t="s">
        <v>28</v>
      </c>
      <c r="AF433" s="51"/>
      <c r="AG433" s="56"/>
      <c r="AH433" s="52"/>
      <c r="AI433" s="48"/>
      <c r="AJ433" s="49"/>
      <c r="AK433" s="127" t="s">
        <v>28</v>
      </c>
      <c r="AL433" s="51"/>
      <c r="AM433" s="56"/>
      <c r="AN433" s="52"/>
      <c r="AO433" s="67"/>
      <c r="AP433" s="103" t="s">
        <v>485</v>
      </c>
      <c r="AQ433" s="103"/>
      <c r="AR433" s="68" t="s">
        <v>453</v>
      </c>
      <c r="AS433" s="71" t="s">
        <v>488</v>
      </c>
      <c r="AT433" s="71"/>
      <c r="AU433" s="219"/>
    </row>
    <row r="434" spans="1:47" s="17" customFormat="1" ht="40.5" x14ac:dyDescent="0.15">
      <c r="A434" s="45"/>
      <c r="B434" s="78"/>
      <c r="C434" s="239">
        <v>370</v>
      </c>
      <c r="D434" s="300" t="s">
        <v>988</v>
      </c>
      <c r="E434" s="46" t="s">
        <v>989</v>
      </c>
      <c r="F434" s="46" t="s">
        <v>990</v>
      </c>
      <c r="G434" s="288">
        <v>21</v>
      </c>
      <c r="H434" s="287">
        <v>21</v>
      </c>
      <c r="I434" s="288">
        <v>21</v>
      </c>
      <c r="J434" s="503" t="s">
        <v>2895</v>
      </c>
      <c r="K434" s="79" t="s">
        <v>1770</v>
      </c>
      <c r="L434" s="291" t="s">
        <v>1807</v>
      </c>
      <c r="M434" s="288">
        <v>14</v>
      </c>
      <c r="N434" s="288">
        <v>11.3</v>
      </c>
      <c r="O434" s="436">
        <f t="shared" si="16"/>
        <v>-2.6999999999999993</v>
      </c>
      <c r="P434" s="340" t="s">
        <v>28</v>
      </c>
      <c r="Q434" s="64" t="s">
        <v>1773</v>
      </c>
      <c r="R434" s="295" t="s">
        <v>2146</v>
      </c>
      <c r="S434" s="66"/>
      <c r="T434" s="106" t="s">
        <v>742</v>
      </c>
      <c r="U434" s="46" t="s">
        <v>519</v>
      </c>
      <c r="V434" s="57" t="s">
        <v>955</v>
      </c>
      <c r="W434" s="48" t="s">
        <v>1381</v>
      </c>
      <c r="X434" s="49">
        <v>21</v>
      </c>
      <c r="Y434" s="127" t="s">
        <v>28</v>
      </c>
      <c r="Z434" s="51">
        <v>331</v>
      </c>
      <c r="AA434" s="50"/>
      <c r="AB434" s="52"/>
      <c r="AC434" s="48"/>
      <c r="AD434" s="49"/>
      <c r="AE434" s="127" t="s">
        <v>28</v>
      </c>
      <c r="AF434" s="51"/>
      <c r="AG434" s="56"/>
      <c r="AH434" s="52"/>
      <c r="AI434" s="48"/>
      <c r="AJ434" s="49"/>
      <c r="AK434" s="127" t="s">
        <v>28</v>
      </c>
      <c r="AL434" s="51"/>
      <c r="AM434" s="56"/>
      <c r="AN434" s="52"/>
      <c r="AO434" s="67"/>
      <c r="AP434" s="103" t="s">
        <v>485</v>
      </c>
      <c r="AQ434" s="103"/>
      <c r="AR434" s="68" t="s">
        <v>454</v>
      </c>
      <c r="AS434" s="71"/>
      <c r="AT434" s="71" t="s">
        <v>488</v>
      </c>
      <c r="AU434" s="219"/>
    </row>
    <row r="435" spans="1:47" s="17" customFormat="1" ht="67.5" x14ac:dyDescent="0.15">
      <c r="A435" s="45"/>
      <c r="B435" s="78"/>
      <c r="C435" s="239">
        <v>371</v>
      </c>
      <c r="D435" s="300" t="s">
        <v>991</v>
      </c>
      <c r="E435" s="46" t="s">
        <v>498</v>
      </c>
      <c r="F435" s="46" t="s">
        <v>484</v>
      </c>
      <c r="G435" s="288">
        <v>260.05</v>
      </c>
      <c r="H435" s="287">
        <v>260.05</v>
      </c>
      <c r="I435" s="288">
        <v>256.16399999999999</v>
      </c>
      <c r="J435" s="503" t="s">
        <v>2895</v>
      </c>
      <c r="K435" s="79" t="s">
        <v>1770</v>
      </c>
      <c r="L435" s="291" t="s">
        <v>1808</v>
      </c>
      <c r="M435" s="288">
        <v>317.15499999999997</v>
      </c>
      <c r="N435" s="288">
        <v>315.55099999999999</v>
      </c>
      <c r="O435" s="436">
        <f t="shared" si="16"/>
        <v>-1.603999999999985</v>
      </c>
      <c r="P435" s="340" t="s">
        <v>28</v>
      </c>
      <c r="Q435" s="64" t="s">
        <v>1773</v>
      </c>
      <c r="R435" s="295" t="s">
        <v>2147</v>
      </c>
      <c r="S435" s="66"/>
      <c r="T435" s="106" t="s">
        <v>742</v>
      </c>
      <c r="U435" s="46" t="s">
        <v>519</v>
      </c>
      <c r="V435" s="57" t="s">
        <v>981</v>
      </c>
      <c r="W435" s="48" t="s">
        <v>1381</v>
      </c>
      <c r="X435" s="49">
        <v>21</v>
      </c>
      <c r="Y435" s="127" t="s">
        <v>28</v>
      </c>
      <c r="Z435" s="51">
        <v>332</v>
      </c>
      <c r="AA435" s="50"/>
      <c r="AB435" s="52"/>
      <c r="AC435" s="48"/>
      <c r="AD435" s="49"/>
      <c r="AE435" s="127" t="s">
        <v>28</v>
      </c>
      <c r="AF435" s="51"/>
      <c r="AG435" s="56"/>
      <c r="AH435" s="52"/>
      <c r="AI435" s="48"/>
      <c r="AJ435" s="49"/>
      <c r="AK435" s="127" t="s">
        <v>28</v>
      </c>
      <c r="AL435" s="51"/>
      <c r="AM435" s="56"/>
      <c r="AN435" s="52"/>
      <c r="AO435" s="67"/>
      <c r="AP435" s="103" t="s">
        <v>485</v>
      </c>
      <c r="AQ435" s="103"/>
      <c r="AR435" s="68" t="s">
        <v>455</v>
      </c>
      <c r="AS435" s="71"/>
      <c r="AT435" s="71" t="s">
        <v>488</v>
      </c>
      <c r="AU435" s="219"/>
    </row>
    <row r="436" spans="1:47" s="25" customFormat="1" x14ac:dyDescent="0.15">
      <c r="A436" s="33"/>
      <c r="B436" s="43" t="s">
        <v>1341</v>
      </c>
      <c r="C436" s="306"/>
      <c r="D436" s="99"/>
      <c r="E436" s="102"/>
      <c r="F436" s="102"/>
      <c r="G436" s="401"/>
      <c r="H436" s="417"/>
      <c r="I436" s="417"/>
      <c r="J436" s="533"/>
      <c r="K436" s="82"/>
      <c r="L436" s="514"/>
      <c r="M436" s="401"/>
      <c r="N436" s="417"/>
      <c r="O436" s="435"/>
      <c r="P436" s="339"/>
      <c r="Q436" s="44"/>
      <c r="R436" s="524"/>
      <c r="S436" s="44"/>
      <c r="T436" s="101"/>
      <c r="U436" s="99"/>
      <c r="V436" s="99"/>
      <c r="W436" s="99"/>
      <c r="X436" s="99"/>
      <c r="Y436" s="99"/>
      <c r="Z436" s="99"/>
      <c r="AA436" s="99"/>
      <c r="AB436" s="99"/>
      <c r="AC436" s="99"/>
      <c r="AD436" s="99"/>
      <c r="AE436" s="99"/>
      <c r="AF436" s="99"/>
      <c r="AG436" s="99"/>
      <c r="AH436" s="99"/>
      <c r="AI436" s="99"/>
      <c r="AJ436" s="99"/>
      <c r="AK436" s="99"/>
      <c r="AL436" s="99"/>
      <c r="AM436" s="44"/>
      <c r="AN436" s="44"/>
      <c r="AO436" s="44"/>
      <c r="AP436" s="102"/>
      <c r="AQ436" s="102"/>
      <c r="AR436" s="63"/>
      <c r="AS436" s="99"/>
      <c r="AT436" s="99"/>
      <c r="AU436" s="220"/>
    </row>
    <row r="437" spans="1:47" s="17" customFormat="1" ht="94.5" x14ac:dyDescent="0.15">
      <c r="A437" s="45"/>
      <c r="B437" s="78"/>
      <c r="C437" s="239">
        <v>372</v>
      </c>
      <c r="D437" s="300" t="s">
        <v>1022</v>
      </c>
      <c r="E437" s="37" t="s">
        <v>543</v>
      </c>
      <c r="F437" s="37" t="s">
        <v>484</v>
      </c>
      <c r="G437" s="404">
        <v>8.0399999999999991</v>
      </c>
      <c r="H437" s="287">
        <v>8.0399999999999991</v>
      </c>
      <c r="I437" s="288">
        <v>8</v>
      </c>
      <c r="J437" s="503" t="s">
        <v>2895</v>
      </c>
      <c r="K437" s="79" t="s">
        <v>1770</v>
      </c>
      <c r="L437" s="291" t="s">
        <v>2307</v>
      </c>
      <c r="M437" s="404">
        <v>7.5279999999999996</v>
      </c>
      <c r="N437" s="288">
        <v>8.4619999999999997</v>
      </c>
      <c r="O437" s="436">
        <f t="shared" si="16"/>
        <v>0.93400000000000016</v>
      </c>
      <c r="P437" s="340" t="s">
        <v>485</v>
      </c>
      <c r="Q437" s="64" t="s">
        <v>1773</v>
      </c>
      <c r="R437" s="295" t="s">
        <v>2308</v>
      </c>
      <c r="S437" s="66"/>
      <c r="T437" s="46" t="s">
        <v>580</v>
      </c>
      <c r="U437" s="46" t="s">
        <v>487</v>
      </c>
      <c r="V437" s="57" t="s">
        <v>1193</v>
      </c>
      <c r="W437" s="48" t="s">
        <v>1381</v>
      </c>
      <c r="X437" s="49">
        <v>21</v>
      </c>
      <c r="Y437" s="127" t="s">
        <v>28</v>
      </c>
      <c r="Z437" s="51">
        <v>333</v>
      </c>
      <c r="AA437" s="50"/>
      <c r="AB437" s="52"/>
      <c r="AC437" s="48"/>
      <c r="AD437" s="49"/>
      <c r="AE437" s="127" t="s">
        <v>28</v>
      </c>
      <c r="AF437" s="51"/>
      <c r="AG437" s="56"/>
      <c r="AH437" s="52"/>
      <c r="AI437" s="48"/>
      <c r="AJ437" s="49"/>
      <c r="AK437" s="127" t="s">
        <v>28</v>
      </c>
      <c r="AL437" s="51"/>
      <c r="AM437" s="56"/>
      <c r="AN437" s="52"/>
      <c r="AO437" s="67"/>
      <c r="AP437" s="103" t="s">
        <v>485</v>
      </c>
      <c r="AQ437" s="103"/>
      <c r="AR437" s="68" t="s">
        <v>454</v>
      </c>
      <c r="AS437" s="71"/>
      <c r="AT437" s="71"/>
      <c r="AU437" s="219"/>
    </row>
    <row r="438" spans="1:47" s="17" customFormat="1" ht="94.5" x14ac:dyDescent="0.15">
      <c r="A438" s="45"/>
      <c r="B438" s="78"/>
      <c r="C438" s="239">
        <v>373</v>
      </c>
      <c r="D438" s="300" t="s">
        <v>1023</v>
      </c>
      <c r="E438" s="46" t="s">
        <v>1024</v>
      </c>
      <c r="F438" s="46" t="s">
        <v>484</v>
      </c>
      <c r="G438" s="288">
        <v>70611.762000000002</v>
      </c>
      <c r="H438" s="287">
        <v>55654.972000000002</v>
      </c>
      <c r="I438" s="288">
        <v>52808.506000000001</v>
      </c>
      <c r="J438" s="503" t="s">
        <v>2895</v>
      </c>
      <c r="K438" s="79" t="s">
        <v>1770</v>
      </c>
      <c r="L438" s="291" t="s">
        <v>2170</v>
      </c>
      <c r="M438" s="288">
        <v>20692.14</v>
      </c>
      <c r="N438" s="288">
        <v>26419.489000000001</v>
      </c>
      <c r="O438" s="436">
        <f t="shared" si="16"/>
        <v>5727.349000000002</v>
      </c>
      <c r="P438" s="340">
        <v>0</v>
      </c>
      <c r="Q438" s="64" t="s">
        <v>1773</v>
      </c>
      <c r="R438" s="295" t="s">
        <v>2174</v>
      </c>
      <c r="S438" s="47" t="s">
        <v>2928</v>
      </c>
      <c r="T438" s="46" t="s">
        <v>545</v>
      </c>
      <c r="U438" s="46" t="s">
        <v>519</v>
      </c>
      <c r="V438" s="57" t="s">
        <v>1194</v>
      </c>
      <c r="W438" s="48" t="s">
        <v>1381</v>
      </c>
      <c r="X438" s="49">
        <v>21</v>
      </c>
      <c r="Y438" s="127" t="s">
        <v>28</v>
      </c>
      <c r="Z438" s="51">
        <v>334</v>
      </c>
      <c r="AA438" s="50"/>
      <c r="AB438" s="52"/>
      <c r="AC438" s="48"/>
      <c r="AD438" s="49"/>
      <c r="AE438" s="127" t="s">
        <v>28</v>
      </c>
      <c r="AF438" s="51"/>
      <c r="AG438" s="56"/>
      <c r="AH438" s="52"/>
      <c r="AI438" s="48"/>
      <c r="AJ438" s="49"/>
      <c r="AK438" s="127" t="s">
        <v>28</v>
      </c>
      <c r="AL438" s="51"/>
      <c r="AM438" s="56"/>
      <c r="AN438" s="52"/>
      <c r="AO438" s="67"/>
      <c r="AP438" s="103" t="s">
        <v>485</v>
      </c>
      <c r="AQ438" s="103"/>
      <c r="AR438" s="68" t="s">
        <v>452</v>
      </c>
      <c r="AS438" s="71" t="s">
        <v>488</v>
      </c>
      <c r="AT438" s="71" t="s">
        <v>488</v>
      </c>
      <c r="AU438" s="219"/>
    </row>
    <row r="439" spans="1:47" s="17" customFormat="1" ht="54" x14ac:dyDescent="0.15">
      <c r="A439" s="45"/>
      <c r="B439" s="78"/>
      <c r="C439" s="239">
        <v>374</v>
      </c>
      <c r="D439" s="323" t="s">
        <v>1025</v>
      </c>
      <c r="E439" s="152" t="s">
        <v>623</v>
      </c>
      <c r="F439" s="152" t="s">
        <v>484</v>
      </c>
      <c r="G439" s="288">
        <v>19.010000000000002</v>
      </c>
      <c r="H439" s="287">
        <v>19.010000000000002</v>
      </c>
      <c r="I439" s="288">
        <v>19.001000000000001</v>
      </c>
      <c r="J439" s="503" t="s">
        <v>2895</v>
      </c>
      <c r="K439" s="79" t="s">
        <v>1770</v>
      </c>
      <c r="L439" s="291" t="s">
        <v>2171</v>
      </c>
      <c r="M439" s="288">
        <v>16.734999999999999</v>
      </c>
      <c r="N439" s="288">
        <v>16.734999999999999</v>
      </c>
      <c r="O439" s="436">
        <f t="shared" si="16"/>
        <v>0</v>
      </c>
      <c r="P439" s="340">
        <v>0</v>
      </c>
      <c r="Q439" s="64" t="s">
        <v>1773</v>
      </c>
      <c r="R439" s="295" t="s">
        <v>2175</v>
      </c>
      <c r="S439" s="66"/>
      <c r="T439" s="157" t="s">
        <v>1195</v>
      </c>
      <c r="U439" s="364" t="s">
        <v>519</v>
      </c>
      <c r="V439" s="158" t="s">
        <v>1196</v>
      </c>
      <c r="W439" s="48" t="s">
        <v>1381</v>
      </c>
      <c r="X439" s="49">
        <v>21</v>
      </c>
      <c r="Y439" s="127" t="s">
        <v>28</v>
      </c>
      <c r="Z439" s="51">
        <v>335</v>
      </c>
      <c r="AA439" s="50"/>
      <c r="AB439" s="52"/>
      <c r="AC439" s="48"/>
      <c r="AD439" s="49"/>
      <c r="AE439" s="127" t="s">
        <v>28</v>
      </c>
      <c r="AF439" s="51"/>
      <c r="AG439" s="56"/>
      <c r="AH439" s="52"/>
      <c r="AI439" s="48"/>
      <c r="AJ439" s="49"/>
      <c r="AK439" s="127" t="s">
        <v>28</v>
      </c>
      <c r="AL439" s="51"/>
      <c r="AM439" s="56"/>
      <c r="AN439" s="52"/>
      <c r="AO439" s="67"/>
      <c r="AP439" s="103" t="s">
        <v>485</v>
      </c>
      <c r="AQ439" s="103"/>
      <c r="AR439" s="68" t="s">
        <v>455</v>
      </c>
      <c r="AS439" s="159" t="s">
        <v>488</v>
      </c>
      <c r="AT439" s="159"/>
      <c r="AU439" s="229"/>
    </row>
    <row r="440" spans="1:47" s="17" customFormat="1" ht="54" x14ac:dyDescent="0.15">
      <c r="A440" s="45"/>
      <c r="B440" s="78"/>
      <c r="C440" s="239">
        <v>375</v>
      </c>
      <c r="D440" s="300" t="s">
        <v>1026</v>
      </c>
      <c r="E440" s="46" t="s">
        <v>827</v>
      </c>
      <c r="F440" s="46" t="s">
        <v>1511</v>
      </c>
      <c r="G440" s="288">
        <v>73.477000000000004</v>
      </c>
      <c r="H440" s="287">
        <v>77.31</v>
      </c>
      <c r="I440" s="288">
        <v>49.064</v>
      </c>
      <c r="J440" s="503" t="s">
        <v>485</v>
      </c>
      <c r="K440" s="79" t="s">
        <v>1770</v>
      </c>
      <c r="L440" s="291" t="s">
        <v>2172</v>
      </c>
      <c r="M440" s="288">
        <v>55</v>
      </c>
      <c r="N440" s="469">
        <v>0</v>
      </c>
      <c r="O440" s="436">
        <f t="shared" si="16"/>
        <v>-55</v>
      </c>
      <c r="P440" s="340">
        <v>0</v>
      </c>
      <c r="Q440" s="64" t="s">
        <v>1772</v>
      </c>
      <c r="R440" s="295" t="s">
        <v>2176</v>
      </c>
      <c r="S440" s="66"/>
      <c r="T440" s="109" t="s">
        <v>628</v>
      </c>
      <c r="U440" s="109" t="s">
        <v>519</v>
      </c>
      <c r="V440" s="57" t="s">
        <v>1197</v>
      </c>
      <c r="W440" s="48" t="s">
        <v>1381</v>
      </c>
      <c r="X440" s="49">
        <v>21</v>
      </c>
      <c r="Y440" s="127" t="s">
        <v>28</v>
      </c>
      <c r="Z440" s="51">
        <v>336</v>
      </c>
      <c r="AA440" s="50"/>
      <c r="AB440" s="52"/>
      <c r="AC440" s="48"/>
      <c r="AD440" s="49"/>
      <c r="AE440" s="127" t="s">
        <v>28</v>
      </c>
      <c r="AF440" s="51"/>
      <c r="AG440" s="56"/>
      <c r="AH440" s="52"/>
      <c r="AI440" s="48"/>
      <c r="AJ440" s="49"/>
      <c r="AK440" s="127" t="s">
        <v>28</v>
      </c>
      <c r="AL440" s="51"/>
      <c r="AM440" s="56"/>
      <c r="AN440" s="52"/>
      <c r="AO440" s="67"/>
      <c r="AP440" s="103" t="s">
        <v>485</v>
      </c>
      <c r="AQ440" s="103"/>
      <c r="AR440" s="68" t="s">
        <v>453</v>
      </c>
      <c r="AS440" s="71" t="s">
        <v>488</v>
      </c>
      <c r="AT440" s="71" t="s">
        <v>488</v>
      </c>
      <c r="AU440" s="219"/>
    </row>
    <row r="441" spans="1:47" s="17" customFormat="1" ht="54" x14ac:dyDescent="0.15">
      <c r="A441" s="45"/>
      <c r="B441" s="78"/>
      <c r="C441" s="239">
        <v>376</v>
      </c>
      <c r="D441" s="304" t="s">
        <v>1510</v>
      </c>
      <c r="E441" s="46" t="s">
        <v>1511</v>
      </c>
      <c r="F441" s="37" t="s">
        <v>484</v>
      </c>
      <c r="G441" s="469">
        <v>0</v>
      </c>
      <c r="H441" s="478">
        <v>0</v>
      </c>
      <c r="I441" s="469">
        <v>0</v>
      </c>
      <c r="J441" s="503" t="s">
        <v>2895</v>
      </c>
      <c r="K441" s="79"/>
      <c r="L441" s="291" t="s">
        <v>2173</v>
      </c>
      <c r="M441" s="288">
        <v>1000</v>
      </c>
      <c r="N441" s="288">
        <v>1200</v>
      </c>
      <c r="O441" s="436">
        <f t="shared" si="16"/>
        <v>200</v>
      </c>
      <c r="P441" s="340">
        <v>0</v>
      </c>
      <c r="Q441" s="64"/>
      <c r="R441" s="295" t="s">
        <v>2177</v>
      </c>
      <c r="S441" s="66" t="s">
        <v>2929</v>
      </c>
      <c r="T441" s="37" t="s">
        <v>545</v>
      </c>
      <c r="U441" s="37" t="s">
        <v>519</v>
      </c>
      <c r="V441" s="58" t="s">
        <v>1196</v>
      </c>
      <c r="W441" s="48"/>
      <c r="X441" s="49"/>
      <c r="Y441" s="127" t="s">
        <v>28</v>
      </c>
      <c r="Z441" s="51"/>
      <c r="AA441" s="50"/>
      <c r="AB441" s="52"/>
      <c r="AC441" s="48"/>
      <c r="AD441" s="49"/>
      <c r="AE441" s="127" t="s">
        <v>28</v>
      </c>
      <c r="AF441" s="51"/>
      <c r="AG441" s="56"/>
      <c r="AH441" s="52"/>
      <c r="AI441" s="48"/>
      <c r="AJ441" s="49"/>
      <c r="AK441" s="127" t="s">
        <v>28</v>
      </c>
      <c r="AL441" s="51"/>
      <c r="AM441" s="56"/>
      <c r="AN441" s="52"/>
      <c r="AO441" s="67"/>
      <c r="AP441" s="103" t="s">
        <v>485</v>
      </c>
      <c r="AQ441" s="103"/>
      <c r="AR441" s="68"/>
      <c r="AS441" s="72" t="s">
        <v>488</v>
      </c>
      <c r="AT441" s="72" t="s">
        <v>488</v>
      </c>
      <c r="AU441" s="219"/>
    </row>
    <row r="442" spans="1:47" s="17" customFormat="1" ht="67.5" x14ac:dyDescent="0.15">
      <c r="A442" s="45"/>
      <c r="B442" s="78"/>
      <c r="C442" s="239">
        <v>377</v>
      </c>
      <c r="D442" s="300" t="s">
        <v>1512</v>
      </c>
      <c r="E442" s="46" t="s">
        <v>1511</v>
      </c>
      <c r="F442" s="46" t="s">
        <v>484</v>
      </c>
      <c r="G442" s="469">
        <v>0</v>
      </c>
      <c r="H442" s="478">
        <v>0</v>
      </c>
      <c r="I442" s="469">
        <v>0</v>
      </c>
      <c r="J442" s="503" t="s">
        <v>2895</v>
      </c>
      <c r="K442" s="79"/>
      <c r="L442" s="291" t="s">
        <v>2173</v>
      </c>
      <c r="M442" s="288">
        <v>500</v>
      </c>
      <c r="N442" s="288">
        <v>600</v>
      </c>
      <c r="O442" s="436">
        <f t="shared" si="16"/>
        <v>100</v>
      </c>
      <c r="P442" s="340">
        <v>0</v>
      </c>
      <c r="Q442" s="64"/>
      <c r="R442" s="295" t="s">
        <v>2177</v>
      </c>
      <c r="S442" s="66" t="s">
        <v>2930</v>
      </c>
      <c r="T442" s="46" t="s">
        <v>545</v>
      </c>
      <c r="U442" s="37" t="s">
        <v>519</v>
      </c>
      <c r="V442" s="57" t="s">
        <v>1633</v>
      </c>
      <c r="W442" s="48"/>
      <c r="X442" s="49"/>
      <c r="Y442" s="127" t="s">
        <v>28</v>
      </c>
      <c r="Z442" s="51"/>
      <c r="AA442" s="50"/>
      <c r="AB442" s="52"/>
      <c r="AC442" s="48"/>
      <c r="AD442" s="49"/>
      <c r="AE442" s="127" t="s">
        <v>28</v>
      </c>
      <c r="AF442" s="51"/>
      <c r="AG442" s="56"/>
      <c r="AH442" s="52"/>
      <c r="AI442" s="48"/>
      <c r="AJ442" s="49"/>
      <c r="AK442" s="127" t="s">
        <v>28</v>
      </c>
      <c r="AL442" s="51"/>
      <c r="AM442" s="56"/>
      <c r="AN442" s="52"/>
      <c r="AO442" s="67"/>
      <c r="AP442" s="103" t="s">
        <v>485</v>
      </c>
      <c r="AQ442" s="103"/>
      <c r="AR442" s="68"/>
      <c r="AS442" s="71" t="s">
        <v>488</v>
      </c>
      <c r="AT442" s="72" t="s">
        <v>488</v>
      </c>
      <c r="AU442" s="219"/>
    </row>
    <row r="443" spans="1:47" s="17" customFormat="1" ht="54" x14ac:dyDescent="0.15">
      <c r="A443" s="45"/>
      <c r="B443" s="78"/>
      <c r="C443" s="239">
        <v>378</v>
      </c>
      <c r="D443" s="300" t="s">
        <v>1027</v>
      </c>
      <c r="E443" s="46" t="s">
        <v>534</v>
      </c>
      <c r="F443" s="46" t="s">
        <v>529</v>
      </c>
      <c r="G443" s="288">
        <v>1472.7049999999999</v>
      </c>
      <c r="H443" s="287">
        <v>1472.7049999999999</v>
      </c>
      <c r="I443" s="288">
        <v>1456.175</v>
      </c>
      <c r="J443" s="503" t="s">
        <v>2895</v>
      </c>
      <c r="K443" s="79" t="s">
        <v>1770</v>
      </c>
      <c r="L443" s="291" t="s">
        <v>1864</v>
      </c>
      <c r="M443" s="288">
        <v>1506.4159999999999</v>
      </c>
      <c r="N443" s="469">
        <v>0</v>
      </c>
      <c r="O443" s="436">
        <f t="shared" si="16"/>
        <v>-1506.4159999999999</v>
      </c>
      <c r="P443" s="340" t="s">
        <v>28</v>
      </c>
      <c r="Q443" s="64" t="s">
        <v>1773</v>
      </c>
      <c r="R443" s="295" t="s">
        <v>1867</v>
      </c>
      <c r="S443" s="66"/>
      <c r="T443" s="46" t="s">
        <v>753</v>
      </c>
      <c r="U443" s="46" t="s">
        <v>754</v>
      </c>
      <c r="V443" s="57" t="s">
        <v>1198</v>
      </c>
      <c r="W443" s="48" t="s">
        <v>1381</v>
      </c>
      <c r="X443" s="49">
        <v>21</v>
      </c>
      <c r="Y443" s="127" t="s">
        <v>28</v>
      </c>
      <c r="Z443" s="51">
        <v>337</v>
      </c>
      <c r="AA443" s="50"/>
      <c r="AB443" s="52"/>
      <c r="AC443" s="48"/>
      <c r="AD443" s="49"/>
      <c r="AE443" s="127" t="s">
        <v>28</v>
      </c>
      <c r="AF443" s="51"/>
      <c r="AG443" s="56"/>
      <c r="AH443" s="52"/>
      <c r="AI443" s="48"/>
      <c r="AJ443" s="49"/>
      <c r="AK443" s="127" t="s">
        <v>28</v>
      </c>
      <c r="AL443" s="51"/>
      <c r="AM443" s="56"/>
      <c r="AN443" s="52"/>
      <c r="AO443" s="67"/>
      <c r="AP443" s="103" t="s">
        <v>485</v>
      </c>
      <c r="AQ443" s="103"/>
      <c r="AR443" s="68" t="s">
        <v>452</v>
      </c>
      <c r="AS443" s="71"/>
      <c r="AT443" s="71" t="s">
        <v>488</v>
      </c>
      <c r="AU443" s="219"/>
    </row>
    <row r="444" spans="1:47" s="17" customFormat="1" ht="135" x14ac:dyDescent="0.15">
      <c r="A444" s="45"/>
      <c r="B444" s="78"/>
      <c r="C444" s="239">
        <v>379</v>
      </c>
      <c r="D444" s="300" t="s">
        <v>1028</v>
      </c>
      <c r="E444" s="46" t="s">
        <v>873</v>
      </c>
      <c r="F444" s="46" t="s">
        <v>529</v>
      </c>
      <c r="G444" s="288">
        <v>1980.55</v>
      </c>
      <c r="H444" s="287">
        <v>1100.3499999999999</v>
      </c>
      <c r="I444" s="288">
        <v>889.56500000000005</v>
      </c>
      <c r="J444" s="503" t="s">
        <v>2895</v>
      </c>
      <c r="K444" s="79" t="s">
        <v>1770</v>
      </c>
      <c r="L444" s="291" t="s">
        <v>1865</v>
      </c>
      <c r="M444" s="288">
        <v>280</v>
      </c>
      <c r="N444" s="288">
        <v>1071.9639999999999</v>
      </c>
      <c r="O444" s="436">
        <f t="shared" si="16"/>
        <v>791.96399999999994</v>
      </c>
      <c r="P444" s="340" t="s">
        <v>28</v>
      </c>
      <c r="Q444" s="64" t="s">
        <v>1773</v>
      </c>
      <c r="R444" s="295" t="s">
        <v>1868</v>
      </c>
      <c r="S444" s="66" t="s">
        <v>2999</v>
      </c>
      <c r="T444" s="46" t="s">
        <v>753</v>
      </c>
      <c r="U444" s="46" t="s">
        <v>519</v>
      </c>
      <c r="V444" s="57" t="s">
        <v>1705</v>
      </c>
      <c r="W444" s="48" t="s">
        <v>1381</v>
      </c>
      <c r="X444" s="49">
        <v>21</v>
      </c>
      <c r="Y444" s="127" t="s">
        <v>28</v>
      </c>
      <c r="Z444" s="51">
        <v>338</v>
      </c>
      <c r="AA444" s="50"/>
      <c r="AB444" s="52"/>
      <c r="AC444" s="48"/>
      <c r="AD444" s="49"/>
      <c r="AE444" s="127" t="s">
        <v>28</v>
      </c>
      <c r="AF444" s="51"/>
      <c r="AG444" s="56"/>
      <c r="AH444" s="52"/>
      <c r="AI444" s="48"/>
      <c r="AJ444" s="49"/>
      <c r="AK444" s="127" t="s">
        <v>28</v>
      </c>
      <c r="AL444" s="51"/>
      <c r="AM444" s="56"/>
      <c r="AN444" s="52"/>
      <c r="AO444" s="67"/>
      <c r="AP444" s="103" t="s">
        <v>485</v>
      </c>
      <c r="AQ444" s="103"/>
      <c r="AR444" s="68" t="s">
        <v>453</v>
      </c>
      <c r="AS444" s="71"/>
      <c r="AT444" s="71" t="s">
        <v>488</v>
      </c>
      <c r="AU444" s="219"/>
    </row>
    <row r="445" spans="1:47" s="17" customFormat="1" ht="54" x14ac:dyDescent="0.15">
      <c r="A445" s="45"/>
      <c r="B445" s="78"/>
      <c r="C445" s="239">
        <v>380</v>
      </c>
      <c r="D445" s="300" t="s">
        <v>1029</v>
      </c>
      <c r="E445" s="46" t="s">
        <v>1030</v>
      </c>
      <c r="F445" s="46" t="s">
        <v>529</v>
      </c>
      <c r="G445" s="288">
        <v>22.884</v>
      </c>
      <c r="H445" s="287">
        <v>22.884</v>
      </c>
      <c r="I445" s="288">
        <v>22.780999999999999</v>
      </c>
      <c r="J445" s="503" t="s">
        <v>2895</v>
      </c>
      <c r="K445" s="79" t="s">
        <v>1770</v>
      </c>
      <c r="L445" s="291" t="s">
        <v>1866</v>
      </c>
      <c r="M445" s="288">
        <v>22.905000000000001</v>
      </c>
      <c r="N445" s="288">
        <v>35.033999999999999</v>
      </c>
      <c r="O445" s="436">
        <f t="shared" si="16"/>
        <v>12.128999999999998</v>
      </c>
      <c r="P445" s="340" t="s">
        <v>28</v>
      </c>
      <c r="Q445" s="64" t="s">
        <v>1773</v>
      </c>
      <c r="R445" s="295" t="s">
        <v>1869</v>
      </c>
      <c r="S445" s="66"/>
      <c r="T445" s="109" t="s">
        <v>753</v>
      </c>
      <c r="U445" s="109" t="s">
        <v>519</v>
      </c>
      <c r="V445" s="58" t="s">
        <v>1445</v>
      </c>
      <c r="W445" s="48" t="s">
        <v>1381</v>
      </c>
      <c r="X445" s="49">
        <v>21</v>
      </c>
      <c r="Y445" s="127" t="s">
        <v>28</v>
      </c>
      <c r="Z445" s="51">
        <v>339</v>
      </c>
      <c r="AA445" s="50"/>
      <c r="AB445" s="52"/>
      <c r="AC445" s="48"/>
      <c r="AD445" s="49"/>
      <c r="AE445" s="127" t="s">
        <v>28</v>
      </c>
      <c r="AF445" s="51"/>
      <c r="AG445" s="56"/>
      <c r="AH445" s="52"/>
      <c r="AI445" s="48"/>
      <c r="AJ445" s="49"/>
      <c r="AK445" s="127" t="s">
        <v>28</v>
      </c>
      <c r="AL445" s="51"/>
      <c r="AM445" s="56"/>
      <c r="AN445" s="52"/>
      <c r="AO445" s="67"/>
      <c r="AP445" s="103" t="s">
        <v>485</v>
      </c>
      <c r="AQ445" s="103"/>
      <c r="AR445" s="68" t="s">
        <v>453</v>
      </c>
      <c r="AS445" s="71" t="s">
        <v>488</v>
      </c>
      <c r="AT445" s="71"/>
      <c r="AU445" s="219"/>
    </row>
    <row r="446" spans="1:47" s="25" customFormat="1" x14ac:dyDescent="0.15">
      <c r="A446" s="33"/>
      <c r="B446" s="43" t="s">
        <v>1342</v>
      </c>
      <c r="C446" s="306"/>
      <c r="D446" s="99"/>
      <c r="E446" s="102"/>
      <c r="F446" s="102"/>
      <c r="G446" s="401"/>
      <c r="H446" s="417"/>
      <c r="I446" s="417"/>
      <c r="J446" s="533"/>
      <c r="K446" s="82"/>
      <c r="L446" s="514"/>
      <c r="M446" s="401"/>
      <c r="N446" s="417"/>
      <c r="O446" s="435"/>
      <c r="P446" s="339"/>
      <c r="Q446" s="44"/>
      <c r="R446" s="524"/>
      <c r="S446" s="44"/>
      <c r="T446" s="101"/>
      <c r="U446" s="99"/>
      <c r="V446" s="99"/>
      <c r="W446" s="99"/>
      <c r="X446" s="99"/>
      <c r="Y446" s="99"/>
      <c r="Z446" s="99"/>
      <c r="AA446" s="99"/>
      <c r="AB446" s="99"/>
      <c r="AC446" s="99"/>
      <c r="AD446" s="99"/>
      <c r="AE446" s="99"/>
      <c r="AF446" s="99"/>
      <c r="AG446" s="99"/>
      <c r="AH446" s="99"/>
      <c r="AI446" s="99"/>
      <c r="AJ446" s="99"/>
      <c r="AK446" s="99"/>
      <c r="AL446" s="99"/>
      <c r="AM446" s="44"/>
      <c r="AN446" s="44"/>
      <c r="AO446" s="44"/>
      <c r="AP446" s="102"/>
      <c r="AQ446" s="102"/>
      <c r="AR446" s="63"/>
      <c r="AS446" s="99"/>
      <c r="AT446" s="99"/>
      <c r="AU446" s="220"/>
    </row>
    <row r="447" spans="1:47" s="17" customFormat="1" ht="131.25" customHeight="1" x14ac:dyDescent="0.15">
      <c r="A447" s="45"/>
      <c r="B447" s="78"/>
      <c r="C447" s="239">
        <v>381</v>
      </c>
      <c r="D447" s="300" t="s">
        <v>1031</v>
      </c>
      <c r="E447" s="46" t="s">
        <v>659</v>
      </c>
      <c r="F447" s="46" t="s">
        <v>484</v>
      </c>
      <c r="G447" s="288">
        <v>929</v>
      </c>
      <c r="H447" s="287">
        <v>1400.88</v>
      </c>
      <c r="I447" s="288">
        <v>1400.88</v>
      </c>
      <c r="J447" s="503" t="s">
        <v>28</v>
      </c>
      <c r="K447" s="79" t="s">
        <v>1770</v>
      </c>
      <c r="L447" s="291" t="s">
        <v>3223</v>
      </c>
      <c r="M447" s="288">
        <v>1000</v>
      </c>
      <c r="N447" s="288">
        <v>1108</v>
      </c>
      <c r="O447" s="436">
        <v>108</v>
      </c>
      <c r="P447" s="340">
        <v>0</v>
      </c>
      <c r="Q447" s="64" t="s">
        <v>1773</v>
      </c>
      <c r="R447" s="295" t="s">
        <v>3224</v>
      </c>
      <c r="S447" s="65"/>
      <c r="T447" s="46" t="s">
        <v>604</v>
      </c>
      <c r="U447" s="46" t="s">
        <v>519</v>
      </c>
      <c r="V447" s="57" t="s">
        <v>1199</v>
      </c>
      <c r="W447" s="48" t="s">
        <v>1381</v>
      </c>
      <c r="X447" s="49">
        <v>21</v>
      </c>
      <c r="Y447" s="127" t="s">
        <v>28</v>
      </c>
      <c r="Z447" s="51">
        <v>340</v>
      </c>
      <c r="AA447" s="50"/>
      <c r="AB447" s="52"/>
      <c r="AC447" s="48"/>
      <c r="AD447" s="49"/>
      <c r="AE447" s="127" t="s">
        <v>28</v>
      </c>
      <c r="AF447" s="51"/>
      <c r="AG447" s="56"/>
      <c r="AH447" s="52"/>
      <c r="AI447" s="48"/>
      <c r="AJ447" s="49"/>
      <c r="AK447" s="127" t="s">
        <v>28</v>
      </c>
      <c r="AL447" s="51"/>
      <c r="AM447" s="56"/>
      <c r="AN447" s="52"/>
      <c r="AO447" s="67"/>
      <c r="AP447" s="350" t="s">
        <v>28</v>
      </c>
      <c r="AQ447" s="350"/>
      <c r="AR447" s="68" t="s">
        <v>454</v>
      </c>
      <c r="AS447" s="71"/>
      <c r="AT447" s="71" t="s">
        <v>488</v>
      </c>
      <c r="AU447" s="219"/>
    </row>
    <row r="448" spans="1:47" s="25" customFormat="1" x14ac:dyDescent="0.15">
      <c r="A448" s="33"/>
      <c r="B448" s="43" t="s">
        <v>1728</v>
      </c>
      <c r="C448" s="306"/>
      <c r="D448" s="99"/>
      <c r="E448" s="102"/>
      <c r="F448" s="102"/>
      <c r="G448" s="401"/>
      <c r="H448" s="417"/>
      <c r="I448" s="417"/>
      <c r="J448" s="533"/>
      <c r="K448" s="82"/>
      <c r="L448" s="514"/>
      <c r="M448" s="401"/>
      <c r="N448" s="417"/>
      <c r="O448" s="435"/>
      <c r="P448" s="339"/>
      <c r="Q448" s="44"/>
      <c r="R448" s="524"/>
      <c r="S448" s="44"/>
      <c r="T448" s="101"/>
      <c r="U448" s="99"/>
      <c r="V448" s="99"/>
      <c r="W448" s="99"/>
      <c r="X448" s="99"/>
      <c r="Y448" s="99"/>
      <c r="Z448" s="99"/>
      <c r="AA448" s="99"/>
      <c r="AB448" s="99"/>
      <c r="AC448" s="99"/>
      <c r="AD448" s="99"/>
      <c r="AE448" s="99"/>
      <c r="AF448" s="99"/>
      <c r="AG448" s="99"/>
      <c r="AH448" s="99"/>
      <c r="AI448" s="99"/>
      <c r="AJ448" s="99"/>
      <c r="AK448" s="99"/>
      <c r="AL448" s="99"/>
      <c r="AM448" s="99"/>
      <c r="AN448" s="99"/>
      <c r="AO448" s="99"/>
      <c r="AP448" s="102"/>
      <c r="AQ448" s="102"/>
      <c r="AR448" s="63"/>
      <c r="AS448" s="99"/>
      <c r="AT448" s="99"/>
      <c r="AU448" s="220"/>
    </row>
    <row r="449" spans="1:47" s="17" customFormat="1" ht="27" x14ac:dyDescent="0.15">
      <c r="A449" s="45"/>
      <c r="B449" s="78"/>
      <c r="C449" s="358"/>
      <c r="D449" s="304" t="s">
        <v>2906</v>
      </c>
      <c r="E449" s="46"/>
      <c r="F449" s="46"/>
      <c r="G449" s="288"/>
      <c r="H449" s="287"/>
      <c r="I449" s="288"/>
      <c r="J449" s="279"/>
      <c r="K449" s="79"/>
      <c r="L449" s="291"/>
      <c r="M449" s="288"/>
      <c r="N449" s="288"/>
      <c r="O449" s="436"/>
      <c r="P449" s="340"/>
      <c r="Q449" s="64"/>
      <c r="R449" s="295"/>
      <c r="S449" s="66"/>
      <c r="T449" s="46" t="s">
        <v>576</v>
      </c>
      <c r="U449" s="46"/>
      <c r="V449" s="57"/>
      <c r="W449" s="48"/>
      <c r="X449" s="49"/>
      <c r="Y449" s="127"/>
      <c r="Z449" s="51"/>
      <c r="AA449" s="50"/>
      <c r="AB449" s="52"/>
      <c r="AC449" s="48"/>
      <c r="AD449" s="49"/>
      <c r="AE449" s="127"/>
      <c r="AF449" s="51"/>
      <c r="AG449" s="56"/>
      <c r="AH449" s="52"/>
      <c r="AI449" s="48"/>
      <c r="AJ449" s="49"/>
      <c r="AK449" s="127"/>
      <c r="AL449" s="51"/>
      <c r="AM449" s="56"/>
      <c r="AN449" s="52"/>
      <c r="AO449" s="67"/>
      <c r="AP449" s="103"/>
      <c r="AQ449" s="103"/>
      <c r="AR449" s="68"/>
      <c r="AS449" s="71"/>
      <c r="AT449" s="71"/>
      <c r="AU449" s="219"/>
    </row>
    <row r="450" spans="1:47" s="17" customFormat="1" ht="27" x14ac:dyDescent="0.15">
      <c r="A450" s="45"/>
      <c r="B450" s="78"/>
      <c r="C450" s="358"/>
      <c r="D450" s="304" t="s">
        <v>2907</v>
      </c>
      <c r="E450" s="46"/>
      <c r="F450" s="46"/>
      <c r="G450" s="288"/>
      <c r="H450" s="287"/>
      <c r="I450" s="288"/>
      <c r="J450" s="279"/>
      <c r="K450" s="79"/>
      <c r="L450" s="291"/>
      <c r="M450" s="288"/>
      <c r="N450" s="288"/>
      <c r="O450" s="436"/>
      <c r="P450" s="340"/>
      <c r="Q450" s="64"/>
      <c r="R450" s="295"/>
      <c r="S450" s="66"/>
      <c r="T450" s="46" t="s">
        <v>576</v>
      </c>
      <c r="U450" s="46"/>
      <c r="V450" s="57"/>
      <c r="W450" s="48"/>
      <c r="X450" s="49"/>
      <c r="Y450" s="127"/>
      <c r="Z450" s="51"/>
      <c r="AA450" s="50"/>
      <c r="AB450" s="52"/>
      <c r="AC450" s="48"/>
      <c r="AD450" s="49"/>
      <c r="AE450" s="127"/>
      <c r="AF450" s="51"/>
      <c r="AG450" s="56"/>
      <c r="AH450" s="52"/>
      <c r="AI450" s="48"/>
      <c r="AJ450" s="49"/>
      <c r="AK450" s="127"/>
      <c r="AL450" s="51"/>
      <c r="AM450" s="56"/>
      <c r="AN450" s="52"/>
      <c r="AO450" s="67"/>
      <c r="AP450" s="103"/>
      <c r="AQ450" s="103"/>
      <c r="AR450" s="68"/>
      <c r="AS450" s="71"/>
      <c r="AT450" s="71"/>
      <c r="AU450" s="219"/>
    </row>
    <row r="451" spans="1:47" s="17" customFormat="1" ht="27" x14ac:dyDescent="0.15">
      <c r="A451" s="45"/>
      <c r="B451" s="78"/>
      <c r="C451" s="358"/>
      <c r="D451" s="303" t="s">
        <v>2908</v>
      </c>
      <c r="E451" s="46"/>
      <c r="F451" s="46"/>
      <c r="G451" s="288"/>
      <c r="H451" s="287"/>
      <c r="I451" s="288"/>
      <c r="J451" s="279"/>
      <c r="K451" s="79"/>
      <c r="L451" s="291"/>
      <c r="M451" s="288"/>
      <c r="N451" s="288"/>
      <c r="O451" s="436"/>
      <c r="P451" s="340"/>
      <c r="Q451" s="64"/>
      <c r="R451" s="295"/>
      <c r="S451" s="66"/>
      <c r="T451" s="46" t="s">
        <v>576</v>
      </c>
      <c r="U451" s="46"/>
      <c r="V451" s="57"/>
      <c r="W451" s="48"/>
      <c r="X451" s="49"/>
      <c r="Y451" s="127"/>
      <c r="Z451" s="51"/>
      <c r="AA451" s="50"/>
      <c r="AB451" s="52"/>
      <c r="AC451" s="48"/>
      <c r="AD451" s="49"/>
      <c r="AE451" s="127"/>
      <c r="AF451" s="51"/>
      <c r="AG451" s="56"/>
      <c r="AH451" s="52"/>
      <c r="AI451" s="48"/>
      <c r="AJ451" s="49"/>
      <c r="AK451" s="127"/>
      <c r="AL451" s="51"/>
      <c r="AM451" s="56"/>
      <c r="AN451" s="52"/>
      <c r="AO451" s="67"/>
      <c r="AP451" s="103"/>
      <c r="AQ451" s="103"/>
      <c r="AR451" s="68"/>
      <c r="AS451" s="71"/>
      <c r="AT451" s="71"/>
      <c r="AU451" s="219"/>
    </row>
    <row r="452" spans="1:47" s="17" customFormat="1" ht="40.5" x14ac:dyDescent="0.15">
      <c r="A452" s="45"/>
      <c r="B452" s="78"/>
      <c r="C452" s="239">
        <v>382</v>
      </c>
      <c r="D452" s="300" t="s">
        <v>1032</v>
      </c>
      <c r="E452" s="46" t="s">
        <v>503</v>
      </c>
      <c r="F452" s="46" t="s">
        <v>803</v>
      </c>
      <c r="G452" s="288">
        <v>7759.1</v>
      </c>
      <c r="H452" s="287">
        <v>7759.1</v>
      </c>
      <c r="I452" s="288">
        <v>7759.1</v>
      </c>
      <c r="J452" s="503" t="s">
        <v>28</v>
      </c>
      <c r="K452" s="79" t="s">
        <v>1770</v>
      </c>
      <c r="L452" s="291" t="s">
        <v>3333</v>
      </c>
      <c r="M452" s="397" t="s">
        <v>28</v>
      </c>
      <c r="N452" s="397" t="s">
        <v>28</v>
      </c>
      <c r="O452" s="445" t="s">
        <v>28</v>
      </c>
      <c r="P452" s="340" t="s">
        <v>485</v>
      </c>
      <c r="Q452" s="64" t="s">
        <v>1771</v>
      </c>
      <c r="R452" s="295" t="s">
        <v>1917</v>
      </c>
      <c r="S452" s="66" t="s">
        <v>3279</v>
      </c>
      <c r="T452" s="46" t="s">
        <v>576</v>
      </c>
      <c r="U452" s="46" t="s">
        <v>487</v>
      </c>
      <c r="V452" s="57" t="s">
        <v>1200</v>
      </c>
      <c r="W452" s="48" t="s">
        <v>1381</v>
      </c>
      <c r="X452" s="49">
        <v>21</v>
      </c>
      <c r="Y452" s="127" t="s">
        <v>28</v>
      </c>
      <c r="Z452" s="51">
        <v>341</v>
      </c>
      <c r="AA452" s="50"/>
      <c r="AB452" s="52"/>
      <c r="AC452" s="48"/>
      <c r="AD452" s="49"/>
      <c r="AE452" s="127" t="s">
        <v>28</v>
      </c>
      <c r="AF452" s="51"/>
      <c r="AG452" s="56"/>
      <c r="AH452" s="52"/>
      <c r="AI452" s="48"/>
      <c r="AJ452" s="49"/>
      <c r="AK452" s="127" t="s">
        <v>28</v>
      </c>
      <c r="AL452" s="51"/>
      <c r="AM452" s="56"/>
      <c r="AN452" s="52"/>
      <c r="AO452" s="67"/>
      <c r="AP452" s="547" t="s">
        <v>28</v>
      </c>
      <c r="AQ452" s="547"/>
      <c r="AR452" s="68" t="s">
        <v>452</v>
      </c>
      <c r="AS452" s="71"/>
      <c r="AT452" s="71" t="s">
        <v>488</v>
      </c>
      <c r="AU452" s="219"/>
    </row>
    <row r="453" spans="1:47" s="17" customFormat="1" ht="40.5" x14ac:dyDescent="0.15">
      <c r="A453" s="45"/>
      <c r="B453" s="78"/>
      <c r="C453" s="239">
        <v>383</v>
      </c>
      <c r="D453" s="300" t="s">
        <v>1642</v>
      </c>
      <c r="E453" s="46" t="s">
        <v>540</v>
      </c>
      <c r="F453" s="46" t="s">
        <v>811</v>
      </c>
      <c r="G453" s="288">
        <v>74.861000000000004</v>
      </c>
      <c r="H453" s="287">
        <v>74.861000000000004</v>
      </c>
      <c r="I453" s="288">
        <v>74.858000000000004</v>
      </c>
      <c r="J453" s="279" t="s">
        <v>2841</v>
      </c>
      <c r="K453" s="79" t="s">
        <v>1775</v>
      </c>
      <c r="L453" s="291" t="s">
        <v>1913</v>
      </c>
      <c r="M453" s="397">
        <v>76.034999999999997</v>
      </c>
      <c r="N453" s="471">
        <v>0</v>
      </c>
      <c r="O453" s="472">
        <v>0</v>
      </c>
      <c r="P453" s="340" t="s">
        <v>485</v>
      </c>
      <c r="Q453" s="64" t="s">
        <v>1776</v>
      </c>
      <c r="R453" s="295" t="s">
        <v>1918</v>
      </c>
      <c r="S453" s="66"/>
      <c r="T453" s="109" t="s">
        <v>576</v>
      </c>
      <c r="U453" s="109" t="s">
        <v>798</v>
      </c>
      <c r="V453" s="57" t="s">
        <v>1201</v>
      </c>
      <c r="W453" s="48" t="s">
        <v>1381</v>
      </c>
      <c r="X453" s="49">
        <v>21</v>
      </c>
      <c r="Y453" s="127" t="s">
        <v>28</v>
      </c>
      <c r="Z453" s="51">
        <v>342</v>
      </c>
      <c r="AA453" s="50"/>
      <c r="AB453" s="52"/>
      <c r="AC453" s="48"/>
      <c r="AD453" s="49"/>
      <c r="AE453" s="127" t="s">
        <v>28</v>
      </c>
      <c r="AF453" s="51"/>
      <c r="AG453" s="56"/>
      <c r="AH453" s="52"/>
      <c r="AI453" s="48"/>
      <c r="AJ453" s="49"/>
      <c r="AK453" s="127" t="s">
        <v>28</v>
      </c>
      <c r="AL453" s="51"/>
      <c r="AM453" s="56"/>
      <c r="AN453" s="52"/>
      <c r="AO453" s="67"/>
      <c r="AP453" s="547" t="s">
        <v>1382</v>
      </c>
      <c r="AQ453" s="547" t="s">
        <v>1408</v>
      </c>
      <c r="AR453" s="68" t="s">
        <v>453</v>
      </c>
      <c r="AS453" s="71" t="s">
        <v>488</v>
      </c>
      <c r="AT453" s="71"/>
      <c r="AU453" s="219"/>
    </row>
    <row r="454" spans="1:47" s="17" customFormat="1" ht="40.5" x14ac:dyDescent="0.15">
      <c r="A454" s="45"/>
      <c r="B454" s="78"/>
      <c r="C454" s="239">
        <v>384</v>
      </c>
      <c r="D454" s="300" t="s">
        <v>1033</v>
      </c>
      <c r="E454" s="46" t="s">
        <v>540</v>
      </c>
      <c r="F454" s="46" t="s">
        <v>1107</v>
      </c>
      <c r="G454" s="288">
        <v>12.009</v>
      </c>
      <c r="H454" s="287">
        <v>12.009</v>
      </c>
      <c r="I454" s="288">
        <v>11.99</v>
      </c>
      <c r="J454" s="503" t="s">
        <v>28</v>
      </c>
      <c r="K454" s="79" t="s">
        <v>1775</v>
      </c>
      <c r="L454" s="291" t="s">
        <v>1914</v>
      </c>
      <c r="M454" s="288">
        <v>12.019</v>
      </c>
      <c r="N454" s="469">
        <v>0</v>
      </c>
      <c r="O454" s="470">
        <v>0</v>
      </c>
      <c r="P454" s="340" t="s">
        <v>485</v>
      </c>
      <c r="Q454" s="64" t="s">
        <v>1776</v>
      </c>
      <c r="R454" s="295" t="s">
        <v>1919</v>
      </c>
      <c r="S454" s="66"/>
      <c r="T454" s="109" t="s">
        <v>576</v>
      </c>
      <c r="U454" s="109" t="s">
        <v>798</v>
      </c>
      <c r="V454" s="57" t="s">
        <v>1201</v>
      </c>
      <c r="W454" s="48" t="s">
        <v>1381</v>
      </c>
      <c r="X454" s="49">
        <v>21</v>
      </c>
      <c r="Y454" s="127" t="s">
        <v>28</v>
      </c>
      <c r="Z454" s="51">
        <v>343</v>
      </c>
      <c r="AA454" s="50"/>
      <c r="AB454" s="52"/>
      <c r="AC454" s="48"/>
      <c r="AD454" s="49"/>
      <c r="AE454" s="127" t="s">
        <v>28</v>
      </c>
      <c r="AF454" s="51"/>
      <c r="AG454" s="56"/>
      <c r="AH454" s="52"/>
      <c r="AI454" s="48"/>
      <c r="AJ454" s="49"/>
      <c r="AK454" s="127" t="s">
        <v>28</v>
      </c>
      <c r="AL454" s="51"/>
      <c r="AM454" s="56"/>
      <c r="AN454" s="52"/>
      <c r="AO454" s="67"/>
      <c r="AP454" s="547" t="s">
        <v>28</v>
      </c>
      <c r="AQ454" s="547"/>
      <c r="AR454" s="68" t="s">
        <v>453</v>
      </c>
      <c r="AS454" s="71" t="s">
        <v>488</v>
      </c>
      <c r="AT454" s="71"/>
      <c r="AU454" s="219"/>
    </row>
    <row r="455" spans="1:47" s="17" customFormat="1" ht="67.5" x14ac:dyDescent="0.15">
      <c r="A455" s="45"/>
      <c r="B455" s="78"/>
      <c r="C455" s="239">
        <v>385</v>
      </c>
      <c r="D455" s="300" t="s">
        <v>1034</v>
      </c>
      <c r="E455" s="46" t="s">
        <v>571</v>
      </c>
      <c r="F455" s="37" t="s">
        <v>1107</v>
      </c>
      <c r="G455" s="288">
        <v>13.978</v>
      </c>
      <c r="H455" s="287">
        <v>13.978</v>
      </c>
      <c r="I455" s="288">
        <v>13.978</v>
      </c>
      <c r="J455" s="279" t="s">
        <v>2839</v>
      </c>
      <c r="K455" s="79" t="s">
        <v>1775</v>
      </c>
      <c r="L455" s="291" t="s">
        <v>1915</v>
      </c>
      <c r="M455" s="397">
        <v>10.996</v>
      </c>
      <c r="N455" s="471">
        <v>0</v>
      </c>
      <c r="O455" s="472">
        <v>0</v>
      </c>
      <c r="P455" s="340" t="s">
        <v>485</v>
      </c>
      <c r="Q455" s="64" t="s">
        <v>1776</v>
      </c>
      <c r="R455" s="295" t="s">
        <v>1920</v>
      </c>
      <c r="S455" s="66"/>
      <c r="T455" s="109" t="s">
        <v>576</v>
      </c>
      <c r="U455" s="109" t="s">
        <v>519</v>
      </c>
      <c r="V455" s="57" t="s">
        <v>1706</v>
      </c>
      <c r="W455" s="48" t="s">
        <v>1381</v>
      </c>
      <c r="X455" s="49">
        <v>21</v>
      </c>
      <c r="Y455" s="127" t="s">
        <v>28</v>
      </c>
      <c r="Z455" s="51">
        <v>344</v>
      </c>
      <c r="AA455" s="50"/>
      <c r="AB455" s="52"/>
      <c r="AC455" s="48"/>
      <c r="AD455" s="49"/>
      <c r="AE455" s="127" t="s">
        <v>28</v>
      </c>
      <c r="AF455" s="51"/>
      <c r="AG455" s="56"/>
      <c r="AH455" s="52"/>
      <c r="AI455" s="48"/>
      <c r="AJ455" s="49"/>
      <c r="AK455" s="127" t="s">
        <v>28</v>
      </c>
      <c r="AL455" s="51"/>
      <c r="AM455" s="56"/>
      <c r="AN455" s="52"/>
      <c r="AO455" s="67"/>
      <c r="AP455" s="350" t="s">
        <v>1382</v>
      </c>
      <c r="AQ455" s="350" t="s">
        <v>1408</v>
      </c>
      <c r="AR455" s="68" t="s">
        <v>454</v>
      </c>
      <c r="AS455" s="71" t="s">
        <v>488</v>
      </c>
      <c r="AT455" s="71"/>
      <c r="AU455" s="219" t="s">
        <v>17</v>
      </c>
    </row>
    <row r="456" spans="1:47" s="17" customFormat="1" ht="41.25" thickBot="1" x14ac:dyDescent="0.2">
      <c r="A456" s="45"/>
      <c r="B456" s="78"/>
      <c r="C456" s="332">
        <v>386</v>
      </c>
      <c r="D456" s="300" t="s">
        <v>1504</v>
      </c>
      <c r="E456" s="46" t="s">
        <v>737</v>
      </c>
      <c r="F456" s="37" t="s">
        <v>811</v>
      </c>
      <c r="G456" s="288">
        <v>29.931000000000001</v>
      </c>
      <c r="H456" s="287">
        <v>29.931000000000001</v>
      </c>
      <c r="I456" s="288">
        <v>29.931000000000001</v>
      </c>
      <c r="J456" s="279" t="s">
        <v>2840</v>
      </c>
      <c r="K456" s="79" t="s">
        <v>1775</v>
      </c>
      <c r="L456" s="291" t="s">
        <v>1916</v>
      </c>
      <c r="M456" s="397">
        <v>29.611000000000001</v>
      </c>
      <c r="N456" s="471">
        <v>0</v>
      </c>
      <c r="O456" s="472">
        <v>0</v>
      </c>
      <c r="P456" s="340" t="s">
        <v>485</v>
      </c>
      <c r="Q456" s="64" t="s">
        <v>1776</v>
      </c>
      <c r="R456" s="295" t="s">
        <v>1921</v>
      </c>
      <c r="S456" s="66"/>
      <c r="T456" s="109" t="s">
        <v>576</v>
      </c>
      <c r="U456" s="109" t="s">
        <v>519</v>
      </c>
      <c r="V456" s="57" t="s">
        <v>1706</v>
      </c>
      <c r="W456" s="48" t="s">
        <v>1381</v>
      </c>
      <c r="X456" s="49" t="s">
        <v>1399</v>
      </c>
      <c r="Y456" s="127" t="s">
        <v>28</v>
      </c>
      <c r="Z456" s="51">
        <v>21</v>
      </c>
      <c r="AA456" s="50"/>
      <c r="AB456" s="52"/>
      <c r="AC456" s="48"/>
      <c r="AD456" s="49"/>
      <c r="AE456" s="127" t="s">
        <v>28</v>
      </c>
      <c r="AF456" s="51"/>
      <c r="AG456" s="56"/>
      <c r="AH456" s="52"/>
      <c r="AI456" s="48"/>
      <c r="AJ456" s="49"/>
      <c r="AK456" s="127" t="s">
        <v>28</v>
      </c>
      <c r="AL456" s="51"/>
      <c r="AM456" s="56"/>
      <c r="AN456" s="52"/>
      <c r="AO456" s="67"/>
      <c r="AP456" s="350" t="s">
        <v>1382</v>
      </c>
      <c r="AQ456" s="350" t="s">
        <v>1400</v>
      </c>
      <c r="AR456" s="68"/>
      <c r="AS456" s="71" t="s">
        <v>488</v>
      </c>
      <c r="AT456" s="71"/>
      <c r="AU456" s="219" t="s">
        <v>17</v>
      </c>
    </row>
    <row r="457" spans="1:47" s="25" customFormat="1" x14ac:dyDescent="0.15">
      <c r="A457" s="41" t="s">
        <v>1344</v>
      </c>
      <c r="B457" s="42"/>
      <c r="C457" s="331"/>
      <c r="D457" s="100"/>
      <c r="E457" s="105"/>
      <c r="F457" s="105"/>
      <c r="G457" s="400"/>
      <c r="H457" s="416"/>
      <c r="I457" s="416"/>
      <c r="J457" s="534"/>
      <c r="K457" s="81"/>
      <c r="L457" s="513"/>
      <c r="M457" s="400"/>
      <c r="N457" s="416"/>
      <c r="O457" s="434"/>
      <c r="P457" s="341"/>
      <c r="Q457" s="42"/>
      <c r="R457" s="525"/>
      <c r="S457" s="42"/>
      <c r="T457" s="104"/>
      <c r="U457" s="100"/>
      <c r="V457" s="100"/>
      <c r="W457" s="100"/>
      <c r="X457" s="100"/>
      <c r="Y457" s="100"/>
      <c r="Z457" s="100"/>
      <c r="AA457" s="100"/>
      <c r="AB457" s="100"/>
      <c r="AC457" s="100"/>
      <c r="AD457" s="100"/>
      <c r="AE457" s="100"/>
      <c r="AF457" s="100"/>
      <c r="AG457" s="100"/>
      <c r="AH457" s="100"/>
      <c r="AI457" s="100"/>
      <c r="AJ457" s="100"/>
      <c r="AK457" s="100"/>
      <c r="AL457" s="100"/>
      <c r="AM457" s="100"/>
      <c r="AN457" s="42"/>
      <c r="AO457" s="42"/>
      <c r="AP457" s="105"/>
      <c r="AQ457" s="105"/>
      <c r="AR457" s="62"/>
      <c r="AS457" s="100"/>
      <c r="AT457" s="100"/>
      <c r="AU457" s="222"/>
    </row>
    <row r="458" spans="1:47" s="25" customFormat="1" x14ac:dyDescent="0.15">
      <c r="A458" s="33"/>
      <c r="B458" s="43" t="s">
        <v>1345</v>
      </c>
      <c r="C458" s="306"/>
      <c r="D458" s="99"/>
      <c r="E458" s="102"/>
      <c r="F458" s="102"/>
      <c r="G458" s="401"/>
      <c r="H458" s="417"/>
      <c r="I458" s="417"/>
      <c r="J458" s="533"/>
      <c r="K458" s="82"/>
      <c r="L458" s="514"/>
      <c r="M458" s="401"/>
      <c r="N458" s="417"/>
      <c r="O458" s="435"/>
      <c r="P458" s="339"/>
      <c r="Q458" s="44"/>
      <c r="R458" s="524"/>
      <c r="S458" s="44"/>
      <c r="T458" s="101"/>
      <c r="U458" s="99"/>
      <c r="V458" s="99"/>
      <c r="W458" s="99"/>
      <c r="X458" s="99"/>
      <c r="Y458" s="99"/>
      <c r="Z458" s="99"/>
      <c r="AA458" s="99"/>
      <c r="AB458" s="99"/>
      <c r="AC458" s="99"/>
      <c r="AD458" s="99"/>
      <c r="AE458" s="99"/>
      <c r="AF458" s="99"/>
      <c r="AG458" s="99"/>
      <c r="AH458" s="99"/>
      <c r="AI458" s="99"/>
      <c r="AJ458" s="99"/>
      <c r="AK458" s="99"/>
      <c r="AL458" s="99"/>
      <c r="AM458" s="99"/>
      <c r="AN458" s="99"/>
      <c r="AO458" s="99"/>
      <c r="AP458" s="102"/>
      <c r="AQ458" s="102"/>
      <c r="AR458" s="63"/>
      <c r="AS458" s="99"/>
      <c r="AT458" s="99"/>
      <c r="AU458" s="220"/>
    </row>
    <row r="459" spans="1:47" s="17" customFormat="1" ht="54" x14ac:dyDescent="0.15">
      <c r="A459" s="45"/>
      <c r="B459" s="78"/>
      <c r="C459" s="239">
        <v>387</v>
      </c>
      <c r="D459" s="300" t="s">
        <v>1748</v>
      </c>
      <c r="E459" s="46" t="s">
        <v>659</v>
      </c>
      <c r="F459" s="46" t="s">
        <v>529</v>
      </c>
      <c r="G459" s="288">
        <v>29.274000000000001</v>
      </c>
      <c r="H459" s="287">
        <v>29.274000000000001</v>
      </c>
      <c r="I459" s="288">
        <v>27.795999999999999</v>
      </c>
      <c r="J459" s="503" t="s">
        <v>28</v>
      </c>
      <c r="K459" s="79" t="s">
        <v>1770</v>
      </c>
      <c r="L459" s="291" t="s">
        <v>1981</v>
      </c>
      <c r="M459" s="288">
        <v>27.812999999999999</v>
      </c>
      <c r="N459" s="288">
        <v>32</v>
      </c>
      <c r="O459" s="436">
        <f>SUM(N459-M459)</f>
        <v>4.1870000000000012</v>
      </c>
      <c r="P459" s="340">
        <v>0</v>
      </c>
      <c r="Q459" s="64" t="s">
        <v>1771</v>
      </c>
      <c r="R459" s="295" t="s">
        <v>2540</v>
      </c>
      <c r="S459" s="66"/>
      <c r="T459" s="46" t="s">
        <v>1202</v>
      </c>
      <c r="U459" s="46" t="s">
        <v>519</v>
      </c>
      <c r="V459" s="57" t="s">
        <v>1203</v>
      </c>
      <c r="W459" s="48" t="s">
        <v>1381</v>
      </c>
      <c r="X459" s="49">
        <v>21</v>
      </c>
      <c r="Y459" s="127" t="s">
        <v>28</v>
      </c>
      <c r="Z459" s="51">
        <v>345</v>
      </c>
      <c r="AA459" s="50"/>
      <c r="AB459" s="52"/>
      <c r="AC459" s="48"/>
      <c r="AD459" s="49"/>
      <c r="AE459" s="127" t="s">
        <v>28</v>
      </c>
      <c r="AF459" s="51"/>
      <c r="AG459" s="56"/>
      <c r="AH459" s="52"/>
      <c r="AI459" s="48"/>
      <c r="AJ459" s="49"/>
      <c r="AK459" s="127" t="s">
        <v>28</v>
      </c>
      <c r="AL459" s="51"/>
      <c r="AM459" s="56"/>
      <c r="AN459" s="52"/>
      <c r="AO459" s="67"/>
      <c r="AP459" s="103" t="s">
        <v>1745</v>
      </c>
      <c r="AQ459" s="103"/>
      <c r="AR459" s="68" t="s">
        <v>454</v>
      </c>
      <c r="AS459" s="71" t="s">
        <v>488</v>
      </c>
      <c r="AT459" s="71"/>
      <c r="AU459" s="219"/>
    </row>
    <row r="460" spans="1:47" s="17" customFormat="1" ht="54" x14ac:dyDescent="0.15">
      <c r="A460" s="45"/>
      <c r="B460" s="78"/>
      <c r="C460" s="239">
        <v>388</v>
      </c>
      <c r="D460" s="300" t="s">
        <v>1343</v>
      </c>
      <c r="E460" s="46" t="s">
        <v>507</v>
      </c>
      <c r="F460" s="46" t="s">
        <v>1653</v>
      </c>
      <c r="G460" s="288">
        <v>22.905000000000001</v>
      </c>
      <c r="H460" s="287">
        <v>22.905000000000001</v>
      </c>
      <c r="I460" s="288">
        <v>21.125</v>
      </c>
      <c r="J460" s="503" t="s">
        <v>28</v>
      </c>
      <c r="K460" s="79" t="s">
        <v>1770</v>
      </c>
      <c r="L460" s="291" t="s">
        <v>3127</v>
      </c>
      <c r="M460" s="288">
        <v>22.367999999999999</v>
      </c>
      <c r="N460" s="288">
        <v>35</v>
      </c>
      <c r="O460" s="436">
        <f>N460-M460</f>
        <v>12.632000000000001</v>
      </c>
      <c r="P460" s="340">
        <v>0</v>
      </c>
      <c r="Q460" s="64" t="s">
        <v>1772</v>
      </c>
      <c r="R460" s="295" t="s">
        <v>2541</v>
      </c>
      <c r="S460" s="66" t="s">
        <v>3120</v>
      </c>
      <c r="T460" s="46" t="s">
        <v>647</v>
      </c>
      <c r="U460" s="46" t="s">
        <v>519</v>
      </c>
      <c r="V460" s="57" t="s">
        <v>1204</v>
      </c>
      <c r="W460" s="48" t="s">
        <v>1381</v>
      </c>
      <c r="X460" s="49">
        <v>21</v>
      </c>
      <c r="Y460" s="127" t="s">
        <v>28</v>
      </c>
      <c r="Z460" s="51">
        <v>346</v>
      </c>
      <c r="AA460" s="50"/>
      <c r="AB460" s="52"/>
      <c r="AC460" s="48"/>
      <c r="AD460" s="49"/>
      <c r="AE460" s="127" t="s">
        <v>28</v>
      </c>
      <c r="AF460" s="51"/>
      <c r="AG460" s="56"/>
      <c r="AH460" s="52"/>
      <c r="AI460" s="48"/>
      <c r="AJ460" s="49"/>
      <c r="AK460" s="127" t="s">
        <v>28</v>
      </c>
      <c r="AL460" s="51"/>
      <c r="AM460" s="56"/>
      <c r="AN460" s="52"/>
      <c r="AO460" s="67"/>
      <c r="AP460" s="349" t="s">
        <v>28</v>
      </c>
      <c r="AQ460" s="349"/>
      <c r="AR460" s="68" t="s">
        <v>454</v>
      </c>
      <c r="AS460" s="71"/>
      <c r="AT460" s="71"/>
      <c r="AU460" s="219"/>
    </row>
    <row r="461" spans="1:47" s="17" customFormat="1" ht="63" x14ac:dyDescent="0.15">
      <c r="A461" s="45"/>
      <c r="B461" s="78"/>
      <c r="C461" s="239">
        <v>389</v>
      </c>
      <c r="D461" s="300" t="s">
        <v>3121</v>
      </c>
      <c r="E461" s="46" t="s">
        <v>509</v>
      </c>
      <c r="F461" s="37" t="s">
        <v>993</v>
      </c>
      <c r="G461" s="288">
        <v>10.837999999999999</v>
      </c>
      <c r="H461" s="287">
        <v>10.837999999999999</v>
      </c>
      <c r="I461" s="288">
        <v>9.8889999999999993</v>
      </c>
      <c r="J461" s="279" t="s">
        <v>2559</v>
      </c>
      <c r="K461" s="79" t="s">
        <v>1774</v>
      </c>
      <c r="L461" s="291" t="s">
        <v>1982</v>
      </c>
      <c r="M461" s="397">
        <v>10.29</v>
      </c>
      <c r="N461" s="397">
        <v>9.9160000000000004</v>
      </c>
      <c r="O461" s="481">
        <f>N461-M461</f>
        <v>-0.37399999999999878</v>
      </c>
      <c r="P461" s="548">
        <v>0.374</v>
      </c>
      <c r="Q461" s="64" t="s">
        <v>1777</v>
      </c>
      <c r="R461" s="295" t="s">
        <v>2542</v>
      </c>
      <c r="S461" s="66"/>
      <c r="T461" s="46" t="s">
        <v>1202</v>
      </c>
      <c r="U461" s="46" t="s">
        <v>487</v>
      </c>
      <c r="V461" s="57" t="s">
        <v>1203</v>
      </c>
      <c r="W461" s="48" t="s">
        <v>1381</v>
      </c>
      <c r="X461" s="49">
        <v>21</v>
      </c>
      <c r="Y461" s="127" t="s">
        <v>28</v>
      </c>
      <c r="Z461" s="51">
        <v>347</v>
      </c>
      <c r="AA461" s="50"/>
      <c r="AB461" s="52"/>
      <c r="AC461" s="48"/>
      <c r="AD461" s="49"/>
      <c r="AE461" s="127" t="s">
        <v>28</v>
      </c>
      <c r="AF461" s="51"/>
      <c r="AG461" s="56"/>
      <c r="AH461" s="52"/>
      <c r="AI461" s="48"/>
      <c r="AJ461" s="49"/>
      <c r="AK461" s="127" t="s">
        <v>28</v>
      </c>
      <c r="AL461" s="51"/>
      <c r="AM461" s="56"/>
      <c r="AN461" s="52"/>
      <c r="AO461" s="67"/>
      <c r="AP461" s="349" t="s">
        <v>1382</v>
      </c>
      <c r="AQ461" s="349" t="s">
        <v>1383</v>
      </c>
      <c r="AR461" s="68" t="s">
        <v>1707</v>
      </c>
      <c r="AS461" s="71" t="s">
        <v>488</v>
      </c>
      <c r="AT461" s="71"/>
      <c r="AU461" s="219"/>
    </row>
    <row r="462" spans="1:47" s="17" customFormat="1" ht="54" x14ac:dyDescent="0.15">
      <c r="A462" s="45"/>
      <c r="B462" s="78"/>
      <c r="C462" s="239">
        <v>390</v>
      </c>
      <c r="D462" s="300" t="s">
        <v>1035</v>
      </c>
      <c r="E462" s="46" t="s">
        <v>509</v>
      </c>
      <c r="F462" s="46" t="s">
        <v>1398</v>
      </c>
      <c r="G462" s="288">
        <v>30</v>
      </c>
      <c r="H462" s="287">
        <v>30</v>
      </c>
      <c r="I462" s="397" t="s">
        <v>3308</v>
      </c>
      <c r="J462" s="279" t="s">
        <v>2560</v>
      </c>
      <c r="K462" s="79" t="s">
        <v>1774</v>
      </c>
      <c r="L462" s="291" t="s">
        <v>1983</v>
      </c>
      <c r="M462" s="471">
        <v>0</v>
      </c>
      <c r="N462" s="471">
        <v>0</v>
      </c>
      <c r="O462" s="445">
        <f>N462-M462</f>
        <v>0</v>
      </c>
      <c r="P462" s="446">
        <v>0</v>
      </c>
      <c r="Q462" s="64" t="s">
        <v>1772</v>
      </c>
      <c r="R462" s="295" t="s">
        <v>2543</v>
      </c>
      <c r="S462" s="66"/>
      <c r="T462" s="46" t="s">
        <v>1202</v>
      </c>
      <c r="U462" s="46" t="s">
        <v>519</v>
      </c>
      <c r="V462" s="57" t="s">
        <v>1204</v>
      </c>
      <c r="W462" s="48" t="s">
        <v>1381</v>
      </c>
      <c r="X462" s="49">
        <v>21</v>
      </c>
      <c r="Y462" s="127" t="s">
        <v>28</v>
      </c>
      <c r="Z462" s="51">
        <v>348</v>
      </c>
      <c r="AA462" s="50"/>
      <c r="AB462" s="52"/>
      <c r="AC462" s="48"/>
      <c r="AD462" s="49"/>
      <c r="AE462" s="127" t="s">
        <v>28</v>
      </c>
      <c r="AF462" s="51"/>
      <c r="AG462" s="56"/>
      <c r="AH462" s="52"/>
      <c r="AI462" s="48"/>
      <c r="AJ462" s="49"/>
      <c r="AK462" s="127" t="s">
        <v>28</v>
      </c>
      <c r="AL462" s="51"/>
      <c r="AM462" s="56"/>
      <c r="AN462" s="52"/>
      <c r="AO462" s="67"/>
      <c r="AP462" s="349" t="s">
        <v>1382</v>
      </c>
      <c r="AQ462" s="349" t="s">
        <v>1383</v>
      </c>
      <c r="AR462" s="68" t="s">
        <v>1707</v>
      </c>
      <c r="AS462" s="71"/>
      <c r="AT462" s="71"/>
      <c r="AU462" s="219"/>
    </row>
    <row r="463" spans="1:47" s="17" customFormat="1" ht="54" x14ac:dyDescent="0.15">
      <c r="A463" s="45"/>
      <c r="B463" s="78"/>
      <c r="C463" s="239">
        <v>391</v>
      </c>
      <c r="D463" s="300" t="s">
        <v>1580</v>
      </c>
      <c r="E463" s="46" t="s">
        <v>1666</v>
      </c>
      <c r="F463" s="46" t="s">
        <v>1657</v>
      </c>
      <c r="G463" s="288">
        <v>109.252</v>
      </c>
      <c r="H463" s="287">
        <v>109.252</v>
      </c>
      <c r="I463" s="397" t="s">
        <v>3308</v>
      </c>
      <c r="J463" s="279" t="s">
        <v>2561</v>
      </c>
      <c r="K463" s="79" t="s">
        <v>1770</v>
      </c>
      <c r="L463" s="291" t="s">
        <v>3128</v>
      </c>
      <c r="M463" s="471">
        <v>0</v>
      </c>
      <c r="N463" s="471">
        <v>0</v>
      </c>
      <c r="O463" s="445">
        <f>N463-M463</f>
        <v>0</v>
      </c>
      <c r="P463" s="446">
        <v>0</v>
      </c>
      <c r="Q463" s="64" t="s">
        <v>1773</v>
      </c>
      <c r="R463" s="295" t="s">
        <v>2544</v>
      </c>
      <c r="S463" s="66"/>
      <c r="T463" s="109" t="s">
        <v>1202</v>
      </c>
      <c r="U463" s="109" t="s">
        <v>548</v>
      </c>
      <c r="V463" s="57" t="s">
        <v>1203</v>
      </c>
      <c r="W463" s="48" t="s">
        <v>1381</v>
      </c>
      <c r="X463" s="49" t="s">
        <v>1399</v>
      </c>
      <c r="Y463" s="127" t="s">
        <v>28</v>
      </c>
      <c r="Z463" s="51">
        <v>22</v>
      </c>
      <c r="AA463" s="50"/>
      <c r="AB463" s="52"/>
      <c r="AC463" s="48"/>
      <c r="AD463" s="49"/>
      <c r="AE463" s="127" t="s">
        <v>28</v>
      </c>
      <c r="AF463" s="51"/>
      <c r="AG463" s="56"/>
      <c r="AH463" s="52"/>
      <c r="AI463" s="48"/>
      <c r="AJ463" s="49"/>
      <c r="AK463" s="127" t="s">
        <v>28</v>
      </c>
      <c r="AL463" s="51"/>
      <c r="AM463" s="56"/>
      <c r="AN463" s="52"/>
      <c r="AO463" s="67"/>
      <c r="AP463" s="349" t="s">
        <v>1382</v>
      </c>
      <c r="AQ463" s="349" t="s">
        <v>1400</v>
      </c>
      <c r="AR463" s="68"/>
      <c r="AS463" s="71" t="s">
        <v>488</v>
      </c>
      <c r="AT463" s="71"/>
      <c r="AU463" s="219"/>
    </row>
    <row r="464" spans="1:47" s="17" customFormat="1" ht="54" x14ac:dyDescent="0.15">
      <c r="A464" s="45"/>
      <c r="B464" s="78"/>
      <c r="C464" s="239">
        <v>392</v>
      </c>
      <c r="D464" s="300" t="s">
        <v>1513</v>
      </c>
      <c r="E464" s="37" t="s">
        <v>1667</v>
      </c>
      <c r="F464" s="37" t="s">
        <v>1658</v>
      </c>
      <c r="G464" s="288">
        <v>1.2270000000000001</v>
      </c>
      <c r="H464" s="287">
        <v>1.2270000000000001</v>
      </c>
      <c r="I464" s="288">
        <v>0.94799999999999995</v>
      </c>
      <c r="J464" s="279" t="s">
        <v>3310</v>
      </c>
      <c r="K464" s="79" t="s">
        <v>1770</v>
      </c>
      <c r="L464" s="291" t="s">
        <v>2178</v>
      </c>
      <c r="M464" s="397">
        <v>1.2270000000000001</v>
      </c>
      <c r="N464" s="397">
        <v>1.4</v>
      </c>
      <c r="O464" s="482">
        <f>N464-M464</f>
        <v>0.17299999999999982</v>
      </c>
      <c r="P464" s="340">
        <v>0</v>
      </c>
      <c r="Q464" s="64" t="s">
        <v>1772</v>
      </c>
      <c r="R464" s="295" t="s">
        <v>2180</v>
      </c>
      <c r="S464" s="337" t="s">
        <v>28</v>
      </c>
      <c r="T464" s="109" t="s">
        <v>647</v>
      </c>
      <c r="U464" s="147" t="s">
        <v>519</v>
      </c>
      <c r="V464" s="58" t="s">
        <v>1203</v>
      </c>
      <c r="W464" s="48" t="s">
        <v>1381</v>
      </c>
      <c r="X464" s="49" t="s">
        <v>1399</v>
      </c>
      <c r="Y464" s="127" t="s">
        <v>28</v>
      </c>
      <c r="Z464" s="51">
        <v>23</v>
      </c>
      <c r="AA464" s="50"/>
      <c r="AB464" s="52"/>
      <c r="AC464" s="48"/>
      <c r="AD464" s="49"/>
      <c r="AE464" s="127" t="s">
        <v>28</v>
      </c>
      <c r="AF464" s="51"/>
      <c r="AG464" s="56"/>
      <c r="AH464" s="52"/>
      <c r="AI464" s="48"/>
      <c r="AJ464" s="49"/>
      <c r="AK464" s="127" t="s">
        <v>28</v>
      </c>
      <c r="AL464" s="51"/>
      <c r="AM464" s="56"/>
      <c r="AN464" s="52"/>
      <c r="AO464" s="67"/>
      <c r="AP464" s="389" t="s">
        <v>1382</v>
      </c>
      <c r="AQ464" s="389" t="s">
        <v>1400</v>
      </c>
      <c r="AR464" s="68"/>
      <c r="AS464" s="71" t="s">
        <v>488</v>
      </c>
      <c r="AT464" s="71"/>
      <c r="AU464" s="219"/>
    </row>
    <row r="465" spans="1:47" s="17" customFormat="1" ht="54" x14ac:dyDescent="0.15">
      <c r="A465" s="45"/>
      <c r="B465" s="78"/>
      <c r="C465" s="239">
        <v>393</v>
      </c>
      <c r="D465" s="300" t="s">
        <v>1514</v>
      </c>
      <c r="E465" s="37" t="s">
        <v>1667</v>
      </c>
      <c r="F465" s="37" t="s">
        <v>1517</v>
      </c>
      <c r="G465" s="288">
        <v>50</v>
      </c>
      <c r="H465" s="478">
        <v>0</v>
      </c>
      <c r="I465" s="469">
        <v>0</v>
      </c>
      <c r="J465" s="503" t="s">
        <v>28</v>
      </c>
      <c r="K465" s="79" t="s">
        <v>1775</v>
      </c>
      <c r="L465" s="291" t="s">
        <v>2179</v>
      </c>
      <c r="M465" s="469">
        <v>0</v>
      </c>
      <c r="N465" s="471">
        <v>0</v>
      </c>
      <c r="O465" s="436">
        <f t="shared" ref="O465" si="17">SUM(N465-M465)</f>
        <v>0</v>
      </c>
      <c r="P465" s="471">
        <v>0</v>
      </c>
      <c r="Q465" s="64" t="s">
        <v>1776</v>
      </c>
      <c r="R465" s="295" t="s">
        <v>2181</v>
      </c>
      <c r="S465" s="66"/>
      <c r="T465" s="147" t="s">
        <v>647</v>
      </c>
      <c r="U465" s="147" t="s">
        <v>519</v>
      </c>
      <c r="V465" s="58" t="s">
        <v>1203</v>
      </c>
      <c r="W465" s="48" t="s">
        <v>1381</v>
      </c>
      <c r="X465" s="49" t="s">
        <v>1399</v>
      </c>
      <c r="Y465" s="127" t="s">
        <v>28</v>
      </c>
      <c r="Z465" s="51">
        <v>56</v>
      </c>
      <c r="AA465" s="50"/>
      <c r="AB465" s="52"/>
      <c r="AC465" s="48"/>
      <c r="AD465" s="49"/>
      <c r="AE465" s="127" t="s">
        <v>28</v>
      </c>
      <c r="AF465" s="51"/>
      <c r="AG465" s="56"/>
      <c r="AH465" s="52"/>
      <c r="AI465" s="48"/>
      <c r="AJ465" s="49"/>
      <c r="AK465" s="127" t="s">
        <v>28</v>
      </c>
      <c r="AL465" s="51"/>
      <c r="AM465" s="56"/>
      <c r="AN465" s="52"/>
      <c r="AO465" s="67"/>
      <c r="AP465" s="349" t="s">
        <v>485</v>
      </c>
      <c r="AQ465" s="349"/>
      <c r="AR465" s="68"/>
      <c r="AS465" s="71" t="s">
        <v>488</v>
      </c>
      <c r="AT465" s="71"/>
      <c r="AU465" s="219"/>
    </row>
    <row r="466" spans="1:47" s="17" customFormat="1" ht="84" customHeight="1" x14ac:dyDescent="0.15">
      <c r="A466" s="45"/>
      <c r="B466" s="78"/>
      <c r="C466" s="239">
        <v>394</v>
      </c>
      <c r="D466" s="300" t="s">
        <v>1036</v>
      </c>
      <c r="E466" s="46" t="s">
        <v>528</v>
      </c>
      <c r="F466" s="46" t="s">
        <v>529</v>
      </c>
      <c r="G466" s="288">
        <v>534.93399999999997</v>
      </c>
      <c r="H466" s="287">
        <v>534.93399999999997</v>
      </c>
      <c r="I466" s="288">
        <v>522.68399999999997</v>
      </c>
      <c r="J466" s="279" t="s">
        <v>3147</v>
      </c>
      <c r="K466" s="79" t="s">
        <v>1774</v>
      </c>
      <c r="L466" s="291" t="s">
        <v>2626</v>
      </c>
      <c r="M466" s="397">
        <v>518.85500000000002</v>
      </c>
      <c r="N466" s="397">
        <v>622.13</v>
      </c>
      <c r="O466" s="445">
        <v>103.27500000000001</v>
      </c>
      <c r="P466" s="446" t="s">
        <v>485</v>
      </c>
      <c r="Q466" s="64" t="s">
        <v>1773</v>
      </c>
      <c r="R466" s="295" t="s">
        <v>2648</v>
      </c>
      <c r="S466" s="66" t="s">
        <v>3148</v>
      </c>
      <c r="T466" s="46" t="s">
        <v>628</v>
      </c>
      <c r="U466" s="46" t="s">
        <v>519</v>
      </c>
      <c r="V466" s="57" t="s">
        <v>1205</v>
      </c>
      <c r="W466" s="48" t="s">
        <v>1381</v>
      </c>
      <c r="X466" s="49">
        <v>21</v>
      </c>
      <c r="Y466" s="127" t="s">
        <v>28</v>
      </c>
      <c r="Z466" s="51">
        <v>351</v>
      </c>
      <c r="AA466" s="50"/>
      <c r="AB466" s="52"/>
      <c r="AC466" s="48"/>
      <c r="AD466" s="49"/>
      <c r="AE466" s="127" t="s">
        <v>28</v>
      </c>
      <c r="AF466" s="51"/>
      <c r="AG466" s="56"/>
      <c r="AH466" s="52"/>
      <c r="AI466" s="48"/>
      <c r="AJ466" s="49"/>
      <c r="AK466" s="127" t="s">
        <v>28</v>
      </c>
      <c r="AL466" s="51"/>
      <c r="AM466" s="56"/>
      <c r="AN466" s="52"/>
      <c r="AO466" s="67"/>
      <c r="AP466" s="350" t="s">
        <v>1382</v>
      </c>
      <c r="AQ466" s="350" t="s">
        <v>1383</v>
      </c>
      <c r="AR466" s="68" t="s">
        <v>451</v>
      </c>
      <c r="AS466" s="71" t="s">
        <v>488</v>
      </c>
      <c r="AT466" s="71" t="s">
        <v>488</v>
      </c>
      <c r="AU466" s="219"/>
    </row>
    <row r="467" spans="1:47" s="17" customFormat="1" ht="54" x14ac:dyDescent="0.15">
      <c r="A467" s="45"/>
      <c r="B467" s="78"/>
      <c r="C467" s="239">
        <v>395</v>
      </c>
      <c r="D467" s="300" t="s">
        <v>1037</v>
      </c>
      <c r="E467" s="37" t="s">
        <v>1000</v>
      </c>
      <c r="F467" s="46" t="s">
        <v>737</v>
      </c>
      <c r="G467" s="288">
        <v>4.7240000000000002</v>
      </c>
      <c r="H467" s="287">
        <v>4.7240000000000002</v>
      </c>
      <c r="I467" s="288">
        <v>4.7240000000000002</v>
      </c>
      <c r="J467" s="503" t="s">
        <v>28</v>
      </c>
      <c r="K467" s="79" t="s">
        <v>1775</v>
      </c>
      <c r="L467" s="291" t="s">
        <v>2627</v>
      </c>
      <c r="M467" s="397" t="s">
        <v>28</v>
      </c>
      <c r="N467" s="397" t="s">
        <v>28</v>
      </c>
      <c r="O467" s="445" t="s">
        <v>28</v>
      </c>
      <c r="P467" s="446" t="s">
        <v>28</v>
      </c>
      <c r="Q467" s="64" t="s">
        <v>1776</v>
      </c>
      <c r="R467" s="295" t="s">
        <v>2649</v>
      </c>
      <c r="S467" s="356"/>
      <c r="T467" s="109" t="s">
        <v>628</v>
      </c>
      <c r="U467" s="109" t="s">
        <v>519</v>
      </c>
      <c r="V467" s="57" t="s">
        <v>1205</v>
      </c>
      <c r="W467" s="48" t="s">
        <v>1381</v>
      </c>
      <c r="X467" s="49">
        <v>21</v>
      </c>
      <c r="Y467" s="127" t="s">
        <v>28</v>
      </c>
      <c r="Z467" s="51">
        <v>353</v>
      </c>
      <c r="AA467" s="50"/>
      <c r="AB467" s="52"/>
      <c r="AC467" s="48"/>
      <c r="AD467" s="49"/>
      <c r="AE467" s="127" t="s">
        <v>28</v>
      </c>
      <c r="AF467" s="51"/>
      <c r="AG467" s="56"/>
      <c r="AH467" s="52"/>
      <c r="AI467" s="48"/>
      <c r="AJ467" s="49"/>
      <c r="AK467" s="127" t="s">
        <v>28</v>
      </c>
      <c r="AL467" s="51"/>
      <c r="AM467" s="56"/>
      <c r="AN467" s="52"/>
      <c r="AO467" s="67"/>
      <c r="AP467" s="350" t="s">
        <v>485</v>
      </c>
      <c r="AQ467" s="350"/>
      <c r="AR467" s="68" t="s">
        <v>454</v>
      </c>
      <c r="AS467" s="71" t="s">
        <v>488</v>
      </c>
      <c r="AT467" s="71"/>
      <c r="AU467" s="219"/>
    </row>
    <row r="468" spans="1:47" s="17" customFormat="1" ht="54" x14ac:dyDescent="0.15">
      <c r="A468" s="45"/>
      <c r="B468" s="78"/>
      <c r="C468" s="239">
        <v>396</v>
      </c>
      <c r="D468" s="300" t="s">
        <v>1038</v>
      </c>
      <c r="E468" s="351" t="s">
        <v>571</v>
      </c>
      <c r="F468" s="46" t="s">
        <v>737</v>
      </c>
      <c r="G468" s="288">
        <v>8.5</v>
      </c>
      <c r="H468" s="287">
        <v>8.5</v>
      </c>
      <c r="I468" s="288">
        <v>8.1140000000000008</v>
      </c>
      <c r="J468" s="503" t="s">
        <v>28</v>
      </c>
      <c r="K468" s="79" t="s">
        <v>1775</v>
      </c>
      <c r="L468" s="291" t="s">
        <v>2628</v>
      </c>
      <c r="M468" s="397" t="s">
        <v>28</v>
      </c>
      <c r="N468" s="397" t="s">
        <v>485</v>
      </c>
      <c r="O468" s="445" t="s">
        <v>485</v>
      </c>
      <c r="P468" s="446" t="s">
        <v>485</v>
      </c>
      <c r="Q468" s="64" t="s">
        <v>1776</v>
      </c>
      <c r="R468" s="295" t="s">
        <v>2650</v>
      </c>
      <c r="S468" s="356"/>
      <c r="T468" s="109" t="s">
        <v>628</v>
      </c>
      <c r="U468" s="109" t="s">
        <v>519</v>
      </c>
      <c r="V468" s="57" t="s">
        <v>1206</v>
      </c>
      <c r="W468" s="48" t="s">
        <v>1381</v>
      </c>
      <c r="X468" s="49">
        <v>21</v>
      </c>
      <c r="Y468" s="127" t="s">
        <v>28</v>
      </c>
      <c r="Z468" s="51">
        <v>356</v>
      </c>
      <c r="AA468" s="50"/>
      <c r="AB468" s="52"/>
      <c r="AC468" s="48"/>
      <c r="AD468" s="49"/>
      <c r="AE468" s="127" t="s">
        <v>28</v>
      </c>
      <c r="AF468" s="51"/>
      <c r="AG468" s="56"/>
      <c r="AH468" s="52"/>
      <c r="AI468" s="48"/>
      <c r="AJ468" s="49"/>
      <c r="AK468" s="127" t="s">
        <v>28</v>
      </c>
      <c r="AL468" s="51"/>
      <c r="AM468" s="56"/>
      <c r="AN468" s="52"/>
      <c r="AO468" s="67"/>
      <c r="AP468" s="350" t="s">
        <v>485</v>
      </c>
      <c r="AQ468" s="350"/>
      <c r="AR468" s="68" t="s">
        <v>454</v>
      </c>
      <c r="AS468" s="71" t="s">
        <v>488</v>
      </c>
      <c r="AT468" s="71"/>
      <c r="AU468" s="219" t="s">
        <v>17</v>
      </c>
    </row>
    <row r="469" spans="1:47" s="17" customFormat="1" ht="54" x14ac:dyDescent="0.15">
      <c r="A469" s="45"/>
      <c r="B469" s="78"/>
      <c r="C469" s="239">
        <v>397</v>
      </c>
      <c r="D469" s="300" t="s">
        <v>1039</v>
      </c>
      <c r="E469" s="352" t="s">
        <v>1664</v>
      </c>
      <c r="F469" s="352" t="s">
        <v>1502</v>
      </c>
      <c r="G469" s="288">
        <v>6.774</v>
      </c>
      <c r="H469" s="287">
        <v>6.774</v>
      </c>
      <c r="I469" s="288">
        <v>6.375</v>
      </c>
      <c r="J469" s="503" t="s">
        <v>28</v>
      </c>
      <c r="K469" s="79" t="s">
        <v>1770</v>
      </c>
      <c r="L469" s="291" t="s">
        <v>2629</v>
      </c>
      <c r="M469" s="288">
        <v>6.774</v>
      </c>
      <c r="N469" s="288">
        <v>6.774</v>
      </c>
      <c r="O469" s="445" t="s">
        <v>28</v>
      </c>
      <c r="P469" s="446" t="s">
        <v>485</v>
      </c>
      <c r="Q469" s="64" t="s">
        <v>1773</v>
      </c>
      <c r="R469" s="295" t="s">
        <v>2651</v>
      </c>
      <c r="S469" s="356"/>
      <c r="T469" s="109" t="s">
        <v>544</v>
      </c>
      <c r="U469" s="109" t="s">
        <v>519</v>
      </c>
      <c r="V469" s="57" t="s">
        <v>1206</v>
      </c>
      <c r="W469" s="48" t="s">
        <v>1381</v>
      </c>
      <c r="X469" s="49">
        <v>21</v>
      </c>
      <c r="Y469" s="127" t="s">
        <v>28</v>
      </c>
      <c r="Z469" s="51">
        <v>357</v>
      </c>
      <c r="AA469" s="50"/>
      <c r="AB469" s="52"/>
      <c r="AC469" s="48"/>
      <c r="AD469" s="49"/>
      <c r="AE469" s="127" t="s">
        <v>28</v>
      </c>
      <c r="AF469" s="51"/>
      <c r="AG469" s="56"/>
      <c r="AH469" s="52"/>
      <c r="AI469" s="48"/>
      <c r="AJ469" s="49"/>
      <c r="AK469" s="127" t="s">
        <v>28</v>
      </c>
      <c r="AL469" s="51"/>
      <c r="AM469" s="56"/>
      <c r="AN469" s="52"/>
      <c r="AO469" s="67"/>
      <c r="AP469" s="350" t="s">
        <v>485</v>
      </c>
      <c r="AQ469" s="350"/>
      <c r="AR469" s="68" t="s">
        <v>454</v>
      </c>
      <c r="AS469" s="71" t="s">
        <v>488</v>
      </c>
      <c r="AT469" s="71"/>
      <c r="AU469" s="219" t="s">
        <v>17</v>
      </c>
    </row>
    <row r="470" spans="1:47" s="17" customFormat="1" ht="54" x14ac:dyDescent="0.15">
      <c r="A470" s="45"/>
      <c r="B470" s="78"/>
      <c r="C470" s="239">
        <v>398</v>
      </c>
      <c r="D470" s="304" t="s">
        <v>1040</v>
      </c>
      <c r="E470" s="352" t="s">
        <v>602</v>
      </c>
      <c r="F470" s="46" t="s">
        <v>811</v>
      </c>
      <c r="G470" s="288">
        <v>5.3079999999999998</v>
      </c>
      <c r="H470" s="287">
        <v>21.302</v>
      </c>
      <c r="I470" s="288">
        <v>21.254999999999999</v>
      </c>
      <c r="J470" s="503" t="s">
        <v>28</v>
      </c>
      <c r="K470" s="79" t="s">
        <v>1775</v>
      </c>
      <c r="L470" s="291" t="s">
        <v>2630</v>
      </c>
      <c r="M470" s="288">
        <v>5.3079999999999998</v>
      </c>
      <c r="N470" s="397" t="s">
        <v>28</v>
      </c>
      <c r="O470" s="445" t="s">
        <v>28</v>
      </c>
      <c r="P470" s="446" t="s">
        <v>28</v>
      </c>
      <c r="Q470" s="64" t="s">
        <v>1776</v>
      </c>
      <c r="R470" s="295" t="s">
        <v>2652</v>
      </c>
      <c r="S470" s="356"/>
      <c r="T470" s="147" t="s">
        <v>1207</v>
      </c>
      <c r="U470" s="147" t="s">
        <v>0</v>
      </c>
      <c r="V470" s="144" t="s">
        <v>1208</v>
      </c>
      <c r="W470" s="48" t="s">
        <v>1381</v>
      </c>
      <c r="X470" s="49">
        <v>21</v>
      </c>
      <c r="Y470" s="127" t="s">
        <v>28</v>
      </c>
      <c r="Z470" s="51">
        <v>363</v>
      </c>
      <c r="AA470" s="50"/>
      <c r="AB470" s="52"/>
      <c r="AC470" s="48"/>
      <c r="AD470" s="49"/>
      <c r="AE470" s="127" t="s">
        <v>28</v>
      </c>
      <c r="AF470" s="51"/>
      <c r="AG470" s="56"/>
      <c r="AH470" s="52"/>
      <c r="AI470" s="48"/>
      <c r="AJ470" s="49"/>
      <c r="AK470" s="127" t="s">
        <v>28</v>
      </c>
      <c r="AL470" s="51"/>
      <c r="AM470" s="56"/>
      <c r="AN470" s="52"/>
      <c r="AO470" s="67"/>
      <c r="AP470" s="350" t="s">
        <v>485</v>
      </c>
      <c r="AQ470" s="350"/>
      <c r="AR470" s="68" t="s">
        <v>455</v>
      </c>
      <c r="AS470" s="71" t="s">
        <v>488</v>
      </c>
      <c r="AT470" s="71"/>
      <c r="AU470" s="219"/>
    </row>
    <row r="471" spans="1:47" s="17" customFormat="1" ht="54" x14ac:dyDescent="0.15">
      <c r="A471" s="45"/>
      <c r="B471" s="78"/>
      <c r="C471" s="239">
        <v>399</v>
      </c>
      <c r="D471" s="304" t="s">
        <v>1041</v>
      </c>
      <c r="E471" s="352" t="s">
        <v>602</v>
      </c>
      <c r="F471" s="352" t="s">
        <v>1495</v>
      </c>
      <c r="G471" s="288">
        <v>6.6340000000000003</v>
      </c>
      <c r="H471" s="287">
        <v>6.6340000000000003</v>
      </c>
      <c r="I471" s="288">
        <v>6.0540000000000003</v>
      </c>
      <c r="J471" s="503" t="s">
        <v>28</v>
      </c>
      <c r="K471" s="79" t="s">
        <v>1770</v>
      </c>
      <c r="L471" s="291" t="s">
        <v>2631</v>
      </c>
      <c r="M471" s="288">
        <v>15.113</v>
      </c>
      <c r="N471" s="288">
        <v>17.8</v>
      </c>
      <c r="O471" s="436">
        <v>2.6870000000000012</v>
      </c>
      <c r="P471" s="446" t="s">
        <v>485</v>
      </c>
      <c r="Q471" s="64" t="s">
        <v>1772</v>
      </c>
      <c r="R471" s="295" t="s">
        <v>2653</v>
      </c>
      <c r="S471" s="66" t="s">
        <v>3149</v>
      </c>
      <c r="T471" s="147" t="s">
        <v>1207</v>
      </c>
      <c r="U471" s="147" t="s">
        <v>0</v>
      </c>
      <c r="V471" s="144" t="s">
        <v>1208</v>
      </c>
      <c r="W471" s="48" t="s">
        <v>1381</v>
      </c>
      <c r="X471" s="49">
        <v>21</v>
      </c>
      <c r="Y471" s="127" t="s">
        <v>28</v>
      </c>
      <c r="Z471" s="51">
        <v>364</v>
      </c>
      <c r="AA471" s="50"/>
      <c r="AB471" s="52"/>
      <c r="AC471" s="48"/>
      <c r="AD471" s="49"/>
      <c r="AE471" s="127" t="s">
        <v>28</v>
      </c>
      <c r="AF471" s="51"/>
      <c r="AG471" s="56"/>
      <c r="AH471" s="52"/>
      <c r="AI471" s="48"/>
      <c r="AJ471" s="49"/>
      <c r="AK471" s="127" t="s">
        <v>28</v>
      </c>
      <c r="AL471" s="51"/>
      <c r="AM471" s="56"/>
      <c r="AN471" s="52"/>
      <c r="AO471" s="67"/>
      <c r="AP471" s="350" t="s">
        <v>485</v>
      </c>
      <c r="AQ471" s="350"/>
      <c r="AR471" s="68" t="s">
        <v>455</v>
      </c>
      <c r="AS471" s="71" t="s">
        <v>488</v>
      </c>
      <c r="AT471" s="71"/>
      <c r="AU471" s="219"/>
    </row>
    <row r="472" spans="1:47" s="17" customFormat="1" ht="54" x14ac:dyDescent="0.15">
      <c r="A472" s="45"/>
      <c r="B472" s="78"/>
      <c r="C472" s="239">
        <v>400</v>
      </c>
      <c r="D472" s="324" t="s">
        <v>1523</v>
      </c>
      <c r="E472" s="352" t="s">
        <v>883</v>
      </c>
      <c r="F472" s="352" t="s">
        <v>1502</v>
      </c>
      <c r="G472" s="288">
        <v>2.7</v>
      </c>
      <c r="H472" s="287">
        <v>2.7</v>
      </c>
      <c r="I472" s="288">
        <v>2.6280000000000001</v>
      </c>
      <c r="J472" s="279" t="s">
        <v>3150</v>
      </c>
      <c r="K472" s="79" t="s">
        <v>1770</v>
      </c>
      <c r="L472" s="291" t="s">
        <v>2627</v>
      </c>
      <c r="M472" s="397">
        <v>2.7</v>
      </c>
      <c r="N472" s="397">
        <v>2.7</v>
      </c>
      <c r="O472" s="472">
        <v>0</v>
      </c>
      <c r="P472" s="446">
        <v>0</v>
      </c>
      <c r="Q472" s="64" t="s">
        <v>1771</v>
      </c>
      <c r="R472" s="295" t="s">
        <v>2654</v>
      </c>
      <c r="S472" s="356"/>
      <c r="T472" s="147" t="s">
        <v>1207</v>
      </c>
      <c r="U472" s="147" t="s">
        <v>0</v>
      </c>
      <c r="V472" s="144" t="s">
        <v>1204</v>
      </c>
      <c r="W472" s="48" t="s">
        <v>1381</v>
      </c>
      <c r="X472" s="49" t="s">
        <v>1399</v>
      </c>
      <c r="Y472" s="127" t="s">
        <v>28</v>
      </c>
      <c r="Z472" s="51">
        <v>24</v>
      </c>
      <c r="AA472" s="50"/>
      <c r="AB472" s="52"/>
      <c r="AC472" s="48"/>
      <c r="AD472" s="49"/>
      <c r="AE472" s="127" t="s">
        <v>28</v>
      </c>
      <c r="AF472" s="51"/>
      <c r="AG472" s="56"/>
      <c r="AH472" s="52"/>
      <c r="AI472" s="48"/>
      <c r="AJ472" s="49"/>
      <c r="AK472" s="127" t="s">
        <v>28</v>
      </c>
      <c r="AL472" s="51"/>
      <c r="AM472" s="56"/>
      <c r="AN472" s="52"/>
      <c r="AO472" s="67"/>
      <c r="AP472" s="350" t="s">
        <v>1382</v>
      </c>
      <c r="AQ472" s="350" t="s">
        <v>1400</v>
      </c>
      <c r="AR472" s="68"/>
      <c r="AS472" s="71" t="s">
        <v>488</v>
      </c>
      <c r="AT472" s="71"/>
      <c r="AU472" s="219"/>
    </row>
    <row r="473" spans="1:47" s="17" customFormat="1" ht="54" x14ac:dyDescent="0.15">
      <c r="A473" s="45"/>
      <c r="B473" s="78"/>
      <c r="C473" s="239">
        <v>401</v>
      </c>
      <c r="D473" s="304" t="s">
        <v>1524</v>
      </c>
      <c r="E473" s="352" t="s">
        <v>883</v>
      </c>
      <c r="F473" s="352" t="s">
        <v>1502</v>
      </c>
      <c r="G473" s="288">
        <v>5</v>
      </c>
      <c r="H473" s="287">
        <v>5</v>
      </c>
      <c r="I473" s="288">
        <v>4.9790000000000001</v>
      </c>
      <c r="J473" s="279" t="s">
        <v>3151</v>
      </c>
      <c r="K473" s="79" t="s">
        <v>1774</v>
      </c>
      <c r="L473" s="291" t="s">
        <v>2632</v>
      </c>
      <c r="M473" s="397">
        <v>5.351</v>
      </c>
      <c r="N473" s="397">
        <v>15.211</v>
      </c>
      <c r="O473" s="445">
        <v>9.86</v>
      </c>
      <c r="P473" s="446">
        <v>0</v>
      </c>
      <c r="Q473" s="64" t="s">
        <v>1771</v>
      </c>
      <c r="R473" s="295" t="s">
        <v>2655</v>
      </c>
      <c r="S473" s="66" t="s">
        <v>3152</v>
      </c>
      <c r="T473" s="147" t="s">
        <v>1207</v>
      </c>
      <c r="U473" s="147" t="s">
        <v>0</v>
      </c>
      <c r="V473" s="144" t="s">
        <v>1204</v>
      </c>
      <c r="W473" s="48" t="s">
        <v>1381</v>
      </c>
      <c r="X473" s="49" t="s">
        <v>1399</v>
      </c>
      <c r="Y473" s="127" t="s">
        <v>28</v>
      </c>
      <c r="Z473" s="51">
        <v>28</v>
      </c>
      <c r="AA473" s="50"/>
      <c r="AB473" s="52"/>
      <c r="AC473" s="48"/>
      <c r="AD473" s="49"/>
      <c r="AE473" s="127" t="s">
        <v>28</v>
      </c>
      <c r="AF473" s="51"/>
      <c r="AG473" s="56"/>
      <c r="AH473" s="52"/>
      <c r="AI473" s="48"/>
      <c r="AJ473" s="49"/>
      <c r="AK473" s="127" t="s">
        <v>28</v>
      </c>
      <c r="AL473" s="51"/>
      <c r="AM473" s="56"/>
      <c r="AN473" s="52"/>
      <c r="AO473" s="67"/>
      <c r="AP473" s="350" t="s">
        <v>1382</v>
      </c>
      <c r="AQ473" s="350" t="s">
        <v>1400</v>
      </c>
      <c r="AR473" s="68"/>
      <c r="AS473" s="71" t="s">
        <v>488</v>
      </c>
      <c r="AT473" s="71"/>
      <c r="AU473" s="219"/>
    </row>
    <row r="474" spans="1:47" s="17" customFormat="1" ht="63" x14ac:dyDescent="0.15">
      <c r="A474" s="45"/>
      <c r="B474" s="78"/>
      <c r="C474" s="239">
        <v>402</v>
      </c>
      <c r="D474" s="304" t="s">
        <v>1042</v>
      </c>
      <c r="E474" s="37" t="s">
        <v>640</v>
      </c>
      <c r="F474" s="37" t="s">
        <v>529</v>
      </c>
      <c r="G474" s="288">
        <v>11.632</v>
      </c>
      <c r="H474" s="287">
        <v>11.632</v>
      </c>
      <c r="I474" s="288">
        <v>11.163</v>
      </c>
      <c r="J474" s="503" t="s">
        <v>28</v>
      </c>
      <c r="K474" s="79" t="s">
        <v>1872</v>
      </c>
      <c r="L474" s="291" t="s">
        <v>2690</v>
      </c>
      <c r="M474" s="288">
        <v>11.537999999999998</v>
      </c>
      <c r="N474" s="288">
        <v>12</v>
      </c>
      <c r="O474" s="462">
        <f>N474-M474</f>
        <v>0.46200000000000152</v>
      </c>
      <c r="P474" s="340" t="s">
        <v>28</v>
      </c>
      <c r="Q474" s="64" t="s">
        <v>1771</v>
      </c>
      <c r="R474" s="289" t="s">
        <v>2728</v>
      </c>
      <c r="S474" s="66"/>
      <c r="T474" s="37" t="s">
        <v>1211</v>
      </c>
      <c r="U474" s="37" t="s">
        <v>519</v>
      </c>
      <c r="V474" s="58" t="s">
        <v>1212</v>
      </c>
      <c r="W474" s="48" t="s">
        <v>1381</v>
      </c>
      <c r="X474" s="49">
        <v>21</v>
      </c>
      <c r="Y474" s="127" t="s">
        <v>28</v>
      </c>
      <c r="Z474" s="51">
        <v>365</v>
      </c>
      <c r="AA474" s="50"/>
      <c r="AB474" s="52"/>
      <c r="AC474" s="48"/>
      <c r="AD474" s="49"/>
      <c r="AE474" s="127" t="s">
        <v>28</v>
      </c>
      <c r="AF474" s="51"/>
      <c r="AG474" s="56"/>
      <c r="AH474" s="52"/>
      <c r="AI474" s="48"/>
      <c r="AJ474" s="49"/>
      <c r="AK474" s="127" t="s">
        <v>28</v>
      </c>
      <c r="AL474" s="51"/>
      <c r="AM474" s="56"/>
      <c r="AN474" s="52"/>
      <c r="AO474" s="67"/>
      <c r="AP474" s="349" t="s">
        <v>485</v>
      </c>
      <c r="AQ474" s="349"/>
      <c r="AR474" s="68" t="s">
        <v>453</v>
      </c>
      <c r="AS474" s="72" t="s">
        <v>488</v>
      </c>
      <c r="AT474" s="72"/>
      <c r="AU474" s="225"/>
    </row>
    <row r="475" spans="1:47" s="17" customFormat="1" ht="54" x14ac:dyDescent="0.15">
      <c r="A475" s="45"/>
      <c r="B475" s="78"/>
      <c r="C475" s="239">
        <v>403</v>
      </c>
      <c r="D475" s="300" t="s">
        <v>1672</v>
      </c>
      <c r="E475" s="37" t="s">
        <v>602</v>
      </c>
      <c r="F475" s="46" t="s">
        <v>737</v>
      </c>
      <c r="G475" s="288">
        <v>10.513999999999999</v>
      </c>
      <c r="H475" s="287">
        <v>10.513999999999999</v>
      </c>
      <c r="I475" s="288">
        <v>10.004</v>
      </c>
      <c r="J475" s="545" t="s">
        <v>3316</v>
      </c>
      <c r="K475" s="79" t="s">
        <v>1775</v>
      </c>
      <c r="L475" s="291" t="s">
        <v>2038</v>
      </c>
      <c r="M475" s="469">
        <v>0</v>
      </c>
      <c r="N475" s="469">
        <v>0</v>
      </c>
      <c r="O475" s="436">
        <f t="shared" ref="O475:O483" si="18">SUM(N475-M475)</f>
        <v>0</v>
      </c>
      <c r="P475" s="340">
        <v>0</v>
      </c>
      <c r="Q475" s="79" t="s">
        <v>1776</v>
      </c>
      <c r="R475" s="295" t="s">
        <v>2043</v>
      </c>
      <c r="S475" s="66"/>
      <c r="T475" s="109" t="s">
        <v>1673</v>
      </c>
      <c r="U475" s="147" t="s">
        <v>1209</v>
      </c>
      <c r="V475" s="58" t="s">
        <v>1210</v>
      </c>
      <c r="W475" s="48" t="s">
        <v>1381</v>
      </c>
      <c r="X475" s="49">
        <v>21</v>
      </c>
      <c r="Y475" s="127" t="s">
        <v>28</v>
      </c>
      <c r="Z475" s="51">
        <v>370</v>
      </c>
      <c r="AA475" s="127"/>
      <c r="AB475" s="52"/>
      <c r="AC475" s="131"/>
      <c r="AD475" s="132"/>
      <c r="AE475" s="127" t="s">
        <v>28</v>
      </c>
      <c r="AF475" s="51"/>
      <c r="AG475" s="56"/>
      <c r="AH475" s="52"/>
      <c r="AI475" s="131"/>
      <c r="AJ475" s="132"/>
      <c r="AK475" s="127" t="s">
        <v>28</v>
      </c>
      <c r="AL475" s="51"/>
      <c r="AM475" s="56"/>
      <c r="AN475" s="52"/>
      <c r="AO475" s="133"/>
      <c r="AP475" s="150" t="s">
        <v>485</v>
      </c>
      <c r="AQ475" s="103"/>
      <c r="AR475" s="68"/>
      <c r="AS475" s="71" t="s">
        <v>488</v>
      </c>
      <c r="AT475" s="71"/>
      <c r="AU475" s="219"/>
    </row>
    <row r="476" spans="1:47" s="17" customFormat="1" ht="54" x14ac:dyDescent="0.15">
      <c r="A476" s="45"/>
      <c r="B476" s="78"/>
      <c r="C476" s="239">
        <v>404</v>
      </c>
      <c r="D476" s="304" t="s">
        <v>1674</v>
      </c>
      <c r="E476" s="37" t="s">
        <v>602</v>
      </c>
      <c r="F476" s="46" t="s">
        <v>737</v>
      </c>
      <c r="G476" s="288">
        <v>10.121</v>
      </c>
      <c r="H476" s="287">
        <v>10.121</v>
      </c>
      <c r="I476" s="288">
        <v>9.7469999999999999</v>
      </c>
      <c r="J476" s="545" t="s">
        <v>3316</v>
      </c>
      <c r="K476" s="79" t="s">
        <v>1775</v>
      </c>
      <c r="L476" s="291" t="s">
        <v>2039</v>
      </c>
      <c r="M476" s="469">
        <v>0</v>
      </c>
      <c r="N476" s="469">
        <v>0</v>
      </c>
      <c r="O476" s="436">
        <f t="shared" si="18"/>
        <v>0</v>
      </c>
      <c r="P476" s="340">
        <v>0</v>
      </c>
      <c r="Q476" s="79" t="s">
        <v>1776</v>
      </c>
      <c r="R476" s="295" t="s">
        <v>2043</v>
      </c>
      <c r="S476" s="66"/>
      <c r="T476" s="147" t="s">
        <v>1213</v>
      </c>
      <c r="U476" s="147" t="s">
        <v>1209</v>
      </c>
      <c r="V476" s="58" t="s">
        <v>1210</v>
      </c>
      <c r="W476" s="48" t="s">
        <v>1381</v>
      </c>
      <c r="X476" s="49">
        <v>21</v>
      </c>
      <c r="Y476" s="127" t="s">
        <v>28</v>
      </c>
      <c r="Z476" s="51">
        <v>371</v>
      </c>
      <c r="AA476" s="127"/>
      <c r="AB476" s="52"/>
      <c r="AC476" s="131"/>
      <c r="AD476" s="132"/>
      <c r="AE476" s="127" t="s">
        <v>28</v>
      </c>
      <c r="AF476" s="51"/>
      <c r="AG476" s="56"/>
      <c r="AH476" s="52"/>
      <c r="AI476" s="160"/>
      <c r="AJ476" s="132"/>
      <c r="AK476" s="127" t="s">
        <v>28</v>
      </c>
      <c r="AL476" s="51"/>
      <c r="AM476" s="56"/>
      <c r="AN476" s="52"/>
      <c r="AO476" s="133"/>
      <c r="AP476" s="150" t="s">
        <v>485</v>
      </c>
      <c r="AQ476" s="103"/>
      <c r="AR476" s="68"/>
      <c r="AS476" s="72" t="s">
        <v>488</v>
      </c>
      <c r="AT476" s="71"/>
      <c r="AU476" s="219"/>
    </row>
    <row r="477" spans="1:47" s="17" customFormat="1" ht="72" x14ac:dyDescent="0.15">
      <c r="A477" s="77"/>
      <c r="B477" s="78"/>
      <c r="C477" s="239">
        <v>405</v>
      </c>
      <c r="D477" s="304" t="s">
        <v>1638</v>
      </c>
      <c r="E477" s="37" t="s">
        <v>692</v>
      </c>
      <c r="F477" s="37" t="s">
        <v>1107</v>
      </c>
      <c r="G477" s="288">
        <v>19.736999999999998</v>
      </c>
      <c r="H477" s="287">
        <v>19.736999999999998</v>
      </c>
      <c r="I477" s="288">
        <v>19.736999999999998</v>
      </c>
      <c r="J477" s="279" t="s">
        <v>2979</v>
      </c>
      <c r="K477" s="79" t="s">
        <v>1775</v>
      </c>
      <c r="L477" s="291" t="s">
        <v>2040</v>
      </c>
      <c r="M477" s="397">
        <v>19.818999999999999</v>
      </c>
      <c r="N477" s="471">
        <v>0</v>
      </c>
      <c r="O477" s="445">
        <f t="shared" si="18"/>
        <v>-19.818999999999999</v>
      </c>
      <c r="P477" s="340">
        <v>0</v>
      </c>
      <c r="Q477" s="79" t="s">
        <v>1776</v>
      </c>
      <c r="R477" s="295" t="s">
        <v>2044</v>
      </c>
      <c r="S477" s="85"/>
      <c r="T477" s="147" t="s">
        <v>1213</v>
      </c>
      <c r="U477" s="147" t="s">
        <v>1209</v>
      </c>
      <c r="V477" s="58" t="s">
        <v>1210</v>
      </c>
      <c r="W477" s="48" t="s">
        <v>1381</v>
      </c>
      <c r="X477" s="49" t="s">
        <v>1399</v>
      </c>
      <c r="Y477" s="127" t="s">
        <v>28</v>
      </c>
      <c r="Z477" s="51">
        <v>29</v>
      </c>
      <c r="AA477" s="127"/>
      <c r="AB477" s="52"/>
      <c r="AC477" s="161"/>
      <c r="AD477" s="132"/>
      <c r="AE477" s="127" t="s">
        <v>28</v>
      </c>
      <c r="AF477" s="51"/>
      <c r="AG477" s="56"/>
      <c r="AH477" s="52"/>
      <c r="AI477" s="161"/>
      <c r="AJ477" s="132"/>
      <c r="AK477" s="127" t="s">
        <v>28</v>
      </c>
      <c r="AL477" s="51"/>
      <c r="AM477" s="56"/>
      <c r="AN477" s="52"/>
      <c r="AO477" s="133"/>
      <c r="AP477" s="162" t="s">
        <v>1382</v>
      </c>
      <c r="AQ477" s="68" t="s">
        <v>1400</v>
      </c>
      <c r="AR477" s="68"/>
      <c r="AS477" s="72" t="s">
        <v>488</v>
      </c>
      <c r="AT477" s="71"/>
      <c r="AU477" s="219"/>
    </row>
    <row r="478" spans="1:47" s="17" customFormat="1" ht="54" x14ac:dyDescent="0.15">
      <c r="A478" s="77"/>
      <c r="B478" s="78"/>
      <c r="C478" s="239">
        <v>406</v>
      </c>
      <c r="D478" s="304" t="s">
        <v>1639</v>
      </c>
      <c r="E478" s="37" t="s">
        <v>692</v>
      </c>
      <c r="F478" s="37" t="s">
        <v>1107</v>
      </c>
      <c r="G478" s="288">
        <v>11.211</v>
      </c>
      <c r="H478" s="287">
        <v>11.211</v>
      </c>
      <c r="I478" s="288">
        <v>10.199999999999999</v>
      </c>
      <c r="J478" s="279" t="s">
        <v>2980</v>
      </c>
      <c r="K478" s="79" t="s">
        <v>1775</v>
      </c>
      <c r="L478" s="291" t="s">
        <v>2040</v>
      </c>
      <c r="M478" s="397">
        <v>10.54</v>
      </c>
      <c r="N478" s="471">
        <v>0</v>
      </c>
      <c r="O478" s="445">
        <f t="shared" si="18"/>
        <v>-10.54</v>
      </c>
      <c r="P478" s="340">
        <v>0</v>
      </c>
      <c r="Q478" s="79" t="s">
        <v>1776</v>
      </c>
      <c r="R478" s="295" t="s">
        <v>2045</v>
      </c>
      <c r="S478" s="85"/>
      <c r="T478" s="147" t="s">
        <v>1213</v>
      </c>
      <c r="U478" s="147" t="s">
        <v>1209</v>
      </c>
      <c r="V478" s="145" t="s">
        <v>1210</v>
      </c>
      <c r="W478" s="48" t="s">
        <v>1381</v>
      </c>
      <c r="X478" s="49" t="s">
        <v>1399</v>
      </c>
      <c r="Y478" s="127" t="s">
        <v>28</v>
      </c>
      <c r="Z478" s="51">
        <v>30</v>
      </c>
      <c r="AA478" s="127"/>
      <c r="AB478" s="52"/>
      <c r="AC478" s="160"/>
      <c r="AD478" s="132"/>
      <c r="AE478" s="127" t="s">
        <v>28</v>
      </c>
      <c r="AF478" s="51"/>
      <c r="AG478" s="56"/>
      <c r="AH478" s="52"/>
      <c r="AI478" s="160"/>
      <c r="AJ478" s="132"/>
      <c r="AK478" s="127" t="s">
        <v>28</v>
      </c>
      <c r="AL478" s="51"/>
      <c r="AM478" s="56"/>
      <c r="AN478" s="163"/>
      <c r="AO478" s="133"/>
      <c r="AP478" s="162" t="s">
        <v>1382</v>
      </c>
      <c r="AQ478" s="68" t="s">
        <v>1400</v>
      </c>
      <c r="AR478" s="68"/>
      <c r="AS478" s="72" t="s">
        <v>488</v>
      </c>
      <c r="AT478" s="71"/>
      <c r="AU478" s="219"/>
    </row>
    <row r="479" spans="1:47" s="17" customFormat="1" ht="54" x14ac:dyDescent="0.15">
      <c r="A479" s="77"/>
      <c r="B479" s="78"/>
      <c r="C479" s="239">
        <v>407</v>
      </c>
      <c r="D479" s="304" t="s">
        <v>1384</v>
      </c>
      <c r="E479" s="37" t="s">
        <v>692</v>
      </c>
      <c r="F479" s="37" t="s">
        <v>1107</v>
      </c>
      <c r="G479" s="288">
        <v>4.9480000000000004</v>
      </c>
      <c r="H479" s="287">
        <v>4.9480000000000004</v>
      </c>
      <c r="I479" s="288">
        <v>4.7690000000000001</v>
      </c>
      <c r="J479" s="279" t="s">
        <v>2981</v>
      </c>
      <c r="K479" s="79" t="s">
        <v>1775</v>
      </c>
      <c r="L479" s="291" t="s">
        <v>2040</v>
      </c>
      <c r="M479" s="397">
        <v>5.0970000000000004</v>
      </c>
      <c r="N479" s="471">
        <v>0</v>
      </c>
      <c r="O479" s="445">
        <f t="shared" si="18"/>
        <v>-5.0970000000000004</v>
      </c>
      <c r="P479" s="340">
        <v>0</v>
      </c>
      <c r="Q479" s="79" t="s">
        <v>1776</v>
      </c>
      <c r="R479" s="295" t="s">
        <v>2046</v>
      </c>
      <c r="S479" s="85"/>
      <c r="T479" s="147" t="s">
        <v>1213</v>
      </c>
      <c r="U479" s="147" t="s">
        <v>1209</v>
      </c>
      <c r="V479" s="145" t="s">
        <v>1210</v>
      </c>
      <c r="W479" s="48" t="s">
        <v>1381</v>
      </c>
      <c r="X479" s="49" t="s">
        <v>1399</v>
      </c>
      <c r="Y479" s="127" t="s">
        <v>28</v>
      </c>
      <c r="Z479" s="51">
        <v>31</v>
      </c>
      <c r="AA479" s="127"/>
      <c r="AB479" s="52"/>
      <c r="AC479" s="160"/>
      <c r="AD479" s="132"/>
      <c r="AE479" s="127" t="s">
        <v>28</v>
      </c>
      <c r="AF479" s="51"/>
      <c r="AG479" s="56"/>
      <c r="AH479" s="52"/>
      <c r="AI479" s="160"/>
      <c r="AJ479" s="132"/>
      <c r="AK479" s="127" t="s">
        <v>28</v>
      </c>
      <c r="AL479" s="51"/>
      <c r="AM479" s="56"/>
      <c r="AN479" s="163"/>
      <c r="AO479" s="133"/>
      <c r="AP479" s="162" t="s">
        <v>1382</v>
      </c>
      <c r="AQ479" s="68" t="s">
        <v>1400</v>
      </c>
      <c r="AR479" s="68"/>
      <c r="AS479" s="72" t="s">
        <v>488</v>
      </c>
      <c r="AT479" s="71"/>
      <c r="AU479" s="219"/>
    </row>
    <row r="480" spans="1:47" s="17" customFormat="1" ht="72" x14ac:dyDescent="0.15">
      <c r="A480" s="77"/>
      <c r="B480" s="78"/>
      <c r="C480" s="239">
        <v>408</v>
      </c>
      <c r="D480" s="304" t="s">
        <v>3139</v>
      </c>
      <c r="E480" s="37" t="s">
        <v>692</v>
      </c>
      <c r="F480" s="37" t="s">
        <v>1107</v>
      </c>
      <c r="G480" s="288">
        <v>7.6</v>
      </c>
      <c r="H480" s="287">
        <v>7.6</v>
      </c>
      <c r="I480" s="288">
        <v>7.6</v>
      </c>
      <c r="J480" s="279" t="s">
        <v>2615</v>
      </c>
      <c r="K480" s="79" t="s">
        <v>1775</v>
      </c>
      <c r="L480" s="291" t="s">
        <v>2001</v>
      </c>
      <c r="M480" s="397">
        <v>7.2469999999999999</v>
      </c>
      <c r="N480" s="471">
        <v>0</v>
      </c>
      <c r="O480" s="445">
        <f t="shared" si="18"/>
        <v>-7.2469999999999999</v>
      </c>
      <c r="P480" s="340">
        <v>0</v>
      </c>
      <c r="Q480" s="64" t="s">
        <v>1776</v>
      </c>
      <c r="R480" s="295" t="s">
        <v>2044</v>
      </c>
      <c r="S480" s="85"/>
      <c r="T480" s="147" t="s">
        <v>1213</v>
      </c>
      <c r="U480" s="147" t="s">
        <v>1209</v>
      </c>
      <c r="V480" s="145" t="s">
        <v>1210</v>
      </c>
      <c r="W480" s="48" t="s">
        <v>1381</v>
      </c>
      <c r="X480" s="49" t="s">
        <v>1399</v>
      </c>
      <c r="Y480" s="127" t="s">
        <v>28</v>
      </c>
      <c r="Z480" s="51">
        <v>32</v>
      </c>
      <c r="AA480" s="127"/>
      <c r="AB480" s="52"/>
      <c r="AC480" s="160"/>
      <c r="AD480" s="132"/>
      <c r="AE480" s="127" t="s">
        <v>28</v>
      </c>
      <c r="AF480" s="51"/>
      <c r="AG480" s="56"/>
      <c r="AH480" s="52"/>
      <c r="AI480" s="160"/>
      <c r="AJ480" s="132"/>
      <c r="AK480" s="127" t="s">
        <v>28</v>
      </c>
      <c r="AL480" s="51"/>
      <c r="AM480" s="56"/>
      <c r="AN480" s="163"/>
      <c r="AO480" s="133"/>
      <c r="AP480" s="162" t="s">
        <v>1382</v>
      </c>
      <c r="AQ480" s="68" t="s">
        <v>1400</v>
      </c>
      <c r="AR480" s="68"/>
      <c r="AS480" s="72" t="s">
        <v>488</v>
      </c>
      <c r="AT480" s="71"/>
      <c r="AU480" s="219"/>
    </row>
    <row r="481" spans="1:47" s="17" customFormat="1" ht="63" x14ac:dyDescent="0.15">
      <c r="A481" s="77"/>
      <c r="B481" s="78"/>
      <c r="C481" s="239">
        <v>409</v>
      </c>
      <c r="D481" s="304" t="s">
        <v>3140</v>
      </c>
      <c r="E481" s="37" t="s">
        <v>692</v>
      </c>
      <c r="F481" s="37" t="s">
        <v>1107</v>
      </c>
      <c r="G481" s="288">
        <v>8.4879999999999995</v>
      </c>
      <c r="H481" s="287">
        <v>8.4879999999999995</v>
      </c>
      <c r="I481" s="288">
        <v>7.758</v>
      </c>
      <c r="J481" s="279" t="s">
        <v>2616</v>
      </c>
      <c r="K481" s="79" t="s">
        <v>1775</v>
      </c>
      <c r="L481" s="291" t="s">
        <v>2001</v>
      </c>
      <c r="M481" s="397">
        <v>8.4979999999999993</v>
      </c>
      <c r="N481" s="471">
        <v>0</v>
      </c>
      <c r="O481" s="445">
        <f t="shared" si="18"/>
        <v>-8.4979999999999993</v>
      </c>
      <c r="P481" s="340">
        <v>0</v>
      </c>
      <c r="Q481" s="64" t="s">
        <v>1776</v>
      </c>
      <c r="R481" s="295" t="s">
        <v>2047</v>
      </c>
      <c r="S481" s="85"/>
      <c r="T481" s="147" t="s">
        <v>1213</v>
      </c>
      <c r="U481" s="147" t="s">
        <v>1209</v>
      </c>
      <c r="V481" s="145" t="s">
        <v>1210</v>
      </c>
      <c r="W481" s="48" t="s">
        <v>1381</v>
      </c>
      <c r="X481" s="49" t="s">
        <v>1399</v>
      </c>
      <c r="Y481" s="127" t="s">
        <v>28</v>
      </c>
      <c r="Z481" s="51">
        <v>33</v>
      </c>
      <c r="AA481" s="127"/>
      <c r="AB481" s="52"/>
      <c r="AC481" s="160"/>
      <c r="AD481" s="132"/>
      <c r="AE481" s="127" t="s">
        <v>28</v>
      </c>
      <c r="AF481" s="51"/>
      <c r="AG481" s="56"/>
      <c r="AH481" s="52"/>
      <c r="AI481" s="160"/>
      <c r="AJ481" s="132"/>
      <c r="AK481" s="127" t="s">
        <v>28</v>
      </c>
      <c r="AL481" s="51"/>
      <c r="AM481" s="56"/>
      <c r="AN481" s="163"/>
      <c r="AO481" s="133"/>
      <c r="AP481" s="162" t="s">
        <v>1382</v>
      </c>
      <c r="AQ481" s="68" t="s">
        <v>1400</v>
      </c>
      <c r="AR481" s="68"/>
      <c r="AS481" s="72" t="s">
        <v>488</v>
      </c>
      <c r="AT481" s="71"/>
      <c r="AU481" s="219"/>
    </row>
    <row r="482" spans="1:47" s="17" customFormat="1" ht="54" x14ac:dyDescent="0.15">
      <c r="A482" s="77"/>
      <c r="B482" s="78"/>
      <c r="C482" s="239">
        <v>410</v>
      </c>
      <c r="D482" s="304" t="s">
        <v>1385</v>
      </c>
      <c r="E482" s="37" t="s">
        <v>1107</v>
      </c>
      <c r="F482" s="37" t="s">
        <v>1502</v>
      </c>
      <c r="G482" s="469">
        <v>0</v>
      </c>
      <c r="H482" s="478">
        <v>0</v>
      </c>
      <c r="I482" s="469">
        <v>0</v>
      </c>
      <c r="J482" s="503" t="s">
        <v>2895</v>
      </c>
      <c r="K482" s="79" t="s">
        <v>1770</v>
      </c>
      <c r="L482" s="291" t="s">
        <v>2041</v>
      </c>
      <c r="M482" s="288">
        <v>10.242000000000001</v>
      </c>
      <c r="N482" s="288">
        <v>10.518000000000001</v>
      </c>
      <c r="O482" s="462">
        <f t="shared" si="18"/>
        <v>0.2759999999999998</v>
      </c>
      <c r="P482" s="340">
        <v>0</v>
      </c>
      <c r="Q482" s="79" t="s">
        <v>1772</v>
      </c>
      <c r="R482" s="295" t="s">
        <v>2048</v>
      </c>
      <c r="S482" s="85"/>
      <c r="T482" s="147" t="s">
        <v>1213</v>
      </c>
      <c r="U482" s="147" t="s">
        <v>1209</v>
      </c>
      <c r="V482" s="145" t="s">
        <v>1210</v>
      </c>
      <c r="W482" s="48"/>
      <c r="X482" s="49"/>
      <c r="Y482" s="127" t="s">
        <v>28</v>
      </c>
      <c r="Z482" s="51"/>
      <c r="AA482" s="127"/>
      <c r="AB482" s="52"/>
      <c r="AC482" s="160"/>
      <c r="AD482" s="132"/>
      <c r="AE482" s="127" t="s">
        <v>28</v>
      </c>
      <c r="AF482" s="51"/>
      <c r="AG482" s="56"/>
      <c r="AH482" s="52"/>
      <c r="AI482" s="160"/>
      <c r="AJ482" s="132"/>
      <c r="AK482" s="127" t="s">
        <v>28</v>
      </c>
      <c r="AL482" s="51"/>
      <c r="AM482" s="56"/>
      <c r="AN482" s="163"/>
      <c r="AO482" s="133"/>
      <c r="AP482" s="150" t="s">
        <v>485</v>
      </c>
      <c r="AQ482" s="103"/>
      <c r="AR482" s="68"/>
      <c r="AS482" s="72" t="s">
        <v>488</v>
      </c>
      <c r="AT482" s="71"/>
      <c r="AU482" s="219"/>
    </row>
    <row r="483" spans="1:47" s="17" customFormat="1" ht="54" x14ac:dyDescent="0.15">
      <c r="A483" s="77"/>
      <c r="B483" s="78"/>
      <c r="C483" s="239">
        <v>411</v>
      </c>
      <c r="D483" s="304" t="s">
        <v>1386</v>
      </c>
      <c r="E483" s="37" t="s">
        <v>1107</v>
      </c>
      <c r="F483" s="37" t="s">
        <v>1502</v>
      </c>
      <c r="G483" s="469">
        <v>0</v>
      </c>
      <c r="H483" s="478">
        <v>0</v>
      </c>
      <c r="I483" s="469">
        <v>0</v>
      </c>
      <c r="J483" s="503" t="s">
        <v>2895</v>
      </c>
      <c r="K483" s="79" t="s">
        <v>1770</v>
      </c>
      <c r="L483" s="291" t="s">
        <v>2042</v>
      </c>
      <c r="M483" s="288">
        <v>9.6920000000000002</v>
      </c>
      <c r="N483" s="288">
        <v>10.195</v>
      </c>
      <c r="O483" s="436">
        <f t="shared" si="18"/>
        <v>0.50300000000000011</v>
      </c>
      <c r="P483" s="340">
        <v>0</v>
      </c>
      <c r="Q483" s="79" t="s">
        <v>1772</v>
      </c>
      <c r="R483" s="295" t="s">
        <v>2048</v>
      </c>
      <c r="S483" s="85"/>
      <c r="T483" s="147" t="s">
        <v>1213</v>
      </c>
      <c r="U483" s="147" t="s">
        <v>1209</v>
      </c>
      <c r="V483" s="145" t="s">
        <v>1210</v>
      </c>
      <c r="W483" s="48"/>
      <c r="X483" s="132"/>
      <c r="Y483" s="127" t="s">
        <v>28</v>
      </c>
      <c r="Z483" s="51"/>
      <c r="AA483" s="127"/>
      <c r="AB483" s="52"/>
      <c r="AC483" s="160"/>
      <c r="AD483" s="132"/>
      <c r="AE483" s="127" t="s">
        <v>28</v>
      </c>
      <c r="AF483" s="51"/>
      <c r="AG483" s="56"/>
      <c r="AH483" s="52"/>
      <c r="AI483" s="160"/>
      <c r="AJ483" s="132"/>
      <c r="AK483" s="127" t="s">
        <v>28</v>
      </c>
      <c r="AL483" s="51"/>
      <c r="AM483" s="56"/>
      <c r="AN483" s="163"/>
      <c r="AO483" s="133"/>
      <c r="AP483" s="150" t="s">
        <v>485</v>
      </c>
      <c r="AQ483" s="103"/>
      <c r="AR483" s="68"/>
      <c r="AS483" s="72" t="s">
        <v>488</v>
      </c>
      <c r="AT483" s="71"/>
      <c r="AU483" s="219"/>
    </row>
    <row r="484" spans="1:47" s="25" customFormat="1" x14ac:dyDescent="0.15">
      <c r="A484" s="33"/>
      <c r="B484" s="43" t="s">
        <v>1346</v>
      </c>
      <c r="C484" s="306"/>
      <c r="D484" s="99"/>
      <c r="E484" s="102"/>
      <c r="F484" s="102"/>
      <c r="G484" s="401"/>
      <c r="H484" s="417"/>
      <c r="I484" s="417"/>
      <c r="J484" s="533"/>
      <c r="K484" s="82"/>
      <c r="L484" s="514"/>
      <c r="M484" s="401"/>
      <c r="N484" s="417"/>
      <c r="O484" s="435"/>
      <c r="P484" s="339"/>
      <c r="Q484" s="44"/>
      <c r="R484" s="524"/>
      <c r="S484" s="44"/>
      <c r="T484" s="101"/>
      <c r="U484" s="99"/>
      <c r="V484" s="99"/>
      <c r="W484" s="44"/>
      <c r="X484" s="44"/>
      <c r="Y484" s="44"/>
      <c r="Z484" s="44"/>
      <c r="AA484" s="44"/>
      <c r="AB484" s="44"/>
      <c r="AC484" s="44"/>
      <c r="AD484" s="44"/>
      <c r="AE484" s="44"/>
      <c r="AF484" s="44"/>
      <c r="AG484" s="44"/>
      <c r="AH484" s="44"/>
      <c r="AI484" s="44"/>
      <c r="AJ484" s="44"/>
      <c r="AK484" s="44"/>
      <c r="AL484" s="44"/>
      <c r="AM484" s="44"/>
      <c r="AN484" s="44"/>
      <c r="AO484" s="44"/>
      <c r="AP484" s="102"/>
      <c r="AQ484" s="102"/>
      <c r="AR484" s="63"/>
      <c r="AS484" s="99"/>
      <c r="AT484" s="99"/>
      <c r="AU484" s="220"/>
    </row>
    <row r="485" spans="1:47" s="17" customFormat="1" ht="40.5" x14ac:dyDescent="0.15">
      <c r="A485" s="45"/>
      <c r="B485" s="78"/>
      <c r="C485" s="239">
        <v>412</v>
      </c>
      <c r="D485" s="304" t="s">
        <v>1043</v>
      </c>
      <c r="E485" s="37" t="s">
        <v>1044</v>
      </c>
      <c r="F485" s="37" t="s">
        <v>529</v>
      </c>
      <c r="G485" s="288">
        <v>42.35</v>
      </c>
      <c r="H485" s="287">
        <v>42.35</v>
      </c>
      <c r="I485" s="288">
        <v>39.472299999999997</v>
      </c>
      <c r="J485" s="503" t="s">
        <v>28</v>
      </c>
      <c r="K485" s="79" t="s">
        <v>1770</v>
      </c>
      <c r="L485" s="291" t="s">
        <v>2691</v>
      </c>
      <c r="M485" s="288">
        <v>52.347999999999999</v>
      </c>
      <c r="N485" s="288">
        <v>39.942</v>
      </c>
      <c r="O485" s="436">
        <f>N485-M485</f>
        <v>-12.405999999999999</v>
      </c>
      <c r="P485" s="340" t="s">
        <v>28</v>
      </c>
      <c r="Q485" s="64" t="s">
        <v>1773</v>
      </c>
      <c r="R485" s="289" t="s">
        <v>2729</v>
      </c>
      <c r="S485" s="66" t="s">
        <v>3077</v>
      </c>
      <c r="T485" s="37" t="s">
        <v>1211</v>
      </c>
      <c r="U485" s="37" t="s">
        <v>519</v>
      </c>
      <c r="V485" s="58" t="s">
        <v>1215</v>
      </c>
      <c r="W485" s="48" t="s">
        <v>1381</v>
      </c>
      <c r="X485" s="49">
        <v>21</v>
      </c>
      <c r="Y485" s="127" t="s">
        <v>28</v>
      </c>
      <c r="Z485" s="51">
        <v>373</v>
      </c>
      <c r="AA485" s="50"/>
      <c r="AB485" s="52"/>
      <c r="AC485" s="48"/>
      <c r="AD485" s="49"/>
      <c r="AE485" s="127" t="s">
        <v>28</v>
      </c>
      <c r="AF485" s="51"/>
      <c r="AG485" s="56"/>
      <c r="AH485" s="52"/>
      <c r="AI485" s="48"/>
      <c r="AJ485" s="49"/>
      <c r="AK485" s="127" t="s">
        <v>28</v>
      </c>
      <c r="AL485" s="51"/>
      <c r="AM485" s="56"/>
      <c r="AN485" s="52"/>
      <c r="AO485" s="67"/>
      <c r="AP485" s="349" t="s">
        <v>28</v>
      </c>
      <c r="AQ485" s="349"/>
      <c r="AR485" s="68" t="s">
        <v>453</v>
      </c>
      <c r="AS485" s="72" t="s">
        <v>488</v>
      </c>
      <c r="AT485" s="72"/>
      <c r="AU485" s="225"/>
    </row>
    <row r="486" spans="1:47" s="17" customFormat="1" ht="40.5" x14ac:dyDescent="0.15">
      <c r="A486" s="45"/>
      <c r="B486" s="78"/>
      <c r="C486" s="239">
        <v>413</v>
      </c>
      <c r="D486" s="304" t="s">
        <v>1045</v>
      </c>
      <c r="E486" s="37" t="s">
        <v>636</v>
      </c>
      <c r="F486" s="37" t="s">
        <v>529</v>
      </c>
      <c r="G486" s="288">
        <v>15.605</v>
      </c>
      <c r="H486" s="287">
        <v>15.605</v>
      </c>
      <c r="I486" s="288">
        <v>15.13</v>
      </c>
      <c r="J486" s="503" t="s">
        <v>28</v>
      </c>
      <c r="K486" s="79" t="s">
        <v>1770</v>
      </c>
      <c r="L486" s="291" t="s">
        <v>2692</v>
      </c>
      <c r="M486" s="288">
        <v>15.661</v>
      </c>
      <c r="N486" s="288">
        <v>17</v>
      </c>
      <c r="O486" s="436">
        <f>N486-M486</f>
        <v>1.3390000000000004</v>
      </c>
      <c r="P486" s="340" t="s">
        <v>28</v>
      </c>
      <c r="Q486" s="64" t="s">
        <v>1773</v>
      </c>
      <c r="R486" s="289" t="s">
        <v>2730</v>
      </c>
      <c r="S486" s="66"/>
      <c r="T486" s="37" t="s">
        <v>1211</v>
      </c>
      <c r="U486" s="37" t="s">
        <v>519</v>
      </c>
      <c r="V486" s="58" t="s">
        <v>1215</v>
      </c>
      <c r="W486" s="48" t="s">
        <v>1381</v>
      </c>
      <c r="X486" s="49">
        <v>21</v>
      </c>
      <c r="Y486" s="127" t="s">
        <v>28</v>
      </c>
      <c r="Z486" s="51">
        <v>374</v>
      </c>
      <c r="AA486" s="50"/>
      <c r="AB486" s="52"/>
      <c r="AC486" s="48"/>
      <c r="AD486" s="49"/>
      <c r="AE486" s="127" t="s">
        <v>28</v>
      </c>
      <c r="AF486" s="51"/>
      <c r="AG486" s="56"/>
      <c r="AH486" s="52"/>
      <c r="AI486" s="48"/>
      <c r="AJ486" s="49"/>
      <c r="AK486" s="127" t="s">
        <v>28</v>
      </c>
      <c r="AL486" s="51"/>
      <c r="AM486" s="56"/>
      <c r="AN486" s="52"/>
      <c r="AO486" s="67"/>
      <c r="AP486" s="349" t="s">
        <v>485</v>
      </c>
      <c r="AQ486" s="349"/>
      <c r="AR486" s="68" t="s">
        <v>454</v>
      </c>
      <c r="AS486" s="72" t="s">
        <v>488</v>
      </c>
      <c r="AT486" s="72"/>
      <c r="AU486" s="225"/>
    </row>
    <row r="487" spans="1:47" s="17" customFormat="1" ht="40.5" x14ac:dyDescent="0.15">
      <c r="A487" s="45"/>
      <c r="B487" s="78"/>
      <c r="C487" s="239">
        <v>414</v>
      </c>
      <c r="D487" s="304" t="s">
        <v>1046</v>
      </c>
      <c r="E487" s="37" t="s">
        <v>590</v>
      </c>
      <c r="F487" s="37" t="s">
        <v>529</v>
      </c>
      <c r="G487" s="288">
        <v>5.4</v>
      </c>
      <c r="H487" s="287">
        <v>5.4</v>
      </c>
      <c r="I487" s="288">
        <v>5.399</v>
      </c>
      <c r="J487" s="503" t="s">
        <v>28</v>
      </c>
      <c r="K487" s="79" t="s">
        <v>1770</v>
      </c>
      <c r="L487" s="291" t="s">
        <v>2693</v>
      </c>
      <c r="M487" s="288">
        <v>4.9749999999999996</v>
      </c>
      <c r="N487" s="288">
        <v>4.9749999999999996</v>
      </c>
      <c r="O487" s="436">
        <f>N487-M487</f>
        <v>0</v>
      </c>
      <c r="P487" s="340" t="s">
        <v>28</v>
      </c>
      <c r="Q487" s="64" t="s">
        <v>1773</v>
      </c>
      <c r="R487" s="289" t="s">
        <v>3078</v>
      </c>
      <c r="S487" s="66"/>
      <c r="T487" s="37" t="s">
        <v>1211</v>
      </c>
      <c r="U487" s="37" t="s">
        <v>519</v>
      </c>
      <c r="V487" s="58" t="s">
        <v>1215</v>
      </c>
      <c r="W487" s="48" t="s">
        <v>1381</v>
      </c>
      <c r="X487" s="49">
        <v>21</v>
      </c>
      <c r="Y487" s="127" t="s">
        <v>28</v>
      </c>
      <c r="Z487" s="51">
        <v>375</v>
      </c>
      <c r="AA487" s="50"/>
      <c r="AB487" s="52"/>
      <c r="AC487" s="48"/>
      <c r="AD487" s="49"/>
      <c r="AE487" s="127" t="s">
        <v>28</v>
      </c>
      <c r="AF487" s="51"/>
      <c r="AG487" s="56"/>
      <c r="AH487" s="52"/>
      <c r="AI487" s="48"/>
      <c r="AJ487" s="49"/>
      <c r="AK487" s="127" t="s">
        <v>28</v>
      </c>
      <c r="AL487" s="51"/>
      <c r="AM487" s="56"/>
      <c r="AN487" s="52"/>
      <c r="AO487" s="67"/>
      <c r="AP487" s="349" t="s">
        <v>485</v>
      </c>
      <c r="AQ487" s="349"/>
      <c r="AR487" s="68" t="s">
        <v>455</v>
      </c>
      <c r="AS487" s="72" t="s">
        <v>488</v>
      </c>
      <c r="AT487" s="72"/>
      <c r="AU487" s="225"/>
    </row>
    <row r="488" spans="1:47" s="17" customFormat="1" ht="40.5" x14ac:dyDescent="0.15">
      <c r="A488" s="164"/>
      <c r="B488" s="309"/>
      <c r="C488" s="239">
        <v>415</v>
      </c>
      <c r="D488" s="300" t="s">
        <v>1485</v>
      </c>
      <c r="E488" s="46" t="s">
        <v>948</v>
      </c>
      <c r="F488" s="46" t="s">
        <v>484</v>
      </c>
      <c r="G488" s="288">
        <v>249.5</v>
      </c>
      <c r="H488" s="287">
        <v>224.68100000000001</v>
      </c>
      <c r="I488" s="288">
        <v>224.167</v>
      </c>
      <c r="J488" s="503" t="s">
        <v>28</v>
      </c>
      <c r="K488" s="79" t="s">
        <v>1770</v>
      </c>
      <c r="L488" s="291" t="s">
        <v>2633</v>
      </c>
      <c r="M488" s="288">
        <v>846.30100000000004</v>
      </c>
      <c r="N488" s="288">
        <v>653.03599999999994</v>
      </c>
      <c r="O488" s="436">
        <v>193.26499999999999</v>
      </c>
      <c r="P488" s="340" t="s">
        <v>485</v>
      </c>
      <c r="Q488" s="64" t="s">
        <v>1772</v>
      </c>
      <c r="R488" s="295" t="s">
        <v>2656</v>
      </c>
      <c r="S488" s="356"/>
      <c r="T488" s="46" t="s">
        <v>544</v>
      </c>
      <c r="U488" s="46" t="s">
        <v>519</v>
      </c>
      <c r="V488" s="57" t="s">
        <v>1603</v>
      </c>
      <c r="W488" s="48" t="s">
        <v>1381</v>
      </c>
      <c r="X488" s="49">
        <v>21</v>
      </c>
      <c r="Y488" s="127" t="s">
        <v>28</v>
      </c>
      <c r="Z488" s="51">
        <v>376</v>
      </c>
      <c r="AA488" s="50"/>
      <c r="AB488" s="52"/>
      <c r="AC488" s="48"/>
      <c r="AD488" s="49"/>
      <c r="AE488" s="127" t="s">
        <v>28</v>
      </c>
      <c r="AF488" s="51"/>
      <c r="AG488" s="56"/>
      <c r="AH488" s="52"/>
      <c r="AI488" s="48"/>
      <c r="AJ488" s="49"/>
      <c r="AK488" s="127" t="s">
        <v>28</v>
      </c>
      <c r="AL488" s="51"/>
      <c r="AM488" s="56"/>
      <c r="AN488" s="52"/>
      <c r="AO488" s="67"/>
      <c r="AP488" s="350" t="s">
        <v>485</v>
      </c>
      <c r="AQ488" s="350"/>
      <c r="AR488" s="68" t="s">
        <v>454</v>
      </c>
      <c r="AS488" s="71" t="s">
        <v>488</v>
      </c>
      <c r="AT488" s="71"/>
      <c r="AU488" s="219"/>
    </row>
    <row r="489" spans="1:47" s="17" customFormat="1" ht="40.5" x14ac:dyDescent="0.15">
      <c r="A489" s="45"/>
      <c r="B489" s="78"/>
      <c r="C489" s="239">
        <v>416</v>
      </c>
      <c r="D489" s="303" t="s">
        <v>1048</v>
      </c>
      <c r="E489" s="37" t="s">
        <v>1012</v>
      </c>
      <c r="F489" s="37" t="s">
        <v>529</v>
      </c>
      <c r="G489" s="288">
        <v>204.18100000000001</v>
      </c>
      <c r="H489" s="287">
        <v>204.18100000000001</v>
      </c>
      <c r="I489" s="288">
        <v>204.17699999999999</v>
      </c>
      <c r="J489" s="503" t="s">
        <v>28</v>
      </c>
      <c r="K489" s="79" t="s">
        <v>1770</v>
      </c>
      <c r="L489" s="291" t="s">
        <v>2694</v>
      </c>
      <c r="M489" s="288">
        <v>207.065</v>
      </c>
      <c r="N489" s="288">
        <v>217.065</v>
      </c>
      <c r="O489" s="436">
        <f t="shared" ref="O489:O503" si="19">N489-M489</f>
        <v>10</v>
      </c>
      <c r="P489" s="340" t="s">
        <v>28</v>
      </c>
      <c r="Q489" s="64" t="s">
        <v>1771</v>
      </c>
      <c r="R489" s="289" t="s">
        <v>2731</v>
      </c>
      <c r="S489" s="66"/>
      <c r="T489" s="37" t="s">
        <v>1211</v>
      </c>
      <c r="U489" s="37" t="s">
        <v>519</v>
      </c>
      <c r="V489" s="58" t="s">
        <v>1215</v>
      </c>
      <c r="W489" s="48" t="s">
        <v>1381</v>
      </c>
      <c r="X489" s="49">
        <v>21</v>
      </c>
      <c r="Y489" s="127" t="s">
        <v>28</v>
      </c>
      <c r="Z489" s="51">
        <v>378</v>
      </c>
      <c r="AA489" s="50"/>
      <c r="AB489" s="52"/>
      <c r="AC489" s="48"/>
      <c r="AD489" s="49"/>
      <c r="AE489" s="127" t="s">
        <v>28</v>
      </c>
      <c r="AF489" s="51"/>
      <c r="AG489" s="56"/>
      <c r="AH489" s="52"/>
      <c r="AI489" s="48"/>
      <c r="AJ489" s="49"/>
      <c r="AK489" s="127" t="s">
        <v>28</v>
      </c>
      <c r="AL489" s="51"/>
      <c r="AM489" s="56"/>
      <c r="AN489" s="52"/>
      <c r="AO489" s="67"/>
      <c r="AP489" s="349" t="s">
        <v>485</v>
      </c>
      <c r="AQ489" s="349"/>
      <c r="AR489" s="68" t="s">
        <v>455</v>
      </c>
      <c r="AS489" s="72" t="s">
        <v>488</v>
      </c>
      <c r="AT489" s="72"/>
      <c r="AU489" s="225"/>
    </row>
    <row r="490" spans="1:47" s="17" customFormat="1" ht="40.5" x14ac:dyDescent="0.15">
      <c r="A490" s="45"/>
      <c r="B490" s="78"/>
      <c r="C490" s="239">
        <v>417</v>
      </c>
      <c r="D490" s="304" t="s">
        <v>1049</v>
      </c>
      <c r="E490" s="37" t="s">
        <v>528</v>
      </c>
      <c r="F490" s="37" t="s">
        <v>529</v>
      </c>
      <c r="G490" s="288">
        <v>35.951000000000001</v>
      </c>
      <c r="H490" s="287">
        <v>35.951000000000001</v>
      </c>
      <c r="I490" s="288">
        <v>35.453000000000003</v>
      </c>
      <c r="J490" s="503" t="s">
        <v>28</v>
      </c>
      <c r="K490" s="79" t="s">
        <v>1770</v>
      </c>
      <c r="L490" s="291" t="s">
        <v>2695</v>
      </c>
      <c r="M490" s="288">
        <v>35.765000000000001</v>
      </c>
      <c r="N490" s="288">
        <v>36</v>
      </c>
      <c r="O490" s="462">
        <f t="shared" si="19"/>
        <v>0.23499999999999943</v>
      </c>
      <c r="P490" s="340" t="s">
        <v>28</v>
      </c>
      <c r="Q490" s="64" t="s">
        <v>1771</v>
      </c>
      <c r="R490" s="289" t="s">
        <v>2732</v>
      </c>
      <c r="S490" s="66"/>
      <c r="T490" s="37" t="s">
        <v>1211</v>
      </c>
      <c r="U490" s="37" t="s">
        <v>519</v>
      </c>
      <c r="V490" s="58" t="s">
        <v>1215</v>
      </c>
      <c r="W490" s="48" t="s">
        <v>1381</v>
      </c>
      <c r="X490" s="49">
        <v>21</v>
      </c>
      <c r="Y490" s="127" t="s">
        <v>28</v>
      </c>
      <c r="Z490" s="51">
        <v>379</v>
      </c>
      <c r="AA490" s="50"/>
      <c r="AB490" s="52"/>
      <c r="AC490" s="48"/>
      <c r="AD490" s="49"/>
      <c r="AE490" s="127" t="s">
        <v>28</v>
      </c>
      <c r="AF490" s="51"/>
      <c r="AG490" s="56"/>
      <c r="AH490" s="52"/>
      <c r="AI490" s="48"/>
      <c r="AJ490" s="49"/>
      <c r="AK490" s="127" t="s">
        <v>28</v>
      </c>
      <c r="AL490" s="51"/>
      <c r="AM490" s="56"/>
      <c r="AN490" s="52"/>
      <c r="AO490" s="67"/>
      <c r="AP490" s="349" t="s">
        <v>485</v>
      </c>
      <c r="AQ490" s="349"/>
      <c r="AR490" s="68" t="s">
        <v>452</v>
      </c>
      <c r="AS490" s="72" t="s">
        <v>488</v>
      </c>
      <c r="AT490" s="72"/>
      <c r="AU490" s="225"/>
    </row>
    <row r="491" spans="1:47" s="17" customFormat="1" ht="40.5" x14ac:dyDescent="0.15">
      <c r="A491" s="45"/>
      <c r="B491" s="78"/>
      <c r="C491" s="239">
        <v>418</v>
      </c>
      <c r="D491" s="304" t="s">
        <v>1050</v>
      </c>
      <c r="E491" s="37" t="s">
        <v>1051</v>
      </c>
      <c r="F491" s="37" t="s">
        <v>529</v>
      </c>
      <c r="G491" s="288">
        <v>18.271999999999998</v>
      </c>
      <c r="H491" s="287">
        <v>18.271999999999998</v>
      </c>
      <c r="I491" s="288">
        <v>17.743300000000001</v>
      </c>
      <c r="J491" s="503" t="s">
        <v>28</v>
      </c>
      <c r="K491" s="79" t="s">
        <v>1770</v>
      </c>
      <c r="L491" s="291" t="s">
        <v>2696</v>
      </c>
      <c r="M491" s="288">
        <v>15.975</v>
      </c>
      <c r="N491" s="469">
        <v>0</v>
      </c>
      <c r="O491" s="436">
        <f t="shared" si="19"/>
        <v>-15.975</v>
      </c>
      <c r="P491" s="340" t="s">
        <v>28</v>
      </c>
      <c r="Q491" s="64" t="s">
        <v>1773</v>
      </c>
      <c r="R491" s="289" t="s">
        <v>2733</v>
      </c>
      <c r="S491" s="66"/>
      <c r="T491" s="37" t="s">
        <v>1211</v>
      </c>
      <c r="U491" s="37" t="s">
        <v>519</v>
      </c>
      <c r="V491" s="58" t="s">
        <v>1215</v>
      </c>
      <c r="W491" s="48" t="s">
        <v>1381</v>
      </c>
      <c r="X491" s="49">
        <v>21</v>
      </c>
      <c r="Y491" s="127" t="s">
        <v>28</v>
      </c>
      <c r="Z491" s="51">
        <v>380</v>
      </c>
      <c r="AA491" s="50"/>
      <c r="AB491" s="52"/>
      <c r="AC491" s="48"/>
      <c r="AD491" s="49"/>
      <c r="AE491" s="127" t="s">
        <v>28</v>
      </c>
      <c r="AF491" s="51"/>
      <c r="AG491" s="56"/>
      <c r="AH491" s="52"/>
      <c r="AI491" s="48"/>
      <c r="AJ491" s="49"/>
      <c r="AK491" s="127" t="s">
        <v>28</v>
      </c>
      <c r="AL491" s="51"/>
      <c r="AM491" s="56"/>
      <c r="AN491" s="52"/>
      <c r="AO491" s="67"/>
      <c r="AP491" s="349" t="s">
        <v>485</v>
      </c>
      <c r="AQ491" s="349"/>
      <c r="AR491" s="68" t="s">
        <v>455</v>
      </c>
      <c r="AS491" s="72" t="s">
        <v>488</v>
      </c>
      <c r="AT491" s="72"/>
      <c r="AU491" s="225"/>
    </row>
    <row r="492" spans="1:47" s="17" customFormat="1" ht="40.5" x14ac:dyDescent="0.15">
      <c r="A492" s="45"/>
      <c r="B492" s="78"/>
      <c r="C492" s="239">
        <v>419</v>
      </c>
      <c r="D492" s="304" t="s">
        <v>1052</v>
      </c>
      <c r="E492" s="37" t="s">
        <v>1047</v>
      </c>
      <c r="F492" s="37" t="s">
        <v>529</v>
      </c>
      <c r="G492" s="288">
        <v>3720.3560000000002</v>
      </c>
      <c r="H492" s="287">
        <v>3720.3560000000002</v>
      </c>
      <c r="I492" s="288">
        <v>3715.105</v>
      </c>
      <c r="J492" s="503" t="s">
        <v>28</v>
      </c>
      <c r="K492" s="79" t="s">
        <v>1770</v>
      </c>
      <c r="L492" s="291" t="s">
        <v>2697</v>
      </c>
      <c r="M492" s="288">
        <v>3720.3560000000002</v>
      </c>
      <c r="N492" s="288">
        <v>3921.0970000000002</v>
      </c>
      <c r="O492" s="436">
        <f t="shared" si="19"/>
        <v>200.74099999999999</v>
      </c>
      <c r="P492" s="340" t="s">
        <v>28</v>
      </c>
      <c r="Q492" s="64" t="s">
        <v>1773</v>
      </c>
      <c r="R492" s="289" t="s">
        <v>3079</v>
      </c>
      <c r="S492" s="66" t="s">
        <v>3080</v>
      </c>
      <c r="T492" s="37" t="s">
        <v>1211</v>
      </c>
      <c r="U492" s="37" t="s">
        <v>519</v>
      </c>
      <c r="V492" s="58" t="s">
        <v>1215</v>
      </c>
      <c r="W492" s="48" t="s">
        <v>1381</v>
      </c>
      <c r="X492" s="49">
        <v>21</v>
      </c>
      <c r="Y492" s="127" t="s">
        <v>28</v>
      </c>
      <c r="Z492" s="51">
        <v>381</v>
      </c>
      <c r="AA492" s="50"/>
      <c r="AB492" s="52"/>
      <c r="AC492" s="48"/>
      <c r="AD492" s="49"/>
      <c r="AE492" s="127" t="s">
        <v>28</v>
      </c>
      <c r="AF492" s="51"/>
      <c r="AG492" s="56"/>
      <c r="AH492" s="52"/>
      <c r="AI492" s="48"/>
      <c r="AJ492" s="49"/>
      <c r="AK492" s="127" t="s">
        <v>28</v>
      </c>
      <c r="AL492" s="51"/>
      <c r="AM492" s="56"/>
      <c r="AN492" s="52"/>
      <c r="AO492" s="67"/>
      <c r="AP492" s="349" t="s">
        <v>485</v>
      </c>
      <c r="AQ492" s="349"/>
      <c r="AR492" s="68" t="s">
        <v>452</v>
      </c>
      <c r="AS492" s="72" t="s">
        <v>488</v>
      </c>
      <c r="AT492" s="72"/>
      <c r="AU492" s="225"/>
    </row>
    <row r="493" spans="1:47" s="17" customFormat="1" ht="40.5" x14ac:dyDescent="0.15">
      <c r="A493" s="45"/>
      <c r="B493" s="78"/>
      <c r="C493" s="239">
        <v>420</v>
      </c>
      <c r="D493" s="304" t="s">
        <v>1053</v>
      </c>
      <c r="E493" s="37" t="s">
        <v>640</v>
      </c>
      <c r="F493" s="37" t="s">
        <v>529</v>
      </c>
      <c r="G493" s="288">
        <v>16</v>
      </c>
      <c r="H493" s="287">
        <v>16</v>
      </c>
      <c r="I493" s="288">
        <v>15.417999999999999</v>
      </c>
      <c r="J493" s="503" t="s">
        <v>28</v>
      </c>
      <c r="K493" s="79" t="s">
        <v>1770</v>
      </c>
      <c r="L493" s="291" t="s">
        <v>2698</v>
      </c>
      <c r="M493" s="288">
        <v>14.978</v>
      </c>
      <c r="N493" s="288">
        <v>14.978</v>
      </c>
      <c r="O493" s="436">
        <f t="shared" si="19"/>
        <v>0</v>
      </c>
      <c r="P493" s="340" t="s">
        <v>28</v>
      </c>
      <c r="Q493" s="64" t="s">
        <v>1773</v>
      </c>
      <c r="R493" s="295" t="s">
        <v>2734</v>
      </c>
      <c r="S493" s="66"/>
      <c r="T493" s="37" t="s">
        <v>1211</v>
      </c>
      <c r="U493" s="37" t="s">
        <v>519</v>
      </c>
      <c r="V493" s="58" t="s">
        <v>1215</v>
      </c>
      <c r="W493" s="48" t="s">
        <v>1381</v>
      </c>
      <c r="X493" s="49">
        <v>21</v>
      </c>
      <c r="Y493" s="127" t="s">
        <v>28</v>
      </c>
      <c r="Z493" s="51">
        <v>382</v>
      </c>
      <c r="AA493" s="50"/>
      <c r="AB493" s="52"/>
      <c r="AC493" s="48"/>
      <c r="AD493" s="49"/>
      <c r="AE493" s="127" t="s">
        <v>28</v>
      </c>
      <c r="AF493" s="51"/>
      <c r="AG493" s="56"/>
      <c r="AH493" s="52"/>
      <c r="AI493" s="48"/>
      <c r="AJ493" s="49"/>
      <c r="AK493" s="127" t="s">
        <v>28</v>
      </c>
      <c r="AL493" s="51"/>
      <c r="AM493" s="56"/>
      <c r="AN493" s="52"/>
      <c r="AO493" s="67"/>
      <c r="AP493" s="349" t="s">
        <v>485</v>
      </c>
      <c r="AQ493" s="349"/>
      <c r="AR493" s="68" t="s">
        <v>454</v>
      </c>
      <c r="AS493" s="72" t="s">
        <v>488</v>
      </c>
      <c r="AT493" s="72"/>
      <c r="AU493" s="225"/>
    </row>
    <row r="494" spans="1:47" s="17" customFormat="1" ht="40.5" x14ac:dyDescent="0.15">
      <c r="A494" s="45"/>
      <c r="B494" s="78"/>
      <c r="C494" s="239">
        <v>421</v>
      </c>
      <c r="D494" s="304" t="s">
        <v>1054</v>
      </c>
      <c r="E494" s="37" t="s">
        <v>659</v>
      </c>
      <c r="F494" s="37" t="s">
        <v>529</v>
      </c>
      <c r="G494" s="288">
        <v>5</v>
      </c>
      <c r="H494" s="287">
        <v>5</v>
      </c>
      <c r="I494" s="288">
        <v>4.8129999999999997</v>
      </c>
      <c r="J494" s="503" t="s">
        <v>28</v>
      </c>
      <c r="K494" s="79" t="s">
        <v>1770</v>
      </c>
      <c r="L494" s="291" t="s">
        <v>2699</v>
      </c>
      <c r="M494" s="288">
        <v>5</v>
      </c>
      <c r="N494" s="288">
        <v>5</v>
      </c>
      <c r="O494" s="436">
        <f t="shared" si="19"/>
        <v>0</v>
      </c>
      <c r="P494" s="340" t="s">
        <v>28</v>
      </c>
      <c r="Q494" s="64" t="s">
        <v>1773</v>
      </c>
      <c r="R494" s="295" t="s">
        <v>3081</v>
      </c>
      <c r="S494" s="66"/>
      <c r="T494" s="37" t="s">
        <v>1211</v>
      </c>
      <c r="U494" s="37" t="s">
        <v>519</v>
      </c>
      <c r="V494" s="58" t="s">
        <v>1215</v>
      </c>
      <c r="W494" s="48" t="s">
        <v>1381</v>
      </c>
      <c r="X494" s="49">
        <v>21</v>
      </c>
      <c r="Y494" s="127" t="s">
        <v>28</v>
      </c>
      <c r="Z494" s="51">
        <v>383</v>
      </c>
      <c r="AA494" s="50"/>
      <c r="AB494" s="52"/>
      <c r="AC494" s="48"/>
      <c r="AD494" s="49"/>
      <c r="AE494" s="127" t="s">
        <v>28</v>
      </c>
      <c r="AF494" s="51"/>
      <c r="AG494" s="56"/>
      <c r="AH494" s="52"/>
      <c r="AI494" s="48"/>
      <c r="AJ494" s="49"/>
      <c r="AK494" s="127" t="s">
        <v>28</v>
      </c>
      <c r="AL494" s="51"/>
      <c r="AM494" s="56"/>
      <c r="AN494" s="52"/>
      <c r="AO494" s="67"/>
      <c r="AP494" s="349" t="s">
        <v>485</v>
      </c>
      <c r="AQ494" s="349"/>
      <c r="AR494" s="68" t="s">
        <v>455</v>
      </c>
      <c r="AS494" s="72" t="s">
        <v>488</v>
      </c>
      <c r="AT494" s="72"/>
      <c r="AU494" s="225"/>
    </row>
    <row r="495" spans="1:47" s="17" customFormat="1" ht="63" x14ac:dyDescent="0.15">
      <c r="A495" s="45"/>
      <c r="B495" s="78"/>
      <c r="C495" s="239">
        <v>422</v>
      </c>
      <c r="D495" s="304" t="s">
        <v>1055</v>
      </c>
      <c r="E495" s="37" t="s">
        <v>538</v>
      </c>
      <c r="F495" s="37" t="s">
        <v>529</v>
      </c>
      <c r="G495" s="288">
        <v>47.512</v>
      </c>
      <c r="H495" s="287">
        <v>47.512</v>
      </c>
      <c r="I495" s="288">
        <v>45.372999999999998</v>
      </c>
      <c r="J495" s="279" t="s">
        <v>3117</v>
      </c>
      <c r="K495" s="79" t="s">
        <v>1770</v>
      </c>
      <c r="L495" s="291" t="s">
        <v>2700</v>
      </c>
      <c r="M495" s="397">
        <v>39.972000000000001</v>
      </c>
      <c r="N495" s="397">
        <v>50</v>
      </c>
      <c r="O495" s="445">
        <f t="shared" si="19"/>
        <v>10.027999999999999</v>
      </c>
      <c r="P495" s="340" t="s">
        <v>28</v>
      </c>
      <c r="Q495" s="64" t="s">
        <v>1771</v>
      </c>
      <c r="R495" s="295" t="s">
        <v>2735</v>
      </c>
      <c r="S495" s="66"/>
      <c r="T495" s="37" t="s">
        <v>1211</v>
      </c>
      <c r="U495" s="37" t="s">
        <v>519</v>
      </c>
      <c r="V495" s="58" t="s">
        <v>1215</v>
      </c>
      <c r="W495" s="48" t="s">
        <v>1381</v>
      </c>
      <c r="X495" s="49">
        <v>21</v>
      </c>
      <c r="Y495" s="127" t="s">
        <v>28</v>
      </c>
      <c r="Z495" s="51">
        <v>384</v>
      </c>
      <c r="AA495" s="50"/>
      <c r="AB495" s="52"/>
      <c r="AC495" s="48"/>
      <c r="AD495" s="49"/>
      <c r="AE495" s="127" t="s">
        <v>28</v>
      </c>
      <c r="AF495" s="51"/>
      <c r="AG495" s="56"/>
      <c r="AH495" s="52"/>
      <c r="AI495" s="48"/>
      <c r="AJ495" s="49"/>
      <c r="AK495" s="127" t="s">
        <v>28</v>
      </c>
      <c r="AL495" s="51"/>
      <c r="AM495" s="56"/>
      <c r="AN495" s="52"/>
      <c r="AO495" s="67"/>
      <c r="AP495" s="349" t="s">
        <v>1382</v>
      </c>
      <c r="AQ495" s="349" t="s">
        <v>1383</v>
      </c>
      <c r="AR495" s="68" t="s">
        <v>451</v>
      </c>
      <c r="AS495" s="72" t="s">
        <v>488</v>
      </c>
      <c r="AT495" s="72"/>
      <c r="AU495" s="225"/>
    </row>
    <row r="496" spans="1:47" s="17" customFormat="1" ht="40.5" x14ac:dyDescent="0.15">
      <c r="A496" s="45"/>
      <c r="B496" s="78"/>
      <c r="C496" s="239">
        <v>423</v>
      </c>
      <c r="D496" s="304" t="s">
        <v>1056</v>
      </c>
      <c r="E496" s="37" t="s">
        <v>688</v>
      </c>
      <c r="F496" s="37" t="s">
        <v>529</v>
      </c>
      <c r="G496" s="288">
        <v>8.1489999999999991</v>
      </c>
      <c r="H496" s="287">
        <v>8.1489999999999991</v>
      </c>
      <c r="I496" s="288">
        <v>7.0659999999999998</v>
      </c>
      <c r="J496" s="503" t="s">
        <v>28</v>
      </c>
      <c r="K496" s="79" t="s">
        <v>1770</v>
      </c>
      <c r="L496" s="291" t="s">
        <v>2701</v>
      </c>
      <c r="M496" s="288">
        <v>6.8369999999999997</v>
      </c>
      <c r="N496" s="288">
        <v>11.647</v>
      </c>
      <c r="O496" s="436">
        <f t="shared" si="19"/>
        <v>4.8100000000000005</v>
      </c>
      <c r="P496" s="340" t="s">
        <v>28</v>
      </c>
      <c r="Q496" s="64" t="s">
        <v>1771</v>
      </c>
      <c r="R496" s="295" t="s">
        <v>2736</v>
      </c>
      <c r="S496" s="66"/>
      <c r="T496" s="37" t="s">
        <v>1211</v>
      </c>
      <c r="U496" s="37" t="s">
        <v>519</v>
      </c>
      <c r="V496" s="58" t="s">
        <v>1215</v>
      </c>
      <c r="W496" s="48" t="s">
        <v>1381</v>
      </c>
      <c r="X496" s="49">
        <v>21</v>
      </c>
      <c r="Y496" s="127" t="s">
        <v>28</v>
      </c>
      <c r="Z496" s="51">
        <v>385</v>
      </c>
      <c r="AA496" s="50"/>
      <c r="AB496" s="52"/>
      <c r="AC496" s="48"/>
      <c r="AD496" s="49"/>
      <c r="AE496" s="127" t="s">
        <v>28</v>
      </c>
      <c r="AF496" s="51"/>
      <c r="AG496" s="56"/>
      <c r="AH496" s="52"/>
      <c r="AI496" s="48"/>
      <c r="AJ496" s="49"/>
      <c r="AK496" s="127" t="s">
        <v>28</v>
      </c>
      <c r="AL496" s="51"/>
      <c r="AM496" s="56"/>
      <c r="AN496" s="52"/>
      <c r="AO496" s="67"/>
      <c r="AP496" s="349" t="s">
        <v>485</v>
      </c>
      <c r="AQ496" s="349"/>
      <c r="AR496" s="68" t="s">
        <v>453</v>
      </c>
      <c r="AS496" s="72" t="s">
        <v>488</v>
      </c>
      <c r="AT496" s="72"/>
      <c r="AU496" s="225"/>
    </row>
    <row r="497" spans="1:47" s="17" customFormat="1" ht="40.5" x14ac:dyDescent="0.15">
      <c r="A497" s="45"/>
      <c r="B497" s="78"/>
      <c r="C497" s="239">
        <v>424</v>
      </c>
      <c r="D497" s="304" t="s">
        <v>1057</v>
      </c>
      <c r="E497" s="37" t="s">
        <v>688</v>
      </c>
      <c r="F497" s="37" t="s">
        <v>529</v>
      </c>
      <c r="G497" s="288">
        <v>10.769</v>
      </c>
      <c r="H497" s="287">
        <v>10.769</v>
      </c>
      <c r="I497" s="288">
        <v>10.562991</v>
      </c>
      <c r="J497" s="503" t="s">
        <v>28</v>
      </c>
      <c r="K497" s="79" t="s">
        <v>1770</v>
      </c>
      <c r="L497" s="291" t="s">
        <v>2702</v>
      </c>
      <c r="M497" s="288">
        <v>10.769</v>
      </c>
      <c r="N497" s="288">
        <v>10.769</v>
      </c>
      <c r="O497" s="436">
        <f t="shared" si="19"/>
        <v>0</v>
      </c>
      <c r="P497" s="340" t="s">
        <v>28</v>
      </c>
      <c r="Q497" s="64" t="s">
        <v>1771</v>
      </c>
      <c r="R497" s="295" t="s">
        <v>2737</v>
      </c>
      <c r="S497" s="66"/>
      <c r="T497" s="37" t="s">
        <v>1211</v>
      </c>
      <c r="U497" s="37" t="s">
        <v>519</v>
      </c>
      <c r="V497" s="58" t="s">
        <v>1215</v>
      </c>
      <c r="W497" s="48" t="s">
        <v>1381</v>
      </c>
      <c r="X497" s="49">
        <v>21</v>
      </c>
      <c r="Y497" s="127" t="s">
        <v>28</v>
      </c>
      <c r="Z497" s="51">
        <v>386</v>
      </c>
      <c r="AA497" s="50"/>
      <c r="AB497" s="52"/>
      <c r="AC497" s="48"/>
      <c r="AD497" s="49"/>
      <c r="AE497" s="127" t="s">
        <v>28</v>
      </c>
      <c r="AF497" s="51"/>
      <c r="AG497" s="56"/>
      <c r="AH497" s="52"/>
      <c r="AI497" s="48"/>
      <c r="AJ497" s="49"/>
      <c r="AK497" s="127" t="s">
        <v>28</v>
      </c>
      <c r="AL497" s="51"/>
      <c r="AM497" s="56"/>
      <c r="AN497" s="52"/>
      <c r="AO497" s="67"/>
      <c r="AP497" s="349" t="s">
        <v>485</v>
      </c>
      <c r="AQ497" s="349"/>
      <c r="AR497" s="68" t="s">
        <v>453</v>
      </c>
      <c r="AS497" s="72" t="s">
        <v>488</v>
      </c>
      <c r="AT497" s="72"/>
      <c r="AU497" s="225"/>
    </row>
    <row r="498" spans="1:47" s="17" customFormat="1" ht="40.5" x14ac:dyDescent="0.15">
      <c r="A498" s="45"/>
      <c r="B498" s="78"/>
      <c r="C498" s="239">
        <v>425</v>
      </c>
      <c r="D498" s="304" t="s">
        <v>1058</v>
      </c>
      <c r="E498" s="37" t="s">
        <v>690</v>
      </c>
      <c r="F498" s="37" t="s">
        <v>529</v>
      </c>
      <c r="G498" s="288">
        <v>18.824999999999999</v>
      </c>
      <c r="H498" s="287">
        <v>18.824999999999999</v>
      </c>
      <c r="I498" s="288">
        <v>18.181000000000001</v>
      </c>
      <c r="J498" s="503" t="s">
        <v>28</v>
      </c>
      <c r="K498" s="79" t="s">
        <v>1770</v>
      </c>
      <c r="L498" s="291" t="s">
        <v>2703</v>
      </c>
      <c r="M498" s="288">
        <v>18.664000000000001</v>
      </c>
      <c r="N498" s="288">
        <v>30</v>
      </c>
      <c r="O498" s="436">
        <f t="shared" si="19"/>
        <v>11.335999999999999</v>
      </c>
      <c r="P498" s="340" t="s">
        <v>28</v>
      </c>
      <c r="Q498" s="64" t="s">
        <v>1771</v>
      </c>
      <c r="R498" s="295" t="s">
        <v>3082</v>
      </c>
      <c r="S498" s="66" t="s">
        <v>3083</v>
      </c>
      <c r="T498" s="37" t="s">
        <v>1211</v>
      </c>
      <c r="U498" s="37" t="s">
        <v>519</v>
      </c>
      <c r="V498" s="58" t="s">
        <v>1215</v>
      </c>
      <c r="W498" s="48" t="s">
        <v>1381</v>
      </c>
      <c r="X498" s="49">
        <v>21</v>
      </c>
      <c r="Y498" s="127" t="s">
        <v>28</v>
      </c>
      <c r="Z498" s="51">
        <v>387</v>
      </c>
      <c r="AA498" s="50"/>
      <c r="AB498" s="52"/>
      <c r="AC498" s="48"/>
      <c r="AD498" s="49"/>
      <c r="AE498" s="127" t="s">
        <v>28</v>
      </c>
      <c r="AF498" s="51"/>
      <c r="AG498" s="56"/>
      <c r="AH498" s="52"/>
      <c r="AI498" s="48"/>
      <c r="AJ498" s="49"/>
      <c r="AK498" s="127" t="s">
        <v>28</v>
      </c>
      <c r="AL498" s="51"/>
      <c r="AM498" s="56"/>
      <c r="AN498" s="52"/>
      <c r="AO498" s="67"/>
      <c r="AP498" s="349" t="s">
        <v>485</v>
      </c>
      <c r="AQ498" s="349"/>
      <c r="AR498" s="68" t="s">
        <v>454</v>
      </c>
      <c r="AS498" s="72" t="s">
        <v>488</v>
      </c>
      <c r="AT498" s="72"/>
      <c r="AU498" s="225"/>
    </row>
    <row r="499" spans="1:47" s="17" customFormat="1" ht="54" x14ac:dyDescent="0.15">
      <c r="A499" s="45"/>
      <c r="B499" s="78"/>
      <c r="C499" s="239">
        <v>426</v>
      </c>
      <c r="D499" s="304" t="s">
        <v>1059</v>
      </c>
      <c r="E499" s="37" t="s">
        <v>873</v>
      </c>
      <c r="F499" s="37" t="s">
        <v>529</v>
      </c>
      <c r="G499" s="288">
        <v>5.5640000000000001</v>
      </c>
      <c r="H499" s="287">
        <v>5.5640000000000001</v>
      </c>
      <c r="I499" s="288">
        <v>5.3730000000000002</v>
      </c>
      <c r="J499" s="279" t="s">
        <v>3118</v>
      </c>
      <c r="K499" s="79" t="s">
        <v>1770</v>
      </c>
      <c r="L499" s="291" t="s">
        <v>3116</v>
      </c>
      <c r="M499" s="397">
        <v>10.055</v>
      </c>
      <c r="N499" s="397">
        <v>40</v>
      </c>
      <c r="O499" s="445">
        <f t="shared" si="19"/>
        <v>29.945</v>
      </c>
      <c r="P499" s="340" t="s">
        <v>28</v>
      </c>
      <c r="Q499" s="64" t="s">
        <v>1771</v>
      </c>
      <c r="R499" s="295" t="s">
        <v>2738</v>
      </c>
      <c r="S499" s="66" t="s">
        <v>3084</v>
      </c>
      <c r="T499" s="37" t="s">
        <v>1211</v>
      </c>
      <c r="U499" s="37" t="s">
        <v>519</v>
      </c>
      <c r="V499" s="58" t="s">
        <v>1215</v>
      </c>
      <c r="W499" s="48" t="s">
        <v>1381</v>
      </c>
      <c r="X499" s="49">
        <v>21</v>
      </c>
      <c r="Y499" s="127" t="s">
        <v>28</v>
      </c>
      <c r="Z499" s="51">
        <v>388</v>
      </c>
      <c r="AA499" s="50"/>
      <c r="AB499" s="52"/>
      <c r="AC499" s="48"/>
      <c r="AD499" s="49"/>
      <c r="AE499" s="127" t="s">
        <v>28</v>
      </c>
      <c r="AF499" s="51"/>
      <c r="AG499" s="56"/>
      <c r="AH499" s="52"/>
      <c r="AI499" s="48"/>
      <c r="AJ499" s="49"/>
      <c r="AK499" s="127" t="s">
        <v>28</v>
      </c>
      <c r="AL499" s="51"/>
      <c r="AM499" s="56"/>
      <c r="AN499" s="52"/>
      <c r="AO499" s="67"/>
      <c r="AP499" s="349" t="s">
        <v>1382</v>
      </c>
      <c r="AQ499" s="349" t="s">
        <v>1383</v>
      </c>
      <c r="AR499" s="68" t="s">
        <v>451</v>
      </c>
      <c r="AS499" s="72" t="s">
        <v>488</v>
      </c>
      <c r="AT499" s="72"/>
      <c r="AU499" s="225"/>
    </row>
    <row r="500" spans="1:47" s="17" customFormat="1" ht="40.5" x14ac:dyDescent="0.15">
      <c r="A500" s="45"/>
      <c r="B500" s="78"/>
      <c r="C500" s="239">
        <v>427</v>
      </c>
      <c r="D500" s="304" t="s">
        <v>1060</v>
      </c>
      <c r="E500" s="37" t="s">
        <v>512</v>
      </c>
      <c r="F500" s="37" t="s">
        <v>484</v>
      </c>
      <c r="G500" s="288">
        <v>11.015000000000001</v>
      </c>
      <c r="H500" s="287">
        <v>11.015000000000001</v>
      </c>
      <c r="I500" s="288">
        <v>10.167</v>
      </c>
      <c r="J500" s="503" t="s">
        <v>28</v>
      </c>
      <c r="K500" s="79" t="s">
        <v>1770</v>
      </c>
      <c r="L500" s="291" t="s">
        <v>2704</v>
      </c>
      <c r="M500" s="288">
        <v>10.798</v>
      </c>
      <c r="N500" s="288">
        <v>20</v>
      </c>
      <c r="O500" s="436">
        <f t="shared" si="19"/>
        <v>9.202</v>
      </c>
      <c r="P500" s="340" t="s">
        <v>28</v>
      </c>
      <c r="Q500" s="64" t="s">
        <v>1771</v>
      </c>
      <c r="R500" s="295" t="s">
        <v>2739</v>
      </c>
      <c r="S500" s="66"/>
      <c r="T500" s="37" t="s">
        <v>1211</v>
      </c>
      <c r="U500" s="165" t="s">
        <v>519</v>
      </c>
      <c r="V500" s="153" t="s">
        <v>1214</v>
      </c>
      <c r="W500" s="48" t="s">
        <v>1381</v>
      </c>
      <c r="X500" s="49">
        <v>21</v>
      </c>
      <c r="Y500" s="127" t="s">
        <v>28</v>
      </c>
      <c r="Z500" s="51">
        <v>390</v>
      </c>
      <c r="AA500" s="50"/>
      <c r="AB500" s="52"/>
      <c r="AC500" s="48"/>
      <c r="AD500" s="49"/>
      <c r="AE500" s="127" t="s">
        <v>28</v>
      </c>
      <c r="AF500" s="51"/>
      <c r="AG500" s="56"/>
      <c r="AH500" s="52"/>
      <c r="AI500" s="48"/>
      <c r="AJ500" s="49"/>
      <c r="AK500" s="127" t="s">
        <v>28</v>
      </c>
      <c r="AL500" s="51"/>
      <c r="AM500" s="56"/>
      <c r="AN500" s="52"/>
      <c r="AO500" s="67"/>
      <c r="AP500" s="349" t="s">
        <v>485</v>
      </c>
      <c r="AQ500" s="349"/>
      <c r="AR500" s="68" t="s">
        <v>453</v>
      </c>
      <c r="AS500" s="166" t="s">
        <v>488</v>
      </c>
      <c r="AT500" s="166"/>
      <c r="AU500" s="230"/>
    </row>
    <row r="501" spans="1:47" s="17" customFormat="1" ht="40.5" x14ac:dyDescent="0.15">
      <c r="A501" s="45"/>
      <c r="B501" s="78"/>
      <c r="C501" s="239">
        <v>428</v>
      </c>
      <c r="D501" s="304" t="s">
        <v>1061</v>
      </c>
      <c r="E501" s="37" t="s">
        <v>571</v>
      </c>
      <c r="F501" s="37" t="s">
        <v>484</v>
      </c>
      <c r="G501" s="288">
        <v>11.715</v>
      </c>
      <c r="H501" s="287">
        <v>11.715</v>
      </c>
      <c r="I501" s="288">
        <v>10.676</v>
      </c>
      <c r="J501" s="503" t="s">
        <v>28</v>
      </c>
      <c r="K501" s="79" t="s">
        <v>1770</v>
      </c>
      <c r="L501" s="291" t="s">
        <v>2705</v>
      </c>
      <c r="M501" s="288">
        <v>11.285</v>
      </c>
      <c r="N501" s="288">
        <v>13</v>
      </c>
      <c r="O501" s="436">
        <f t="shared" si="19"/>
        <v>1.7149999999999999</v>
      </c>
      <c r="P501" s="340" t="s">
        <v>28</v>
      </c>
      <c r="Q501" s="64" t="s">
        <v>1771</v>
      </c>
      <c r="R501" s="295" t="s">
        <v>2740</v>
      </c>
      <c r="S501" s="66"/>
      <c r="T501" s="147" t="s">
        <v>1211</v>
      </c>
      <c r="U501" s="147" t="s">
        <v>519</v>
      </c>
      <c r="V501" s="58" t="s">
        <v>1216</v>
      </c>
      <c r="W501" s="48" t="s">
        <v>1381</v>
      </c>
      <c r="X501" s="49">
        <v>21</v>
      </c>
      <c r="Y501" s="127" t="s">
        <v>28</v>
      </c>
      <c r="Z501" s="51">
        <v>391</v>
      </c>
      <c r="AA501" s="50"/>
      <c r="AB501" s="52"/>
      <c r="AC501" s="48"/>
      <c r="AD501" s="49"/>
      <c r="AE501" s="127" t="s">
        <v>28</v>
      </c>
      <c r="AF501" s="51"/>
      <c r="AG501" s="56"/>
      <c r="AH501" s="52"/>
      <c r="AI501" s="48"/>
      <c r="AJ501" s="49"/>
      <c r="AK501" s="127" t="s">
        <v>28</v>
      </c>
      <c r="AL501" s="51"/>
      <c r="AM501" s="56"/>
      <c r="AN501" s="52"/>
      <c r="AO501" s="67"/>
      <c r="AP501" s="349" t="s">
        <v>485</v>
      </c>
      <c r="AQ501" s="349"/>
      <c r="AR501" s="68" t="s">
        <v>454</v>
      </c>
      <c r="AS501" s="72" t="s">
        <v>488</v>
      </c>
      <c r="AT501" s="72"/>
      <c r="AU501" s="225"/>
    </row>
    <row r="502" spans="1:47" s="17" customFormat="1" ht="279" x14ac:dyDescent="0.15">
      <c r="A502" s="45"/>
      <c r="B502" s="78"/>
      <c r="C502" s="239">
        <v>429</v>
      </c>
      <c r="D502" s="304" t="s">
        <v>1486</v>
      </c>
      <c r="E502" s="37" t="s">
        <v>737</v>
      </c>
      <c r="F502" s="72" t="s">
        <v>3085</v>
      </c>
      <c r="G502" s="288">
        <v>70.638999999999996</v>
      </c>
      <c r="H502" s="287">
        <v>70.638999999999996</v>
      </c>
      <c r="I502" s="288">
        <v>0.55300000000000005</v>
      </c>
      <c r="J502" s="279" t="s">
        <v>3086</v>
      </c>
      <c r="K502" s="79" t="s">
        <v>1774</v>
      </c>
      <c r="L502" s="291" t="s">
        <v>2706</v>
      </c>
      <c r="M502" s="397">
        <v>60.658999999999999</v>
      </c>
      <c r="N502" s="397">
        <v>110.676</v>
      </c>
      <c r="O502" s="445">
        <f t="shared" si="19"/>
        <v>50.017000000000003</v>
      </c>
      <c r="P502" s="340" t="s">
        <v>28</v>
      </c>
      <c r="Q502" s="64" t="s">
        <v>1773</v>
      </c>
      <c r="R502" s="295" t="s">
        <v>2741</v>
      </c>
      <c r="S502" s="66" t="s">
        <v>3087</v>
      </c>
      <c r="T502" s="147" t="s">
        <v>1211</v>
      </c>
      <c r="U502" s="147" t="s">
        <v>519</v>
      </c>
      <c r="V502" s="58" t="s">
        <v>1216</v>
      </c>
      <c r="W502" s="48" t="s">
        <v>1381</v>
      </c>
      <c r="X502" s="49" t="s">
        <v>1399</v>
      </c>
      <c r="Y502" s="127" t="s">
        <v>28</v>
      </c>
      <c r="Z502" s="51">
        <v>34</v>
      </c>
      <c r="AA502" s="50"/>
      <c r="AB502" s="52"/>
      <c r="AC502" s="48"/>
      <c r="AD502" s="49"/>
      <c r="AE502" s="127" t="s">
        <v>28</v>
      </c>
      <c r="AF502" s="51"/>
      <c r="AG502" s="56"/>
      <c r="AH502" s="52"/>
      <c r="AI502" s="48"/>
      <c r="AJ502" s="49"/>
      <c r="AK502" s="127" t="s">
        <v>28</v>
      </c>
      <c r="AL502" s="51"/>
      <c r="AM502" s="56"/>
      <c r="AN502" s="52"/>
      <c r="AO502" s="67"/>
      <c r="AP502" s="349" t="s">
        <v>1382</v>
      </c>
      <c r="AQ502" s="349" t="s">
        <v>1400</v>
      </c>
      <c r="AR502" s="68"/>
      <c r="AS502" s="72"/>
      <c r="AT502" s="72" t="s">
        <v>1309</v>
      </c>
      <c r="AU502" s="225" t="s">
        <v>17</v>
      </c>
    </row>
    <row r="503" spans="1:47" s="17" customFormat="1" ht="45" x14ac:dyDescent="0.15">
      <c r="A503" s="45"/>
      <c r="B503" s="78"/>
      <c r="C503" s="239">
        <v>430</v>
      </c>
      <c r="D503" s="304" t="s">
        <v>1487</v>
      </c>
      <c r="E503" s="37" t="s">
        <v>737</v>
      </c>
      <c r="F503" s="72" t="s">
        <v>3085</v>
      </c>
      <c r="G503" s="288">
        <v>473.589</v>
      </c>
      <c r="H503" s="287">
        <v>473.589</v>
      </c>
      <c r="I503" s="288">
        <v>473.113</v>
      </c>
      <c r="J503" s="279" t="s">
        <v>3088</v>
      </c>
      <c r="K503" s="79" t="s">
        <v>1770</v>
      </c>
      <c r="L503" s="291" t="s">
        <v>2707</v>
      </c>
      <c r="M503" s="471">
        <v>0</v>
      </c>
      <c r="N503" s="397">
        <v>150</v>
      </c>
      <c r="O503" s="445">
        <f t="shared" si="19"/>
        <v>150</v>
      </c>
      <c r="P503" s="340" t="s">
        <v>28</v>
      </c>
      <c r="Q503" s="64" t="s">
        <v>1771</v>
      </c>
      <c r="R503" s="295" t="s">
        <v>2742</v>
      </c>
      <c r="S503" s="66" t="s">
        <v>3089</v>
      </c>
      <c r="T503" s="147" t="s">
        <v>1211</v>
      </c>
      <c r="U503" s="147" t="s">
        <v>519</v>
      </c>
      <c r="V503" s="58" t="s">
        <v>1216</v>
      </c>
      <c r="W503" s="48" t="s">
        <v>1381</v>
      </c>
      <c r="X503" s="49" t="s">
        <v>1399</v>
      </c>
      <c r="Y503" s="127" t="s">
        <v>28</v>
      </c>
      <c r="Z503" s="51">
        <v>35</v>
      </c>
      <c r="AA503" s="50"/>
      <c r="AB503" s="52"/>
      <c r="AC503" s="48"/>
      <c r="AD503" s="49"/>
      <c r="AE503" s="127" t="s">
        <v>28</v>
      </c>
      <c r="AF503" s="51"/>
      <c r="AG503" s="56"/>
      <c r="AH503" s="52"/>
      <c r="AI503" s="48"/>
      <c r="AJ503" s="49"/>
      <c r="AK503" s="127" t="s">
        <v>28</v>
      </c>
      <c r="AL503" s="51"/>
      <c r="AM503" s="56"/>
      <c r="AN503" s="52"/>
      <c r="AO503" s="67"/>
      <c r="AP503" s="349" t="s">
        <v>1382</v>
      </c>
      <c r="AQ503" s="349" t="s">
        <v>1400</v>
      </c>
      <c r="AR503" s="68"/>
      <c r="AS503" s="72" t="s">
        <v>488</v>
      </c>
      <c r="AT503" s="72"/>
      <c r="AU503" s="225" t="s">
        <v>17</v>
      </c>
    </row>
    <row r="504" spans="1:47" s="25" customFormat="1" x14ac:dyDescent="0.15">
      <c r="A504" s="33"/>
      <c r="B504" s="43" t="s">
        <v>1347</v>
      </c>
      <c r="C504" s="306"/>
      <c r="D504" s="99"/>
      <c r="E504" s="102"/>
      <c r="F504" s="102"/>
      <c r="G504" s="401"/>
      <c r="H504" s="417"/>
      <c r="I504" s="417"/>
      <c r="J504" s="533"/>
      <c r="K504" s="82"/>
      <c r="L504" s="514"/>
      <c r="M504" s="401"/>
      <c r="N504" s="417"/>
      <c r="O504" s="435"/>
      <c r="P504" s="339"/>
      <c r="Q504" s="44"/>
      <c r="R504" s="524"/>
      <c r="S504" s="44"/>
      <c r="T504" s="101"/>
      <c r="U504" s="99"/>
      <c r="V504" s="99"/>
      <c r="W504" s="99"/>
      <c r="X504" s="99"/>
      <c r="Y504" s="99"/>
      <c r="Z504" s="99"/>
      <c r="AA504" s="99"/>
      <c r="AB504" s="99"/>
      <c r="AC504" s="99"/>
      <c r="AD504" s="99"/>
      <c r="AE504" s="99"/>
      <c r="AF504" s="99"/>
      <c r="AG504" s="99"/>
      <c r="AH504" s="99"/>
      <c r="AI504" s="99"/>
      <c r="AJ504" s="99"/>
      <c r="AK504" s="99"/>
      <c r="AL504" s="99"/>
      <c r="AM504" s="99"/>
      <c r="AN504" s="99"/>
      <c r="AO504" s="44"/>
      <c r="AP504" s="102"/>
      <c r="AQ504" s="102"/>
      <c r="AR504" s="63"/>
      <c r="AS504" s="99"/>
      <c r="AT504" s="99"/>
      <c r="AU504" s="220"/>
    </row>
    <row r="505" spans="1:47" s="17" customFormat="1" ht="40.5" x14ac:dyDescent="0.15">
      <c r="A505" s="45"/>
      <c r="B505" s="78"/>
      <c r="C505" s="239">
        <v>431</v>
      </c>
      <c r="D505" s="300" t="s">
        <v>1364</v>
      </c>
      <c r="E505" s="37" t="s">
        <v>1525</v>
      </c>
      <c r="F505" s="37" t="s">
        <v>529</v>
      </c>
      <c r="G505" s="288">
        <v>13.856999999999999</v>
      </c>
      <c r="H505" s="287">
        <v>13.53</v>
      </c>
      <c r="I505" s="288">
        <v>13.53</v>
      </c>
      <c r="J505" s="503" t="s">
        <v>28</v>
      </c>
      <c r="K505" s="79" t="s">
        <v>1771</v>
      </c>
      <c r="L505" s="291" t="s">
        <v>2636</v>
      </c>
      <c r="M505" s="288">
        <v>13.135</v>
      </c>
      <c r="N505" s="288">
        <v>15.045</v>
      </c>
      <c r="O505" s="436">
        <v>1.9100000000000001</v>
      </c>
      <c r="P505" s="340" t="s">
        <v>485</v>
      </c>
      <c r="Q505" s="64" t="s">
        <v>1771</v>
      </c>
      <c r="R505" s="295" t="s">
        <v>3155</v>
      </c>
      <c r="S505" s="66" t="s">
        <v>3149</v>
      </c>
      <c r="T505" s="46" t="s">
        <v>626</v>
      </c>
      <c r="U505" s="46" t="s">
        <v>519</v>
      </c>
      <c r="V505" s="57" t="s">
        <v>1217</v>
      </c>
      <c r="W505" s="48" t="s">
        <v>1381</v>
      </c>
      <c r="X505" s="49">
        <v>21</v>
      </c>
      <c r="Y505" s="127" t="s">
        <v>28</v>
      </c>
      <c r="Z505" s="51">
        <v>394</v>
      </c>
      <c r="AA505" s="50"/>
      <c r="AB505" s="52"/>
      <c r="AC505" s="48"/>
      <c r="AD505" s="49"/>
      <c r="AE505" s="127" t="s">
        <v>28</v>
      </c>
      <c r="AF505" s="51"/>
      <c r="AG505" s="56"/>
      <c r="AH505" s="52"/>
      <c r="AI505" s="48"/>
      <c r="AJ505" s="49"/>
      <c r="AK505" s="127" t="s">
        <v>28</v>
      </c>
      <c r="AL505" s="51"/>
      <c r="AM505" s="56"/>
      <c r="AN505" s="52"/>
      <c r="AO505" s="67"/>
      <c r="AP505" s="350" t="s">
        <v>485</v>
      </c>
      <c r="AQ505" s="350"/>
      <c r="AR505" s="68" t="s">
        <v>455</v>
      </c>
      <c r="AS505" s="71" t="s">
        <v>488</v>
      </c>
      <c r="AT505" s="71"/>
      <c r="AU505" s="219"/>
    </row>
    <row r="506" spans="1:47" s="17" customFormat="1" ht="54" x14ac:dyDescent="0.15">
      <c r="A506" s="45"/>
      <c r="B506" s="78"/>
      <c r="C506" s="239">
        <v>432</v>
      </c>
      <c r="D506" s="304" t="s">
        <v>1362</v>
      </c>
      <c r="E506" s="37" t="s">
        <v>1526</v>
      </c>
      <c r="F506" s="37" t="s">
        <v>529</v>
      </c>
      <c r="G506" s="288">
        <v>20</v>
      </c>
      <c r="H506" s="287">
        <v>7.4690000000000003</v>
      </c>
      <c r="I506" s="288">
        <v>7.569</v>
      </c>
      <c r="J506" s="503" t="s">
        <v>28</v>
      </c>
      <c r="K506" s="79" t="s">
        <v>1770</v>
      </c>
      <c r="L506" s="291" t="s">
        <v>2637</v>
      </c>
      <c r="M506" s="288">
        <v>50</v>
      </c>
      <c r="N506" s="288">
        <v>60</v>
      </c>
      <c r="O506" s="436">
        <v>10</v>
      </c>
      <c r="P506" s="340" t="s">
        <v>485</v>
      </c>
      <c r="Q506" s="64" t="s">
        <v>1771</v>
      </c>
      <c r="R506" s="295" t="s">
        <v>3156</v>
      </c>
      <c r="S506" s="66" t="s">
        <v>3157</v>
      </c>
      <c r="T506" s="46" t="s">
        <v>626</v>
      </c>
      <c r="U506" s="46" t="s">
        <v>519</v>
      </c>
      <c r="V506" s="57" t="s">
        <v>1217</v>
      </c>
      <c r="W506" s="48" t="s">
        <v>1381</v>
      </c>
      <c r="X506" s="49">
        <v>21</v>
      </c>
      <c r="Y506" s="127" t="s">
        <v>28</v>
      </c>
      <c r="Z506" s="51">
        <v>394</v>
      </c>
      <c r="AA506" s="50"/>
      <c r="AB506" s="52"/>
      <c r="AC506" s="48"/>
      <c r="AD506" s="49"/>
      <c r="AE506" s="127" t="s">
        <v>28</v>
      </c>
      <c r="AF506" s="51"/>
      <c r="AG506" s="56"/>
      <c r="AH506" s="52"/>
      <c r="AI506" s="48"/>
      <c r="AJ506" s="49"/>
      <c r="AK506" s="127" t="s">
        <v>28</v>
      </c>
      <c r="AL506" s="51"/>
      <c r="AM506" s="56"/>
      <c r="AN506" s="52"/>
      <c r="AO506" s="67"/>
      <c r="AP506" s="350" t="s">
        <v>485</v>
      </c>
      <c r="AQ506" s="350"/>
      <c r="AR506" s="68" t="s">
        <v>455</v>
      </c>
      <c r="AS506" s="71" t="s">
        <v>488</v>
      </c>
      <c r="AT506" s="71"/>
      <c r="AU506" s="219"/>
    </row>
    <row r="507" spans="1:47" s="17" customFormat="1" ht="40.5" x14ac:dyDescent="0.15">
      <c r="A507" s="45"/>
      <c r="B507" s="78"/>
      <c r="C507" s="239">
        <v>433</v>
      </c>
      <c r="D507" s="305" t="s">
        <v>1581</v>
      </c>
      <c r="E507" s="36" t="s">
        <v>1668</v>
      </c>
      <c r="F507" s="36" t="s">
        <v>1659</v>
      </c>
      <c r="G507" s="407">
        <v>20</v>
      </c>
      <c r="H507" s="420">
        <v>20</v>
      </c>
      <c r="I507" s="475">
        <v>0</v>
      </c>
      <c r="J507" s="506" t="s">
        <v>28</v>
      </c>
      <c r="K507" s="290" t="s">
        <v>1770</v>
      </c>
      <c r="L507" s="518" t="s">
        <v>1984</v>
      </c>
      <c r="M507" s="476">
        <v>0</v>
      </c>
      <c r="N507" s="288">
        <v>10</v>
      </c>
      <c r="O507" s="436">
        <f>N507-M507</f>
        <v>10</v>
      </c>
      <c r="P507" s="340" t="s">
        <v>3335</v>
      </c>
      <c r="Q507" s="296" t="s">
        <v>1771</v>
      </c>
      <c r="R507" s="526" t="s">
        <v>2541</v>
      </c>
      <c r="S507" s="167"/>
      <c r="T507" s="46" t="s">
        <v>1616</v>
      </c>
      <c r="U507" s="46" t="s">
        <v>519</v>
      </c>
      <c r="V507" s="57" t="s">
        <v>1582</v>
      </c>
      <c r="W507" s="48" t="s">
        <v>1381</v>
      </c>
      <c r="X507" s="49" t="s">
        <v>1401</v>
      </c>
      <c r="Y507" s="127" t="s">
        <v>28</v>
      </c>
      <c r="Z507" s="51">
        <v>25</v>
      </c>
      <c r="AA507" s="50"/>
      <c r="AB507" s="52"/>
      <c r="AC507" s="168"/>
      <c r="AD507" s="169"/>
      <c r="AE507" s="127" t="s">
        <v>28</v>
      </c>
      <c r="AF507" s="170"/>
      <c r="AG507" s="171"/>
      <c r="AH507" s="172"/>
      <c r="AI507" s="168"/>
      <c r="AJ507" s="169"/>
      <c r="AK507" s="127" t="s">
        <v>28</v>
      </c>
      <c r="AL507" s="170"/>
      <c r="AM507" s="171"/>
      <c r="AN507" s="172"/>
      <c r="AO507" s="173"/>
      <c r="AP507" s="349" t="s">
        <v>28</v>
      </c>
      <c r="AQ507" s="174"/>
      <c r="AR507" s="175"/>
      <c r="AS507" s="176"/>
      <c r="AT507" s="176"/>
      <c r="AU507" s="227"/>
    </row>
    <row r="508" spans="1:47" s="17" customFormat="1" ht="81" x14ac:dyDescent="0.15">
      <c r="A508" s="45"/>
      <c r="B508" s="78"/>
      <c r="C508" s="239">
        <v>434</v>
      </c>
      <c r="D508" s="304" t="s">
        <v>1062</v>
      </c>
      <c r="E508" s="37" t="s">
        <v>1006</v>
      </c>
      <c r="F508" s="37" t="s">
        <v>484</v>
      </c>
      <c r="G508" s="288">
        <v>164.83199999999999</v>
      </c>
      <c r="H508" s="287">
        <v>164.83199999999999</v>
      </c>
      <c r="I508" s="288">
        <v>164.72200000000001</v>
      </c>
      <c r="J508" s="503" t="s">
        <v>28</v>
      </c>
      <c r="K508" s="79" t="s">
        <v>1770</v>
      </c>
      <c r="L508" s="291" t="s">
        <v>2708</v>
      </c>
      <c r="M508" s="288">
        <v>162.881</v>
      </c>
      <c r="N508" s="288">
        <v>161.87200000000001</v>
      </c>
      <c r="O508" s="436">
        <f t="shared" ref="O508:O522" si="20">N508-M508</f>
        <v>-1.0089999999999861</v>
      </c>
      <c r="P508" s="340" t="s">
        <v>28</v>
      </c>
      <c r="Q508" s="64" t="s">
        <v>1771</v>
      </c>
      <c r="R508" s="295" t="s">
        <v>3090</v>
      </c>
      <c r="S508" s="66"/>
      <c r="T508" s="37" t="s">
        <v>1211</v>
      </c>
      <c r="U508" s="37" t="s">
        <v>519</v>
      </c>
      <c r="V508" s="58" t="s">
        <v>1218</v>
      </c>
      <c r="W508" s="48" t="s">
        <v>1381</v>
      </c>
      <c r="X508" s="49">
        <v>21</v>
      </c>
      <c r="Y508" s="127" t="s">
        <v>28</v>
      </c>
      <c r="Z508" s="51">
        <v>395</v>
      </c>
      <c r="AA508" s="50"/>
      <c r="AB508" s="52"/>
      <c r="AC508" s="48"/>
      <c r="AD508" s="49"/>
      <c r="AE508" s="127" t="s">
        <v>28</v>
      </c>
      <c r="AF508" s="51"/>
      <c r="AG508" s="56"/>
      <c r="AH508" s="52"/>
      <c r="AI508" s="48"/>
      <c r="AJ508" s="49"/>
      <c r="AK508" s="127" t="s">
        <v>28</v>
      </c>
      <c r="AL508" s="51"/>
      <c r="AM508" s="56"/>
      <c r="AN508" s="52"/>
      <c r="AO508" s="67"/>
      <c r="AP508" s="349" t="s">
        <v>485</v>
      </c>
      <c r="AQ508" s="349"/>
      <c r="AR508" s="68" t="s">
        <v>453</v>
      </c>
      <c r="AS508" s="72" t="s">
        <v>488</v>
      </c>
      <c r="AT508" s="72"/>
      <c r="AU508" s="225"/>
    </row>
    <row r="509" spans="1:47" s="17" customFormat="1" ht="81" x14ac:dyDescent="0.15">
      <c r="A509" s="45"/>
      <c r="B509" s="78"/>
      <c r="C509" s="239">
        <v>435</v>
      </c>
      <c r="D509" s="304" t="s">
        <v>1063</v>
      </c>
      <c r="E509" s="37" t="s">
        <v>1064</v>
      </c>
      <c r="F509" s="37" t="s">
        <v>529</v>
      </c>
      <c r="G509" s="288">
        <v>73.438000000000002</v>
      </c>
      <c r="H509" s="287">
        <v>73.438000000000002</v>
      </c>
      <c r="I509" s="288">
        <v>73.363</v>
      </c>
      <c r="J509" s="503" t="s">
        <v>28</v>
      </c>
      <c r="K509" s="79" t="s">
        <v>1770</v>
      </c>
      <c r="L509" s="291" t="s">
        <v>2709</v>
      </c>
      <c r="M509" s="288">
        <v>78.534000000000006</v>
      </c>
      <c r="N509" s="288">
        <v>100.601</v>
      </c>
      <c r="O509" s="436">
        <f t="shared" si="20"/>
        <v>22.066999999999993</v>
      </c>
      <c r="P509" s="340" t="s">
        <v>28</v>
      </c>
      <c r="Q509" s="64" t="s">
        <v>1771</v>
      </c>
      <c r="R509" s="295" t="s">
        <v>3091</v>
      </c>
      <c r="S509" s="66" t="s">
        <v>3322</v>
      </c>
      <c r="T509" s="37" t="s">
        <v>1211</v>
      </c>
      <c r="U509" s="37" t="s">
        <v>519</v>
      </c>
      <c r="V509" s="58" t="s">
        <v>1220</v>
      </c>
      <c r="W509" s="48" t="s">
        <v>1381</v>
      </c>
      <c r="X509" s="49">
        <v>21</v>
      </c>
      <c r="Y509" s="127" t="s">
        <v>28</v>
      </c>
      <c r="Z509" s="51">
        <v>397</v>
      </c>
      <c r="AA509" s="50"/>
      <c r="AB509" s="52"/>
      <c r="AC509" s="48"/>
      <c r="AD509" s="49"/>
      <c r="AE509" s="127" t="s">
        <v>28</v>
      </c>
      <c r="AF509" s="51"/>
      <c r="AG509" s="56"/>
      <c r="AH509" s="52"/>
      <c r="AI509" s="48"/>
      <c r="AJ509" s="49"/>
      <c r="AK509" s="127" t="s">
        <v>28</v>
      </c>
      <c r="AL509" s="51"/>
      <c r="AM509" s="56"/>
      <c r="AN509" s="52"/>
      <c r="AO509" s="67"/>
      <c r="AP509" s="349" t="s">
        <v>485</v>
      </c>
      <c r="AQ509" s="349"/>
      <c r="AR509" s="68" t="s">
        <v>453</v>
      </c>
      <c r="AS509" s="72" t="s">
        <v>488</v>
      </c>
      <c r="AT509" s="72"/>
      <c r="AU509" s="225"/>
    </row>
    <row r="510" spans="1:47" s="17" customFormat="1" ht="40.5" x14ac:dyDescent="0.15">
      <c r="A510" s="45"/>
      <c r="B510" s="78"/>
      <c r="C510" s="239">
        <v>436</v>
      </c>
      <c r="D510" s="304" t="s">
        <v>1634</v>
      </c>
      <c r="E510" s="37" t="s">
        <v>659</v>
      </c>
      <c r="F510" s="46" t="s">
        <v>3092</v>
      </c>
      <c r="G510" s="288">
        <v>16.233000000000001</v>
      </c>
      <c r="H510" s="287">
        <v>16.233000000000001</v>
      </c>
      <c r="I510" s="288">
        <v>13.223800000000001</v>
      </c>
      <c r="J510" s="503" t="s">
        <v>28</v>
      </c>
      <c r="K510" s="79" t="s">
        <v>1770</v>
      </c>
      <c r="L510" s="291" t="s">
        <v>2710</v>
      </c>
      <c r="M510" s="288">
        <v>18.05</v>
      </c>
      <c r="N510" s="288">
        <v>18.324000000000002</v>
      </c>
      <c r="O510" s="462">
        <f t="shared" si="20"/>
        <v>0.27400000000000091</v>
      </c>
      <c r="P510" s="340" t="s">
        <v>28</v>
      </c>
      <c r="Q510" s="64" t="s">
        <v>1773</v>
      </c>
      <c r="R510" s="295" t="s">
        <v>3093</v>
      </c>
      <c r="S510" s="66"/>
      <c r="T510" s="37" t="s">
        <v>1211</v>
      </c>
      <c r="U510" s="37" t="s">
        <v>519</v>
      </c>
      <c r="V510" s="58" t="s">
        <v>1488</v>
      </c>
      <c r="W510" s="48" t="s">
        <v>1381</v>
      </c>
      <c r="X510" s="49">
        <v>21</v>
      </c>
      <c r="Y510" s="127" t="s">
        <v>28</v>
      </c>
      <c r="Z510" s="51">
        <v>398</v>
      </c>
      <c r="AA510" s="50"/>
      <c r="AB510" s="52"/>
      <c r="AC510" s="48"/>
      <c r="AD510" s="49"/>
      <c r="AE510" s="127" t="s">
        <v>28</v>
      </c>
      <c r="AF510" s="51"/>
      <c r="AG510" s="56"/>
      <c r="AH510" s="52"/>
      <c r="AI510" s="48"/>
      <c r="AJ510" s="49"/>
      <c r="AK510" s="127" t="s">
        <v>28</v>
      </c>
      <c r="AL510" s="51"/>
      <c r="AM510" s="56"/>
      <c r="AN510" s="52"/>
      <c r="AO510" s="67"/>
      <c r="AP510" s="349" t="s">
        <v>485</v>
      </c>
      <c r="AQ510" s="349"/>
      <c r="AR510" s="68" t="s">
        <v>455</v>
      </c>
      <c r="AS510" s="72" t="s">
        <v>488</v>
      </c>
      <c r="AT510" s="72"/>
      <c r="AU510" s="225"/>
    </row>
    <row r="511" spans="1:47" s="17" customFormat="1" ht="40.5" x14ac:dyDescent="0.15">
      <c r="A511" s="45"/>
      <c r="B511" s="78"/>
      <c r="C511" s="239">
        <v>437</v>
      </c>
      <c r="D511" s="304" t="s">
        <v>1489</v>
      </c>
      <c r="E511" s="37" t="s">
        <v>1646</v>
      </c>
      <c r="F511" s="37" t="s">
        <v>484</v>
      </c>
      <c r="G511" s="288">
        <v>10.577</v>
      </c>
      <c r="H511" s="287">
        <v>10.577</v>
      </c>
      <c r="I511" s="288">
        <v>9.6010000000000009</v>
      </c>
      <c r="J511" s="503" t="s">
        <v>28</v>
      </c>
      <c r="K511" s="79" t="s">
        <v>1770</v>
      </c>
      <c r="L511" s="291" t="s">
        <v>2711</v>
      </c>
      <c r="M511" s="288">
        <v>10.577</v>
      </c>
      <c r="N511" s="288">
        <v>23.228000000000002</v>
      </c>
      <c r="O511" s="436">
        <f t="shared" si="20"/>
        <v>12.651000000000002</v>
      </c>
      <c r="P511" s="340" t="s">
        <v>28</v>
      </c>
      <c r="Q511" s="64" t="s">
        <v>1771</v>
      </c>
      <c r="R511" s="295" t="s">
        <v>3094</v>
      </c>
      <c r="S511" s="66"/>
      <c r="T511" s="37" t="s">
        <v>1211</v>
      </c>
      <c r="U511" s="37" t="s">
        <v>519</v>
      </c>
      <c r="V511" s="58" t="s">
        <v>1490</v>
      </c>
      <c r="W511" s="48" t="s">
        <v>1381</v>
      </c>
      <c r="X511" s="49">
        <v>21</v>
      </c>
      <c r="Y511" s="127" t="s">
        <v>28</v>
      </c>
      <c r="Z511" s="51">
        <v>398</v>
      </c>
      <c r="AA511" s="50"/>
      <c r="AB511" s="52"/>
      <c r="AC511" s="48"/>
      <c r="AD511" s="49"/>
      <c r="AE511" s="127" t="s">
        <v>28</v>
      </c>
      <c r="AF511" s="51"/>
      <c r="AG511" s="56"/>
      <c r="AH511" s="52"/>
      <c r="AI511" s="48"/>
      <c r="AJ511" s="49"/>
      <c r="AK511" s="127" t="s">
        <v>28</v>
      </c>
      <c r="AL511" s="51"/>
      <c r="AM511" s="56"/>
      <c r="AN511" s="52"/>
      <c r="AO511" s="67"/>
      <c r="AP511" s="349" t="s">
        <v>485</v>
      </c>
      <c r="AQ511" s="349"/>
      <c r="AR511" s="68" t="s">
        <v>455</v>
      </c>
      <c r="AS511" s="72" t="s">
        <v>488</v>
      </c>
      <c r="AT511" s="72"/>
      <c r="AU511" s="225"/>
    </row>
    <row r="512" spans="1:47" s="17" customFormat="1" ht="40.5" x14ac:dyDescent="0.15">
      <c r="A512" s="45"/>
      <c r="B512" s="78"/>
      <c r="C512" s="239">
        <v>438</v>
      </c>
      <c r="D512" s="304" t="s">
        <v>1065</v>
      </c>
      <c r="E512" s="37" t="s">
        <v>538</v>
      </c>
      <c r="F512" s="37" t="s">
        <v>529</v>
      </c>
      <c r="G512" s="288">
        <v>76.230999999999995</v>
      </c>
      <c r="H512" s="287">
        <v>76.230999999999995</v>
      </c>
      <c r="I512" s="288">
        <v>74.878698</v>
      </c>
      <c r="J512" s="503" t="s">
        <v>28</v>
      </c>
      <c r="K512" s="79" t="s">
        <v>1770</v>
      </c>
      <c r="L512" s="291" t="s">
        <v>2712</v>
      </c>
      <c r="M512" s="288">
        <v>76.153000000000006</v>
      </c>
      <c r="N512" s="288">
        <v>86.153000000000006</v>
      </c>
      <c r="O512" s="436">
        <f t="shared" si="20"/>
        <v>10</v>
      </c>
      <c r="P512" s="340" t="s">
        <v>28</v>
      </c>
      <c r="Q512" s="64" t="s">
        <v>1771</v>
      </c>
      <c r="R512" s="295" t="s">
        <v>2743</v>
      </c>
      <c r="S512" s="66" t="s">
        <v>3095</v>
      </c>
      <c r="T512" s="37" t="s">
        <v>1211</v>
      </c>
      <c r="U512" s="37" t="s">
        <v>519</v>
      </c>
      <c r="V512" s="58" t="s">
        <v>1219</v>
      </c>
      <c r="W512" s="48" t="s">
        <v>1381</v>
      </c>
      <c r="X512" s="49">
        <v>21</v>
      </c>
      <c r="Y512" s="127" t="s">
        <v>28</v>
      </c>
      <c r="Z512" s="51">
        <v>399</v>
      </c>
      <c r="AA512" s="50"/>
      <c r="AB512" s="52"/>
      <c r="AC512" s="48"/>
      <c r="AD512" s="49"/>
      <c r="AE512" s="127" t="s">
        <v>28</v>
      </c>
      <c r="AF512" s="51"/>
      <c r="AG512" s="56"/>
      <c r="AH512" s="52"/>
      <c r="AI512" s="48"/>
      <c r="AJ512" s="49"/>
      <c r="AK512" s="127" t="s">
        <v>28</v>
      </c>
      <c r="AL512" s="51"/>
      <c r="AM512" s="56"/>
      <c r="AN512" s="52"/>
      <c r="AO512" s="67"/>
      <c r="AP512" s="349" t="s">
        <v>485</v>
      </c>
      <c r="AQ512" s="349"/>
      <c r="AR512" s="68" t="s">
        <v>453</v>
      </c>
      <c r="AS512" s="72" t="s">
        <v>488</v>
      </c>
      <c r="AT512" s="72"/>
      <c r="AU512" s="225"/>
    </row>
    <row r="513" spans="1:47" s="17" customFormat="1" ht="40.5" x14ac:dyDescent="0.15">
      <c r="A513" s="45"/>
      <c r="B513" s="78"/>
      <c r="C513" s="239">
        <v>439</v>
      </c>
      <c r="D513" s="304" t="s">
        <v>1066</v>
      </c>
      <c r="E513" s="37" t="s">
        <v>688</v>
      </c>
      <c r="F513" s="37" t="s">
        <v>529</v>
      </c>
      <c r="G513" s="288">
        <v>50</v>
      </c>
      <c r="H513" s="287">
        <v>50</v>
      </c>
      <c r="I513" s="288">
        <v>47.311</v>
      </c>
      <c r="J513" s="279" t="s">
        <v>3096</v>
      </c>
      <c r="K513" s="79" t="s">
        <v>1774</v>
      </c>
      <c r="L513" s="291" t="s">
        <v>2713</v>
      </c>
      <c r="M513" s="397">
        <v>59.972999999999999</v>
      </c>
      <c r="N513" s="397">
        <v>111</v>
      </c>
      <c r="O513" s="445">
        <f t="shared" si="20"/>
        <v>51.027000000000001</v>
      </c>
      <c r="P513" s="340" t="s">
        <v>28</v>
      </c>
      <c r="Q513" s="64" t="s">
        <v>1773</v>
      </c>
      <c r="R513" s="295" t="s">
        <v>3097</v>
      </c>
      <c r="S513" s="66"/>
      <c r="T513" s="37" t="s">
        <v>1211</v>
      </c>
      <c r="U513" s="37" t="s">
        <v>519</v>
      </c>
      <c r="V513" s="58" t="s">
        <v>1219</v>
      </c>
      <c r="W513" s="48" t="s">
        <v>1381</v>
      </c>
      <c r="X513" s="49">
        <v>21</v>
      </c>
      <c r="Y513" s="127" t="s">
        <v>28</v>
      </c>
      <c r="Z513" s="51">
        <v>400</v>
      </c>
      <c r="AA513" s="50"/>
      <c r="AB513" s="52"/>
      <c r="AC513" s="48"/>
      <c r="AD513" s="49"/>
      <c r="AE513" s="127" t="s">
        <v>28</v>
      </c>
      <c r="AF513" s="51"/>
      <c r="AG513" s="56"/>
      <c r="AH513" s="52"/>
      <c r="AI513" s="48"/>
      <c r="AJ513" s="49"/>
      <c r="AK513" s="127" t="s">
        <v>28</v>
      </c>
      <c r="AL513" s="51"/>
      <c r="AM513" s="56"/>
      <c r="AN513" s="52"/>
      <c r="AO513" s="67"/>
      <c r="AP513" s="349" t="s">
        <v>1382</v>
      </c>
      <c r="AQ513" s="349" t="s">
        <v>1383</v>
      </c>
      <c r="AR513" s="68" t="s">
        <v>451</v>
      </c>
      <c r="AS513" s="72" t="s">
        <v>488</v>
      </c>
      <c r="AT513" s="72"/>
      <c r="AU513" s="225"/>
    </row>
    <row r="514" spans="1:47" s="17" customFormat="1" ht="45" x14ac:dyDescent="0.15">
      <c r="A514" s="45"/>
      <c r="B514" s="78"/>
      <c r="C514" s="239">
        <v>440</v>
      </c>
      <c r="D514" s="304" t="s">
        <v>1067</v>
      </c>
      <c r="E514" s="37" t="s">
        <v>688</v>
      </c>
      <c r="F514" s="37" t="s">
        <v>529</v>
      </c>
      <c r="G514" s="288">
        <v>181.643</v>
      </c>
      <c r="H514" s="287">
        <v>181.643</v>
      </c>
      <c r="I514" s="288">
        <v>178.531723</v>
      </c>
      <c r="J514" s="279" t="s">
        <v>3309</v>
      </c>
      <c r="K514" s="79" t="s">
        <v>1774</v>
      </c>
      <c r="L514" s="291" t="s">
        <v>2714</v>
      </c>
      <c r="M514" s="397">
        <v>185.136</v>
      </c>
      <c r="N514" s="397">
        <v>190.136</v>
      </c>
      <c r="O514" s="445">
        <f t="shared" si="20"/>
        <v>5</v>
      </c>
      <c r="P514" s="340" t="s">
        <v>28</v>
      </c>
      <c r="Q514" s="64" t="s">
        <v>1772</v>
      </c>
      <c r="R514" s="295" t="s">
        <v>2744</v>
      </c>
      <c r="S514" s="66" t="s">
        <v>3098</v>
      </c>
      <c r="T514" s="37" t="s">
        <v>1211</v>
      </c>
      <c r="U514" s="37" t="s">
        <v>519</v>
      </c>
      <c r="V514" s="58" t="s">
        <v>1219</v>
      </c>
      <c r="W514" s="48" t="s">
        <v>1381</v>
      </c>
      <c r="X514" s="49">
        <v>21</v>
      </c>
      <c r="Y514" s="127" t="s">
        <v>28</v>
      </c>
      <c r="Z514" s="51">
        <v>401</v>
      </c>
      <c r="AA514" s="50"/>
      <c r="AB514" s="52"/>
      <c r="AC514" s="48"/>
      <c r="AD514" s="49"/>
      <c r="AE514" s="127" t="s">
        <v>28</v>
      </c>
      <c r="AF514" s="51"/>
      <c r="AG514" s="56"/>
      <c r="AH514" s="52"/>
      <c r="AI514" s="48"/>
      <c r="AJ514" s="49"/>
      <c r="AK514" s="127" t="s">
        <v>28</v>
      </c>
      <c r="AL514" s="51"/>
      <c r="AM514" s="56"/>
      <c r="AN514" s="52"/>
      <c r="AO514" s="67"/>
      <c r="AP514" s="349" t="s">
        <v>1718</v>
      </c>
      <c r="AQ514" s="349"/>
      <c r="AR514" s="68" t="s">
        <v>455</v>
      </c>
      <c r="AS514" s="72" t="s">
        <v>488</v>
      </c>
      <c r="AT514" s="72"/>
      <c r="AU514" s="225"/>
    </row>
    <row r="515" spans="1:47" s="17" customFormat="1" ht="40.5" x14ac:dyDescent="0.15">
      <c r="A515" s="45"/>
      <c r="B515" s="78"/>
      <c r="C515" s="239">
        <v>441</v>
      </c>
      <c r="D515" s="304" t="s">
        <v>1068</v>
      </c>
      <c r="E515" s="37" t="s">
        <v>509</v>
      </c>
      <c r="F515" s="37" t="s">
        <v>529</v>
      </c>
      <c r="G515" s="288">
        <v>9.2070000000000007</v>
      </c>
      <c r="H515" s="287">
        <v>9.2070000000000007</v>
      </c>
      <c r="I515" s="288">
        <v>8.8032199999999996</v>
      </c>
      <c r="J515" s="503" t="s">
        <v>28</v>
      </c>
      <c r="K515" s="79" t="s">
        <v>1770</v>
      </c>
      <c r="L515" s="291" t="s">
        <v>2715</v>
      </c>
      <c r="M515" s="288">
        <v>9.2140000000000004</v>
      </c>
      <c r="N515" s="288">
        <v>10.648</v>
      </c>
      <c r="O515" s="436">
        <f t="shared" si="20"/>
        <v>1.4339999999999993</v>
      </c>
      <c r="P515" s="340" t="s">
        <v>28</v>
      </c>
      <c r="Q515" s="64" t="s">
        <v>1771</v>
      </c>
      <c r="R515" s="295" t="s">
        <v>3094</v>
      </c>
      <c r="S515" s="66"/>
      <c r="T515" s="37" t="s">
        <v>1211</v>
      </c>
      <c r="U515" s="37" t="s">
        <v>519</v>
      </c>
      <c r="V515" s="58" t="s">
        <v>1219</v>
      </c>
      <c r="W515" s="48" t="s">
        <v>1381</v>
      </c>
      <c r="X515" s="49">
        <v>21</v>
      </c>
      <c r="Y515" s="127" t="s">
        <v>28</v>
      </c>
      <c r="Z515" s="51">
        <v>403</v>
      </c>
      <c r="AA515" s="50"/>
      <c r="AB515" s="52"/>
      <c r="AC515" s="48"/>
      <c r="AD515" s="49"/>
      <c r="AE515" s="127" t="s">
        <v>28</v>
      </c>
      <c r="AF515" s="51"/>
      <c r="AG515" s="56"/>
      <c r="AH515" s="52"/>
      <c r="AI515" s="48"/>
      <c r="AJ515" s="49"/>
      <c r="AK515" s="127" t="s">
        <v>28</v>
      </c>
      <c r="AL515" s="51"/>
      <c r="AM515" s="56"/>
      <c r="AN515" s="52"/>
      <c r="AO515" s="67"/>
      <c r="AP515" s="349" t="s">
        <v>485</v>
      </c>
      <c r="AQ515" s="349"/>
      <c r="AR515" s="68" t="s">
        <v>452</v>
      </c>
      <c r="AS515" s="72" t="s">
        <v>488</v>
      </c>
      <c r="AT515" s="72"/>
      <c r="AU515" s="225"/>
    </row>
    <row r="516" spans="1:47" s="17" customFormat="1" ht="40.5" x14ac:dyDescent="0.15">
      <c r="A516" s="45"/>
      <c r="B516" s="78"/>
      <c r="C516" s="239">
        <v>442</v>
      </c>
      <c r="D516" s="304" t="s">
        <v>1069</v>
      </c>
      <c r="E516" s="37" t="s">
        <v>509</v>
      </c>
      <c r="F516" s="37" t="s">
        <v>3099</v>
      </c>
      <c r="G516" s="288">
        <v>39.688000000000002</v>
      </c>
      <c r="H516" s="287">
        <v>39.688000000000002</v>
      </c>
      <c r="I516" s="288">
        <v>36.073</v>
      </c>
      <c r="J516" s="279" t="s">
        <v>3100</v>
      </c>
      <c r="K516" s="79" t="s">
        <v>1771</v>
      </c>
      <c r="L516" s="291" t="s">
        <v>2716</v>
      </c>
      <c r="M516" s="397">
        <v>36.862000000000002</v>
      </c>
      <c r="N516" s="397">
        <v>22.234000000000002</v>
      </c>
      <c r="O516" s="445">
        <f t="shared" si="20"/>
        <v>-14.628</v>
      </c>
      <c r="P516" s="340" t="s">
        <v>28</v>
      </c>
      <c r="Q516" s="64" t="s">
        <v>1771</v>
      </c>
      <c r="R516" s="295" t="s">
        <v>3101</v>
      </c>
      <c r="S516" s="66"/>
      <c r="T516" s="37" t="s">
        <v>1211</v>
      </c>
      <c r="U516" s="37" t="s">
        <v>519</v>
      </c>
      <c r="V516" s="58" t="s">
        <v>1219</v>
      </c>
      <c r="W516" s="48" t="s">
        <v>1381</v>
      </c>
      <c r="X516" s="49">
        <v>21</v>
      </c>
      <c r="Y516" s="127" t="s">
        <v>28</v>
      </c>
      <c r="Z516" s="51">
        <v>404</v>
      </c>
      <c r="AA516" s="50"/>
      <c r="AB516" s="52"/>
      <c r="AC516" s="48"/>
      <c r="AD516" s="49"/>
      <c r="AE516" s="127" t="s">
        <v>28</v>
      </c>
      <c r="AF516" s="51"/>
      <c r="AG516" s="56"/>
      <c r="AH516" s="52"/>
      <c r="AI516" s="48"/>
      <c r="AJ516" s="49"/>
      <c r="AK516" s="127" t="s">
        <v>28</v>
      </c>
      <c r="AL516" s="51"/>
      <c r="AM516" s="56"/>
      <c r="AN516" s="52"/>
      <c r="AO516" s="67"/>
      <c r="AP516" s="349" t="s">
        <v>1382</v>
      </c>
      <c r="AQ516" s="349" t="s">
        <v>1408</v>
      </c>
      <c r="AR516" s="68" t="s">
        <v>452</v>
      </c>
      <c r="AS516" s="72" t="s">
        <v>488</v>
      </c>
      <c r="AT516" s="72"/>
      <c r="AU516" s="225"/>
    </row>
    <row r="517" spans="1:47" s="17" customFormat="1" ht="40.5" x14ac:dyDescent="0.15">
      <c r="A517" s="45"/>
      <c r="B517" s="78"/>
      <c r="C517" s="239">
        <v>443</v>
      </c>
      <c r="D517" s="304" t="s">
        <v>1070</v>
      </c>
      <c r="E517" s="37" t="s">
        <v>509</v>
      </c>
      <c r="F517" s="37" t="s">
        <v>3099</v>
      </c>
      <c r="G517" s="288">
        <v>45</v>
      </c>
      <c r="H517" s="287">
        <v>45</v>
      </c>
      <c r="I517" s="288">
        <v>41.13</v>
      </c>
      <c r="J517" s="503" t="s">
        <v>28</v>
      </c>
      <c r="K517" s="79" t="s">
        <v>1770</v>
      </c>
      <c r="L517" s="291" t="s">
        <v>2717</v>
      </c>
      <c r="M517" s="288">
        <v>45.042999999999999</v>
      </c>
      <c r="N517" s="288">
        <v>50</v>
      </c>
      <c r="O517" s="436">
        <f t="shared" si="20"/>
        <v>4.9570000000000007</v>
      </c>
      <c r="P517" s="340" t="s">
        <v>28</v>
      </c>
      <c r="Q517" s="64" t="s">
        <v>1772</v>
      </c>
      <c r="R517" s="295" t="s">
        <v>3102</v>
      </c>
      <c r="S517" s="66" t="s">
        <v>3103</v>
      </c>
      <c r="T517" s="37" t="s">
        <v>1211</v>
      </c>
      <c r="U517" s="37" t="s">
        <v>519</v>
      </c>
      <c r="V517" s="58" t="s">
        <v>1219</v>
      </c>
      <c r="W517" s="48" t="s">
        <v>1381</v>
      </c>
      <c r="X517" s="49">
        <v>21</v>
      </c>
      <c r="Y517" s="127" t="s">
        <v>28</v>
      </c>
      <c r="Z517" s="51">
        <v>405</v>
      </c>
      <c r="AA517" s="50"/>
      <c r="AB517" s="52"/>
      <c r="AC517" s="48"/>
      <c r="AD517" s="49"/>
      <c r="AE517" s="127" t="s">
        <v>28</v>
      </c>
      <c r="AF517" s="51"/>
      <c r="AG517" s="56"/>
      <c r="AH517" s="52"/>
      <c r="AI517" s="48"/>
      <c r="AJ517" s="49"/>
      <c r="AK517" s="127" t="s">
        <v>28</v>
      </c>
      <c r="AL517" s="51"/>
      <c r="AM517" s="56"/>
      <c r="AN517" s="52"/>
      <c r="AO517" s="67"/>
      <c r="AP517" s="349" t="s">
        <v>485</v>
      </c>
      <c r="AQ517" s="349"/>
      <c r="AR517" s="68" t="s">
        <v>455</v>
      </c>
      <c r="AS517" s="72" t="s">
        <v>488</v>
      </c>
      <c r="AT517" s="72"/>
      <c r="AU517" s="225"/>
    </row>
    <row r="518" spans="1:47" s="17" customFormat="1" ht="40.5" x14ac:dyDescent="0.15">
      <c r="A518" s="45"/>
      <c r="B518" s="78"/>
      <c r="C518" s="239">
        <v>444</v>
      </c>
      <c r="D518" s="304" t="s">
        <v>1071</v>
      </c>
      <c r="E518" s="37" t="s">
        <v>509</v>
      </c>
      <c r="F518" s="37" t="s">
        <v>737</v>
      </c>
      <c r="G518" s="288">
        <v>10.8</v>
      </c>
      <c r="H518" s="287">
        <v>10.8</v>
      </c>
      <c r="I518" s="288">
        <v>10.62876</v>
      </c>
      <c r="J518" s="503" t="s">
        <v>28</v>
      </c>
      <c r="K518" s="79" t="s">
        <v>1775</v>
      </c>
      <c r="L518" s="291" t="s">
        <v>2718</v>
      </c>
      <c r="M518" s="469">
        <v>0</v>
      </c>
      <c r="N518" s="469">
        <v>0</v>
      </c>
      <c r="O518" s="436">
        <f t="shared" si="20"/>
        <v>0</v>
      </c>
      <c r="P518" s="340" t="s">
        <v>28</v>
      </c>
      <c r="Q518" s="64" t="s">
        <v>1776</v>
      </c>
      <c r="R518" s="295" t="s">
        <v>3104</v>
      </c>
      <c r="S518" s="66"/>
      <c r="T518" s="37" t="s">
        <v>1211</v>
      </c>
      <c r="U518" s="37" t="s">
        <v>519</v>
      </c>
      <c r="V518" s="58" t="s">
        <v>1219</v>
      </c>
      <c r="W518" s="48" t="s">
        <v>1381</v>
      </c>
      <c r="X518" s="49">
        <v>21</v>
      </c>
      <c r="Y518" s="127" t="s">
        <v>28</v>
      </c>
      <c r="Z518" s="51">
        <v>407</v>
      </c>
      <c r="AA518" s="50"/>
      <c r="AB518" s="52"/>
      <c r="AC518" s="48"/>
      <c r="AD518" s="49"/>
      <c r="AE518" s="127" t="s">
        <v>28</v>
      </c>
      <c r="AF518" s="51"/>
      <c r="AG518" s="56"/>
      <c r="AH518" s="52"/>
      <c r="AI518" s="48"/>
      <c r="AJ518" s="49"/>
      <c r="AK518" s="127" t="s">
        <v>28</v>
      </c>
      <c r="AL518" s="51"/>
      <c r="AM518" s="56"/>
      <c r="AN518" s="52"/>
      <c r="AO518" s="67"/>
      <c r="AP518" s="349" t="s">
        <v>485</v>
      </c>
      <c r="AQ518" s="349"/>
      <c r="AR518" s="68" t="s">
        <v>455</v>
      </c>
      <c r="AS518" s="72" t="s">
        <v>488</v>
      </c>
      <c r="AT518" s="72"/>
      <c r="AU518" s="225"/>
    </row>
    <row r="519" spans="1:47" s="17" customFormat="1" ht="40.5" x14ac:dyDescent="0.15">
      <c r="A519" s="45"/>
      <c r="B519" s="78"/>
      <c r="C519" s="239">
        <v>445</v>
      </c>
      <c r="D519" s="304" t="s">
        <v>1635</v>
      </c>
      <c r="E519" s="37" t="s">
        <v>1669</v>
      </c>
      <c r="F519" s="37" t="s">
        <v>993</v>
      </c>
      <c r="G519" s="288">
        <v>17</v>
      </c>
      <c r="H519" s="287">
        <v>17</v>
      </c>
      <c r="I519" s="288">
        <v>15.668434</v>
      </c>
      <c r="J519" s="503" t="s">
        <v>28</v>
      </c>
      <c r="K519" s="79" t="s">
        <v>1770</v>
      </c>
      <c r="L519" s="291" t="s">
        <v>2719</v>
      </c>
      <c r="M519" s="288">
        <v>25.004000000000001</v>
      </c>
      <c r="N519" s="288">
        <v>35</v>
      </c>
      <c r="O519" s="436">
        <f t="shared" si="20"/>
        <v>9.9959999999999987</v>
      </c>
      <c r="P519" s="340" t="s">
        <v>28</v>
      </c>
      <c r="Q519" s="64" t="s">
        <v>1773</v>
      </c>
      <c r="R519" s="295" t="s">
        <v>3105</v>
      </c>
      <c r="S519" s="66"/>
      <c r="T519" s="37" t="s">
        <v>1211</v>
      </c>
      <c r="U519" s="165" t="s">
        <v>519</v>
      </c>
      <c r="V519" s="153" t="s">
        <v>1219</v>
      </c>
      <c r="W519" s="48" t="s">
        <v>1381</v>
      </c>
      <c r="X519" s="49">
        <v>21</v>
      </c>
      <c r="Y519" s="127" t="s">
        <v>28</v>
      </c>
      <c r="Z519" s="51">
        <v>408</v>
      </c>
      <c r="AA519" s="50"/>
      <c r="AB519" s="52"/>
      <c r="AC519" s="48"/>
      <c r="AD519" s="49"/>
      <c r="AE519" s="127" t="s">
        <v>28</v>
      </c>
      <c r="AF519" s="51"/>
      <c r="AG519" s="56"/>
      <c r="AH519" s="52"/>
      <c r="AI519" s="48"/>
      <c r="AJ519" s="49"/>
      <c r="AK519" s="127" t="s">
        <v>28</v>
      </c>
      <c r="AL519" s="51"/>
      <c r="AM519" s="56"/>
      <c r="AN519" s="52"/>
      <c r="AO519" s="67"/>
      <c r="AP519" s="349" t="s">
        <v>485</v>
      </c>
      <c r="AQ519" s="349"/>
      <c r="AR519" s="68" t="s">
        <v>455</v>
      </c>
      <c r="AS519" s="72" t="s">
        <v>488</v>
      </c>
      <c r="AT519" s="72"/>
      <c r="AU519" s="225"/>
    </row>
    <row r="520" spans="1:47" s="17" customFormat="1" ht="54" x14ac:dyDescent="0.15">
      <c r="A520" s="45"/>
      <c r="B520" s="78"/>
      <c r="C520" s="239">
        <v>446</v>
      </c>
      <c r="D520" s="304" t="s">
        <v>1491</v>
      </c>
      <c r="E520" s="37" t="s">
        <v>883</v>
      </c>
      <c r="F520" s="37" t="s">
        <v>993</v>
      </c>
      <c r="G520" s="288">
        <v>5.2969999999999997</v>
      </c>
      <c r="H520" s="287">
        <v>5.2969999999999997</v>
      </c>
      <c r="I520" s="288">
        <v>4.774</v>
      </c>
      <c r="J520" s="279" t="s">
        <v>3106</v>
      </c>
      <c r="K520" s="79" t="s">
        <v>1770</v>
      </c>
      <c r="L520" s="291" t="s">
        <v>2720</v>
      </c>
      <c r="M520" s="397">
        <v>5.226</v>
      </c>
      <c r="N520" s="397">
        <v>20</v>
      </c>
      <c r="O520" s="445">
        <f t="shared" si="20"/>
        <v>14.774000000000001</v>
      </c>
      <c r="P520" s="340" t="s">
        <v>28</v>
      </c>
      <c r="Q520" s="64" t="s">
        <v>1772</v>
      </c>
      <c r="R520" s="295" t="s">
        <v>3107</v>
      </c>
      <c r="S520" s="66" t="s">
        <v>3108</v>
      </c>
      <c r="T520" s="37" t="s">
        <v>1211</v>
      </c>
      <c r="U520" s="165" t="s">
        <v>519</v>
      </c>
      <c r="V520" s="153" t="s">
        <v>1219</v>
      </c>
      <c r="W520" s="48" t="s">
        <v>1381</v>
      </c>
      <c r="X520" s="49" t="s">
        <v>1399</v>
      </c>
      <c r="Y520" s="127" t="s">
        <v>28</v>
      </c>
      <c r="Z520" s="51">
        <v>36</v>
      </c>
      <c r="AA520" s="50"/>
      <c r="AB520" s="52"/>
      <c r="AC520" s="48"/>
      <c r="AD520" s="49"/>
      <c r="AE520" s="127" t="s">
        <v>28</v>
      </c>
      <c r="AF520" s="51"/>
      <c r="AG520" s="56"/>
      <c r="AH520" s="52"/>
      <c r="AI520" s="48"/>
      <c r="AJ520" s="49"/>
      <c r="AK520" s="127" t="s">
        <v>28</v>
      </c>
      <c r="AL520" s="51"/>
      <c r="AM520" s="56"/>
      <c r="AN520" s="52"/>
      <c r="AO520" s="67"/>
      <c r="AP520" s="349" t="s">
        <v>1382</v>
      </c>
      <c r="AQ520" s="349" t="s">
        <v>1400</v>
      </c>
      <c r="AR520" s="68"/>
      <c r="AS520" s="72" t="s">
        <v>488</v>
      </c>
      <c r="AT520" s="72"/>
      <c r="AU520" s="225"/>
    </row>
    <row r="521" spans="1:47" s="17" customFormat="1" ht="40.5" x14ac:dyDescent="0.15">
      <c r="A521" s="45"/>
      <c r="B521" s="78"/>
      <c r="C521" s="239">
        <v>447</v>
      </c>
      <c r="D521" s="304" t="s">
        <v>1492</v>
      </c>
      <c r="E521" s="37" t="s">
        <v>1650</v>
      </c>
      <c r="F521" s="37" t="s">
        <v>993</v>
      </c>
      <c r="G521" s="469">
        <v>0</v>
      </c>
      <c r="H521" s="478">
        <v>0</v>
      </c>
      <c r="I521" s="469">
        <v>0</v>
      </c>
      <c r="J521" s="503" t="s">
        <v>28</v>
      </c>
      <c r="K521" s="79"/>
      <c r="L521" s="291" t="s">
        <v>2721</v>
      </c>
      <c r="M521" s="288">
        <v>22.745999999999999</v>
      </c>
      <c r="N521" s="288">
        <v>37.374000000000002</v>
      </c>
      <c r="O521" s="436">
        <f t="shared" si="20"/>
        <v>14.628000000000004</v>
      </c>
      <c r="P521" s="340" t="s">
        <v>28</v>
      </c>
      <c r="Q521" s="64" t="s">
        <v>1771</v>
      </c>
      <c r="R521" s="295" t="s">
        <v>3109</v>
      </c>
      <c r="S521" s="66"/>
      <c r="T521" s="37" t="s">
        <v>1211</v>
      </c>
      <c r="U521" s="165" t="s">
        <v>519</v>
      </c>
      <c r="V521" s="153" t="s">
        <v>1219</v>
      </c>
      <c r="W521" s="48" t="s">
        <v>1381</v>
      </c>
      <c r="X521" s="49" t="s">
        <v>1401</v>
      </c>
      <c r="Y521" s="127" t="s">
        <v>28</v>
      </c>
      <c r="Z521" s="51">
        <v>26</v>
      </c>
      <c r="AA521" s="50"/>
      <c r="AB521" s="52"/>
      <c r="AC521" s="48"/>
      <c r="AD521" s="49"/>
      <c r="AE521" s="127" t="s">
        <v>28</v>
      </c>
      <c r="AF521" s="51"/>
      <c r="AG521" s="56"/>
      <c r="AH521" s="52"/>
      <c r="AI521" s="48"/>
      <c r="AJ521" s="49"/>
      <c r="AK521" s="127" t="s">
        <v>28</v>
      </c>
      <c r="AL521" s="51"/>
      <c r="AM521" s="56"/>
      <c r="AN521" s="52"/>
      <c r="AO521" s="67"/>
      <c r="AP521" s="349" t="s">
        <v>485</v>
      </c>
      <c r="AQ521" s="349"/>
      <c r="AR521" s="68"/>
      <c r="AS521" s="72" t="s">
        <v>488</v>
      </c>
      <c r="AT521" s="72"/>
      <c r="AU521" s="225"/>
    </row>
    <row r="522" spans="1:47" s="17" customFormat="1" ht="40.5" x14ac:dyDescent="0.15">
      <c r="A522" s="45"/>
      <c r="B522" s="78"/>
      <c r="C522" s="239">
        <v>448</v>
      </c>
      <c r="D522" s="300" t="s">
        <v>1072</v>
      </c>
      <c r="E522" s="46" t="s">
        <v>503</v>
      </c>
      <c r="F522" s="46" t="s">
        <v>803</v>
      </c>
      <c r="G522" s="288">
        <v>149.87899999999999</v>
      </c>
      <c r="H522" s="287">
        <v>149.87899999999999</v>
      </c>
      <c r="I522" s="288">
        <v>149.708</v>
      </c>
      <c r="J522" s="503" t="s">
        <v>28</v>
      </c>
      <c r="K522" s="79" t="s">
        <v>1770</v>
      </c>
      <c r="L522" s="291" t="s">
        <v>1922</v>
      </c>
      <c r="M522" s="288">
        <v>152.898</v>
      </c>
      <c r="N522" s="288">
        <v>176</v>
      </c>
      <c r="O522" s="436">
        <f t="shared" si="20"/>
        <v>23.102000000000004</v>
      </c>
      <c r="P522" s="340" t="s">
        <v>485</v>
      </c>
      <c r="Q522" s="64" t="s">
        <v>1771</v>
      </c>
      <c r="R522" s="295" t="s">
        <v>1923</v>
      </c>
      <c r="S522" s="66"/>
      <c r="T522" s="46" t="s">
        <v>797</v>
      </c>
      <c r="U522" s="46" t="s">
        <v>487</v>
      </c>
      <c r="V522" s="57" t="s">
        <v>1221</v>
      </c>
      <c r="W522" s="48" t="s">
        <v>1381</v>
      </c>
      <c r="X522" s="49">
        <v>21</v>
      </c>
      <c r="Y522" s="127" t="s">
        <v>28</v>
      </c>
      <c r="Z522" s="51">
        <v>409</v>
      </c>
      <c r="AA522" s="50"/>
      <c r="AB522" s="52"/>
      <c r="AC522" s="48"/>
      <c r="AD522" s="49"/>
      <c r="AE522" s="127" t="s">
        <v>28</v>
      </c>
      <c r="AF522" s="51"/>
      <c r="AG522" s="56"/>
      <c r="AH522" s="52"/>
      <c r="AI522" s="48"/>
      <c r="AJ522" s="49"/>
      <c r="AK522" s="127" t="s">
        <v>28</v>
      </c>
      <c r="AL522" s="51"/>
      <c r="AM522" s="56"/>
      <c r="AN522" s="52"/>
      <c r="AO522" s="67"/>
      <c r="AP522" s="350" t="s">
        <v>28</v>
      </c>
      <c r="AQ522" s="350"/>
      <c r="AR522" s="68" t="s">
        <v>453</v>
      </c>
      <c r="AS522" s="71" t="s">
        <v>488</v>
      </c>
      <c r="AT522" s="71"/>
      <c r="AU522" s="219"/>
    </row>
    <row r="523" spans="1:47" s="25" customFormat="1" x14ac:dyDescent="0.15">
      <c r="A523" s="33"/>
      <c r="B523" s="43" t="s">
        <v>1348</v>
      </c>
      <c r="C523" s="306"/>
      <c r="D523" s="211"/>
      <c r="E523" s="212"/>
      <c r="F523" s="212"/>
      <c r="G523" s="401"/>
      <c r="H523" s="401"/>
      <c r="I523" s="401"/>
      <c r="J523" s="533"/>
      <c r="K523" s="213"/>
      <c r="L523" s="514"/>
      <c r="M523" s="401"/>
      <c r="N523" s="401"/>
      <c r="O523" s="437"/>
      <c r="P523" s="342"/>
      <c r="Q523" s="214"/>
      <c r="R523" s="524"/>
      <c r="S523" s="214"/>
      <c r="T523" s="215"/>
      <c r="U523" s="211"/>
      <c r="V523" s="211"/>
      <c r="W523" s="211"/>
      <c r="X523" s="211"/>
      <c r="Y523" s="211"/>
      <c r="Z523" s="211"/>
      <c r="AA523" s="211"/>
      <c r="AB523" s="211"/>
      <c r="AC523" s="211"/>
      <c r="AD523" s="211"/>
      <c r="AE523" s="211"/>
      <c r="AF523" s="211"/>
      <c r="AG523" s="211"/>
      <c r="AH523" s="211"/>
      <c r="AI523" s="211"/>
      <c r="AJ523" s="211"/>
      <c r="AK523" s="211"/>
      <c r="AL523" s="211"/>
      <c r="AM523" s="211"/>
      <c r="AN523" s="214"/>
      <c r="AO523" s="214"/>
      <c r="AP523" s="212"/>
      <c r="AQ523" s="212"/>
      <c r="AR523" s="216"/>
      <c r="AS523" s="211"/>
      <c r="AT523" s="211"/>
      <c r="AU523" s="231"/>
    </row>
    <row r="524" spans="1:47" s="17" customFormat="1" ht="81" x14ac:dyDescent="0.15">
      <c r="A524" s="45"/>
      <c r="B524" s="78"/>
      <c r="C524" s="239">
        <v>449</v>
      </c>
      <c r="D524" s="300" t="s">
        <v>1073</v>
      </c>
      <c r="E524" s="46" t="s">
        <v>1074</v>
      </c>
      <c r="F524" s="46" t="s">
        <v>484</v>
      </c>
      <c r="G524" s="288">
        <v>727.74599999999998</v>
      </c>
      <c r="H524" s="287">
        <v>613.74599999999998</v>
      </c>
      <c r="I524" s="288">
        <v>552.35900000000004</v>
      </c>
      <c r="J524" s="503" t="s">
        <v>2895</v>
      </c>
      <c r="K524" s="79" t="s">
        <v>1774</v>
      </c>
      <c r="L524" s="291" t="s">
        <v>2182</v>
      </c>
      <c r="M524" s="288">
        <v>682.27</v>
      </c>
      <c r="N524" s="288">
        <v>774.10899999999992</v>
      </c>
      <c r="O524" s="436">
        <f t="shared" ref="O524:O559" si="21">SUM(N524-M524)</f>
        <v>91.838999999999942</v>
      </c>
      <c r="P524" s="340">
        <v>0</v>
      </c>
      <c r="Q524" s="64" t="s">
        <v>1772</v>
      </c>
      <c r="R524" s="295" t="s">
        <v>2184</v>
      </c>
      <c r="S524" s="66" t="s">
        <v>3033</v>
      </c>
      <c r="T524" s="46" t="s">
        <v>544</v>
      </c>
      <c r="U524" s="46" t="s">
        <v>519</v>
      </c>
      <c r="V524" s="57" t="s">
        <v>1222</v>
      </c>
      <c r="W524" s="48" t="s">
        <v>1381</v>
      </c>
      <c r="X524" s="49">
        <v>21</v>
      </c>
      <c r="Y524" s="127" t="s">
        <v>28</v>
      </c>
      <c r="Z524" s="51">
        <v>410</v>
      </c>
      <c r="AA524" s="50"/>
      <c r="AB524" s="52"/>
      <c r="AC524" s="48" t="s">
        <v>1381</v>
      </c>
      <c r="AD524" s="49">
        <v>21</v>
      </c>
      <c r="AE524" s="127" t="s">
        <v>28</v>
      </c>
      <c r="AF524" s="51">
        <v>377</v>
      </c>
      <c r="AG524" s="56"/>
      <c r="AH524" s="52"/>
      <c r="AI524" s="48" t="s">
        <v>1381</v>
      </c>
      <c r="AJ524" s="49" t="s">
        <v>1401</v>
      </c>
      <c r="AK524" s="127" t="s">
        <v>28</v>
      </c>
      <c r="AL524" s="51">
        <v>28</v>
      </c>
      <c r="AM524" s="56"/>
      <c r="AN524" s="52"/>
      <c r="AO524" s="67"/>
      <c r="AP524" s="103" t="s">
        <v>485</v>
      </c>
      <c r="AQ524" s="103"/>
      <c r="AR524" s="68" t="s">
        <v>454</v>
      </c>
      <c r="AS524" s="71" t="s">
        <v>488</v>
      </c>
      <c r="AT524" s="71"/>
      <c r="AU524" s="219"/>
    </row>
    <row r="525" spans="1:47" s="17" customFormat="1" ht="40.5" x14ac:dyDescent="0.15">
      <c r="A525" s="45"/>
      <c r="B525" s="78"/>
      <c r="C525" s="239">
        <v>450</v>
      </c>
      <c r="D525" s="300" t="s">
        <v>1075</v>
      </c>
      <c r="E525" s="46" t="s">
        <v>1076</v>
      </c>
      <c r="F525" s="46" t="s">
        <v>484</v>
      </c>
      <c r="G525" s="288">
        <v>92.828999999999994</v>
      </c>
      <c r="H525" s="287">
        <v>92.828999999999994</v>
      </c>
      <c r="I525" s="288">
        <v>86.69</v>
      </c>
      <c r="J525" s="503" t="s">
        <v>2895</v>
      </c>
      <c r="K525" s="79" t="s">
        <v>1770</v>
      </c>
      <c r="L525" s="291" t="s">
        <v>2183</v>
      </c>
      <c r="M525" s="288">
        <v>30</v>
      </c>
      <c r="N525" s="288">
        <v>31.047999999999998</v>
      </c>
      <c r="O525" s="436">
        <f t="shared" si="21"/>
        <v>1.0479999999999983</v>
      </c>
      <c r="P525" s="340">
        <v>0</v>
      </c>
      <c r="Q525" s="64" t="s">
        <v>1773</v>
      </c>
      <c r="R525" s="295" t="s">
        <v>2931</v>
      </c>
      <c r="S525" s="337"/>
      <c r="T525" s="46" t="s">
        <v>628</v>
      </c>
      <c r="U525" s="46" t="s">
        <v>519</v>
      </c>
      <c r="V525" s="57" t="s">
        <v>1223</v>
      </c>
      <c r="W525" s="48" t="s">
        <v>1381</v>
      </c>
      <c r="X525" s="49">
        <v>21</v>
      </c>
      <c r="Y525" s="127" t="s">
        <v>28</v>
      </c>
      <c r="Z525" s="51">
        <v>411</v>
      </c>
      <c r="AA525" s="50"/>
      <c r="AB525" s="52"/>
      <c r="AC525" s="48"/>
      <c r="AD525" s="49"/>
      <c r="AE525" s="127" t="s">
        <v>28</v>
      </c>
      <c r="AF525" s="51"/>
      <c r="AG525" s="56"/>
      <c r="AH525" s="52"/>
      <c r="AI525" s="48"/>
      <c r="AJ525" s="49"/>
      <c r="AK525" s="127" t="s">
        <v>28</v>
      </c>
      <c r="AL525" s="51"/>
      <c r="AM525" s="56"/>
      <c r="AN525" s="52"/>
      <c r="AO525" s="67"/>
      <c r="AP525" s="103" t="s">
        <v>485</v>
      </c>
      <c r="AQ525" s="103"/>
      <c r="AR525" s="68" t="s">
        <v>455</v>
      </c>
      <c r="AS525" s="71" t="s">
        <v>488</v>
      </c>
      <c r="AT525" s="71"/>
      <c r="AU525" s="219"/>
    </row>
    <row r="526" spans="1:47" s="17" customFormat="1" ht="40.5" x14ac:dyDescent="0.15">
      <c r="A526" s="45"/>
      <c r="B526" s="78"/>
      <c r="C526" s="239">
        <v>451</v>
      </c>
      <c r="D526" s="302" t="s">
        <v>1077</v>
      </c>
      <c r="E526" s="109" t="s">
        <v>1078</v>
      </c>
      <c r="F526" s="109" t="s">
        <v>484</v>
      </c>
      <c r="G526" s="288">
        <v>8.6</v>
      </c>
      <c r="H526" s="287">
        <v>8.6</v>
      </c>
      <c r="I526" s="288">
        <v>8.1</v>
      </c>
      <c r="J526" s="503" t="s">
        <v>2895</v>
      </c>
      <c r="K526" s="79" t="s">
        <v>1771</v>
      </c>
      <c r="L526" s="291" t="s">
        <v>2309</v>
      </c>
      <c r="M526" s="469">
        <v>0</v>
      </c>
      <c r="N526" s="469">
        <v>0</v>
      </c>
      <c r="O526" s="436">
        <f t="shared" si="21"/>
        <v>0</v>
      </c>
      <c r="P526" s="340" t="s">
        <v>485</v>
      </c>
      <c r="Q526" s="79" t="s">
        <v>1771</v>
      </c>
      <c r="R526" s="295" t="s">
        <v>2310</v>
      </c>
      <c r="S526" s="66"/>
      <c r="T526" s="46" t="s">
        <v>2306</v>
      </c>
      <c r="U526" s="46" t="s">
        <v>519</v>
      </c>
      <c r="V526" s="137" t="s">
        <v>1223</v>
      </c>
      <c r="W526" s="48" t="s">
        <v>1381</v>
      </c>
      <c r="X526" s="49">
        <v>21</v>
      </c>
      <c r="Y526" s="127" t="s">
        <v>28</v>
      </c>
      <c r="Z526" s="51">
        <v>412</v>
      </c>
      <c r="AA526" s="50"/>
      <c r="AB526" s="52"/>
      <c r="AC526" s="48"/>
      <c r="AD526" s="49"/>
      <c r="AE526" s="127" t="s">
        <v>28</v>
      </c>
      <c r="AF526" s="51"/>
      <c r="AG526" s="56"/>
      <c r="AH526" s="52"/>
      <c r="AI526" s="48"/>
      <c r="AJ526" s="49"/>
      <c r="AK526" s="127" t="s">
        <v>28</v>
      </c>
      <c r="AL526" s="51"/>
      <c r="AM526" s="56"/>
      <c r="AN526" s="52"/>
      <c r="AO526" s="67"/>
      <c r="AP526" s="103" t="s">
        <v>485</v>
      </c>
      <c r="AQ526" s="103"/>
      <c r="AR526" s="68" t="s">
        <v>454</v>
      </c>
      <c r="AS526" s="71" t="s">
        <v>488</v>
      </c>
      <c r="AT526" s="71"/>
      <c r="AU526" s="232"/>
    </row>
    <row r="527" spans="1:47" s="17" customFormat="1" ht="40.5" x14ac:dyDescent="0.15">
      <c r="A527" s="45"/>
      <c r="B527" s="78"/>
      <c r="C527" s="239">
        <v>452</v>
      </c>
      <c r="D527" s="304" t="s">
        <v>1415</v>
      </c>
      <c r="E527" s="37" t="s">
        <v>507</v>
      </c>
      <c r="F527" s="46" t="s">
        <v>603</v>
      </c>
      <c r="G527" s="288">
        <v>139.209</v>
      </c>
      <c r="H527" s="287">
        <v>139.209</v>
      </c>
      <c r="I527" s="288">
        <v>139.03200000000001</v>
      </c>
      <c r="J527" s="503" t="s">
        <v>2895</v>
      </c>
      <c r="K527" s="79" t="s">
        <v>1770</v>
      </c>
      <c r="L527" s="291" t="s">
        <v>1808</v>
      </c>
      <c r="M527" s="288">
        <v>21.279</v>
      </c>
      <c r="N527" s="288">
        <v>24.794</v>
      </c>
      <c r="O527" s="436">
        <f t="shared" si="21"/>
        <v>3.5150000000000006</v>
      </c>
      <c r="P527" s="340" t="s">
        <v>28</v>
      </c>
      <c r="Q527" s="64" t="s">
        <v>1773</v>
      </c>
      <c r="R527" s="295" t="s">
        <v>2148</v>
      </c>
      <c r="S527" s="66"/>
      <c r="T527" s="46" t="s">
        <v>978</v>
      </c>
      <c r="U527" s="46" t="s">
        <v>519</v>
      </c>
      <c r="V527" s="57" t="s">
        <v>1223</v>
      </c>
      <c r="W527" s="48" t="s">
        <v>1381</v>
      </c>
      <c r="X527" s="49">
        <v>21</v>
      </c>
      <c r="Y527" s="127" t="s">
        <v>28</v>
      </c>
      <c r="Z527" s="51">
        <v>413</v>
      </c>
      <c r="AA527" s="50"/>
      <c r="AB527" s="52"/>
      <c r="AC527" s="48"/>
      <c r="AD527" s="49"/>
      <c r="AE527" s="127" t="s">
        <v>28</v>
      </c>
      <c r="AF527" s="51"/>
      <c r="AG527" s="56"/>
      <c r="AH527" s="52"/>
      <c r="AI527" s="48"/>
      <c r="AJ527" s="49"/>
      <c r="AK527" s="127" t="s">
        <v>28</v>
      </c>
      <c r="AL527" s="51"/>
      <c r="AM527" s="56"/>
      <c r="AN527" s="52"/>
      <c r="AO527" s="67"/>
      <c r="AP527" s="103" t="s">
        <v>485</v>
      </c>
      <c r="AQ527" s="103"/>
      <c r="AR527" s="68" t="s">
        <v>455</v>
      </c>
      <c r="AS527" s="71" t="s">
        <v>488</v>
      </c>
      <c r="AT527" s="71"/>
      <c r="AU527" s="219"/>
    </row>
    <row r="528" spans="1:47" s="17" customFormat="1" ht="40.5" x14ac:dyDescent="0.15">
      <c r="A528" s="45"/>
      <c r="B528" s="78"/>
      <c r="C528" s="239">
        <v>453</v>
      </c>
      <c r="D528" s="300" t="s">
        <v>1178</v>
      </c>
      <c r="E528" s="46" t="s">
        <v>571</v>
      </c>
      <c r="F528" s="46" t="s">
        <v>484</v>
      </c>
      <c r="G528" s="288">
        <v>9.1999999999999993</v>
      </c>
      <c r="H528" s="287">
        <v>9.1999999999999993</v>
      </c>
      <c r="I528" s="288">
        <v>5.8630000000000004</v>
      </c>
      <c r="J528" s="503" t="s">
        <v>2895</v>
      </c>
      <c r="K528" s="79" t="s">
        <v>1770</v>
      </c>
      <c r="L528" s="291" t="s">
        <v>2185</v>
      </c>
      <c r="M528" s="288">
        <v>9.1999999999999993</v>
      </c>
      <c r="N528" s="288">
        <v>19.855</v>
      </c>
      <c r="O528" s="436">
        <f t="shared" si="21"/>
        <v>10.655000000000001</v>
      </c>
      <c r="P528" s="340">
        <v>0</v>
      </c>
      <c r="Q528" s="64" t="s">
        <v>1772</v>
      </c>
      <c r="R528" s="295" t="s">
        <v>2186</v>
      </c>
      <c r="S528" s="66" t="s">
        <v>2932</v>
      </c>
      <c r="T528" s="109" t="s">
        <v>544</v>
      </c>
      <c r="U528" s="109" t="s">
        <v>519</v>
      </c>
      <c r="V528" s="57" t="s">
        <v>1283</v>
      </c>
      <c r="W528" s="48" t="s">
        <v>1381</v>
      </c>
      <c r="X528" s="49">
        <v>21</v>
      </c>
      <c r="Y528" s="127" t="s">
        <v>28</v>
      </c>
      <c r="Z528" s="51">
        <v>551</v>
      </c>
      <c r="AA528" s="50"/>
      <c r="AB528" s="52"/>
      <c r="AC528" s="48"/>
      <c r="AD528" s="49"/>
      <c r="AE528" s="127" t="s">
        <v>28</v>
      </c>
      <c r="AF528" s="51"/>
      <c r="AG528" s="56"/>
      <c r="AH528" s="52"/>
      <c r="AI528" s="48"/>
      <c r="AJ528" s="49"/>
      <c r="AK528" s="127" t="s">
        <v>28</v>
      </c>
      <c r="AL528" s="51"/>
      <c r="AM528" s="56"/>
      <c r="AN528" s="52"/>
      <c r="AO528" s="67"/>
      <c r="AP528" s="103" t="s">
        <v>485</v>
      </c>
      <c r="AQ528" s="103"/>
      <c r="AR528" s="68" t="s">
        <v>454</v>
      </c>
      <c r="AS528" s="71" t="s">
        <v>488</v>
      </c>
      <c r="AT528" s="71"/>
      <c r="AU528" s="219"/>
    </row>
    <row r="529" spans="1:47" s="25" customFormat="1" x14ac:dyDescent="0.15">
      <c r="A529" s="33"/>
      <c r="B529" s="43" t="s">
        <v>1349</v>
      </c>
      <c r="C529" s="306"/>
      <c r="D529" s="211"/>
      <c r="E529" s="212"/>
      <c r="F529" s="212"/>
      <c r="G529" s="401"/>
      <c r="H529" s="401"/>
      <c r="I529" s="401"/>
      <c r="J529" s="533"/>
      <c r="K529" s="213"/>
      <c r="L529" s="514"/>
      <c r="M529" s="401"/>
      <c r="N529" s="401"/>
      <c r="O529" s="437"/>
      <c r="P529" s="342"/>
      <c r="Q529" s="214"/>
      <c r="R529" s="524"/>
      <c r="S529" s="214"/>
      <c r="T529" s="215"/>
      <c r="U529" s="211"/>
      <c r="V529" s="211"/>
      <c r="W529" s="211"/>
      <c r="X529" s="211"/>
      <c r="Y529" s="211"/>
      <c r="Z529" s="211"/>
      <c r="AA529" s="211"/>
      <c r="AB529" s="211"/>
      <c r="AC529" s="211"/>
      <c r="AD529" s="211"/>
      <c r="AE529" s="211"/>
      <c r="AF529" s="211"/>
      <c r="AG529" s="211"/>
      <c r="AH529" s="211"/>
      <c r="AI529" s="211"/>
      <c r="AJ529" s="211"/>
      <c r="AK529" s="211"/>
      <c r="AL529" s="211"/>
      <c r="AM529" s="211"/>
      <c r="AN529" s="211"/>
      <c r="AO529" s="214"/>
      <c r="AP529" s="212"/>
      <c r="AQ529" s="212"/>
      <c r="AR529" s="216"/>
      <c r="AS529" s="211"/>
      <c r="AT529" s="211"/>
      <c r="AU529" s="231"/>
    </row>
    <row r="530" spans="1:47" s="17" customFormat="1" ht="40.5" x14ac:dyDescent="0.15">
      <c r="A530" s="45"/>
      <c r="B530" s="78"/>
      <c r="C530" s="239">
        <v>454</v>
      </c>
      <c r="D530" s="300" t="s">
        <v>1079</v>
      </c>
      <c r="E530" s="46" t="s">
        <v>1080</v>
      </c>
      <c r="F530" s="46" t="s">
        <v>484</v>
      </c>
      <c r="G530" s="288">
        <v>42.404000000000003</v>
      </c>
      <c r="H530" s="287">
        <v>118.304</v>
      </c>
      <c r="I530" s="288">
        <v>115.864</v>
      </c>
      <c r="J530" s="503" t="s">
        <v>28</v>
      </c>
      <c r="K530" s="79" t="s">
        <v>1770</v>
      </c>
      <c r="L530" s="291" t="s">
        <v>3051</v>
      </c>
      <c r="M530" s="397">
        <v>49</v>
      </c>
      <c r="N530" s="397">
        <v>53.51</v>
      </c>
      <c r="O530" s="445">
        <v>4.51</v>
      </c>
      <c r="P530" s="340" t="s">
        <v>28</v>
      </c>
      <c r="Q530" s="64" t="s">
        <v>1772</v>
      </c>
      <c r="R530" s="295" t="s">
        <v>2674</v>
      </c>
      <c r="S530" s="47"/>
      <c r="T530" s="46" t="s">
        <v>970</v>
      </c>
      <c r="U530" s="46" t="s">
        <v>548</v>
      </c>
      <c r="V530" s="57" t="s">
        <v>1224</v>
      </c>
      <c r="W530" s="48" t="s">
        <v>1381</v>
      </c>
      <c r="X530" s="49">
        <v>21</v>
      </c>
      <c r="Y530" s="127" t="s">
        <v>28</v>
      </c>
      <c r="Z530" s="51">
        <v>414</v>
      </c>
      <c r="AA530" s="50"/>
      <c r="AB530" s="52"/>
      <c r="AC530" s="48"/>
      <c r="AD530" s="49"/>
      <c r="AE530" s="127" t="s">
        <v>28</v>
      </c>
      <c r="AF530" s="51"/>
      <c r="AG530" s="56"/>
      <c r="AH530" s="52"/>
      <c r="AI530" s="48"/>
      <c r="AJ530" s="49"/>
      <c r="AK530" s="127" t="s">
        <v>28</v>
      </c>
      <c r="AL530" s="51"/>
      <c r="AM530" s="56"/>
      <c r="AN530" s="52"/>
      <c r="AO530" s="67"/>
      <c r="AP530" s="349" t="s">
        <v>485</v>
      </c>
      <c r="AQ530" s="349"/>
      <c r="AR530" s="68" t="s">
        <v>452</v>
      </c>
      <c r="AS530" s="71" t="s">
        <v>488</v>
      </c>
      <c r="AT530" s="71"/>
      <c r="AU530" s="219"/>
    </row>
    <row r="531" spans="1:47" s="17" customFormat="1" ht="40.5" x14ac:dyDescent="0.15">
      <c r="A531" s="45"/>
      <c r="B531" s="78"/>
      <c r="C531" s="239">
        <v>455</v>
      </c>
      <c r="D531" s="304" t="s">
        <v>1081</v>
      </c>
      <c r="E531" s="37" t="s">
        <v>728</v>
      </c>
      <c r="F531" s="37" t="s">
        <v>529</v>
      </c>
      <c r="G531" s="288">
        <v>8092.99</v>
      </c>
      <c r="H531" s="287">
        <v>8362.9269999999997</v>
      </c>
      <c r="I531" s="288">
        <v>8320.1262449999995</v>
      </c>
      <c r="J531" s="503" t="s">
        <v>28</v>
      </c>
      <c r="K531" s="79" t="s">
        <v>1770</v>
      </c>
      <c r="L531" s="291" t="s">
        <v>2722</v>
      </c>
      <c r="M531" s="288">
        <v>4972</v>
      </c>
      <c r="N531" s="288">
        <f>4060+1912</f>
        <v>5972</v>
      </c>
      <c r="O531" s="436">
        <f>N531-M531</f>
        <v>1000</v>
      </c>
      <c r="P531" s="340" t="s">
        <v>28</v>
      </c>
      <c r="Q531" s="64" t="s">
        <v>1773</v>
      </c>
      <c r="R531" s="295" t="s">
        <v>2745</v>
      </c>
      <c r="S531" s="66" t="s">
        <v>3110</v>
      </c>
      <c r="T531" s="37" t="s">
        <v>1211</v>
      </c>
      <c r="U531" s="37" t="s">
        <v>519</v>
      </c>
      <c r="V531" s="58" t="s">
        <v>1225</v>
      </c>
      <c r="W531" s="48" t="s">
        <v>1381</v>
      </c>
      <c r="X531" s="49">
        <v>21</v>
      </c>
      <c r="Y531" s="127" t="s">
        <v>28</v>
      </c>
      <c r="Z531" s="51">
        <v>415</v>
      </c>
      <c r="AA531" s="50"/>
      <c r="AB531" s="52"/>
      <c r="AC531" s="48"/>
      <c r="AD531" s="49"/>
      <c r="AE531" s="127" t="s">
        <v>28</v>
      </c>
      <c r="AF531" s="51"/>
      <c r="AG531" s="56"/>
      <c r="AH531" s="52"/>
      <c r="AI531" s="48"/>
      <c r="AJ531" s="49"/>
      <c r="AK531" s="127" t="s">
        <v>28</v>
      </c>
      <c r="AL531" s="51"/>
      <c r="AM531" s="56"/>
      <c r="AN531" s="52"/>
      <c r="AO531" s="67"/>
      <c r="AP531" s="349" t="s">
        <v>485</v>
      </c>
      <c r="AQ531" s="349"/>
      <c r="AR531" s="68" t="s">
        <v>455</v>
      </c>
      <c r="AS531" s="72"/>
      <c r="AT531" s="72" t="s">
        <v>488</v>
      </c>
      <c r="AU531" s="225"/>
    </row>
    <row r="532" spans="1:47" s="17" customFormat="1" ht="40.5" x14ac:dyDescent="0.15">
      <c r="A532" s="45"/>
      <c r="B532" s="78"/>
      <c r="C532" s="239">
        <v>456</v>
      </c>
      <c r="D532" s="304" t="s">
        <v>1082</v>
      </c>
      <c r="E532" s="37" t="s">
        <v>542</v>
      </c>
      <c r="F532" s="37" t="s">
        <v>529</v>
      </c>
      <c r="G532" s="288">
        <v>185</v>
      </c>
      <c r="H532" s="287">
        <v>144.619</v>
      </c>
      <c r="I532" s="288">
        <v>144.60599999999999</v>
      </c>
      <c r="J532" s="503" t="s">
        <v>28</v>
      </c>
      <c r="K532" s="79" t="s">
        <v>1770</v>
      </c>
      <c r="L532" s="291" t="s">
        <v>2723</v>
      </c>
      <c r="M532" s="288">
        <v>160</v>
      </c>
      <c r="N532" s="288">
        <v>192</v>
      </c>
      <c r="O532" s="436">
        <f>N532-M532</f>
        <v>32</v>
      </c>
      <c r="P532" s="340" t="s">
        <v>28</v>
      </c>
      <c r="Q532" s="64" t="s">
        <v>1772</v>
      </c>
      <c r="R532" s="295" t="s">
        <v>3119</v>
      </c>
      <c r="S532" s="66" t="s">
        <v>3111</v>
      </c>
      <c r="T532" s="37" t="s">
        <v>1211</v>
      </c>
      <c r="U532" s="37" t="s">
        <v>519</v>
      </c>
      <c r="V532" s="58" t="s">
        <v>1225</v>
      </c>
      <c r="W532" s="48" t="s">
        <v>1381</v>
      </c>
      <c r="X532" s="49">
        <v>21</v>
      </c>
      <c r="Y532" s="127" t="s">
        <v>28</v>
      </c>
      <c r="Z532" s="51">
        <v>416</v>
      </c>
      <c r="AA532" s="50"/>
      <c r="AB532" s="52"/>
      <c r="AC532" s="48"/>
      <c r="AD532" s="49"/>
      <c r="AE532" s="127" t="s">
        <v>28</v>
      </c>
      <c r="AF532" s="51"/>
      <c r="AG532" s="56"/>
      <c r="AH532" s="52"/>
      <c r="AI532" s="48"/>
      <c r="AJ532" s="49"/>
      <c r="AK532" s="127" t="s">
        <v>28</v>
      </c>
      <c r="AL532" s="51"/>
      <c r="AM532" s="56"/>
      <c r="AN532" s="52"/>
      <c r="AO532" s="67"/>
      <c r="AP532" s="349" t="s">
        <v>485</v>
      </c>
      <c r="AQ532" s="349"/>
      <c r="AR532" s="68" t="s">
        <v>452</v>
      </c>
      <c r="AS532" s="72" t="s">
        <v>488</v>
      </c>
      <c r="AT532" s="72"/>
      <c r="AU532" s="225"/>
    </row>
    <row r="533" spans="1:47" s="17" customFormat="1" ht="54" x14ac:dyDescent="0.15">
      <c r="A533" s="45"/>
      <c r="B533" s="78"/>
      <c r="C533" s="239">
        <v>457</v>
      </c>
      <c r="D533" s="304" t="s">
        <v>1083</v>
      </c>
      <c r="E533" s="37" t="s">
        <v>542</v>
      </c>
      <c r="F533" s="37" t="s">
        <v>529</v>
      </c>
      <c r="G533" s="288">
        <v>143.81399999999999</v>
      </c>
      <c r="H533" s="287">
        <v>125.062</v>
      </c>
      <c r="I533" s="288">
        <v>110.489</v>
      </c>
      <c r="J533" s="503" t="s">
        <v>28</v>
      </c>
      <c r="K533" s="79" t="s">
        <v>1774</v>
      </c>
      <c r="L533" s="291" t="s">
        <v>2724</v>
      </c>
      <c r="M533" s="288">
        <v>142.899</v>
      </c>
      <c r="N533" s="288">
        <v>192.76</v>
      </c>
      <c r="O533" s="436">
        <f>N533-M533</f>
        <v>49.86099999999999</v>
      </c>
      <c r="P533" s="340" t="s">
        <v>28</v>
      </c>
      <c r="Q533" s="64" t="s">
        <v>1773</v>
      </c>
      <c r="R533" s="295" t="s">
        <v>2746</v>
      </c>
      <c r="S533" s="66" t="s">
        <v>3112</v>
      </c>
      <c r="T533" s="37" t="s">
        <v>1211</v>
      </c>
      <c r="U533" s="37" t="s">
        <v>519</v>
      </c>
      <c r="V533" s="58" t="s">
        <v>1225</v>
      </c>
      <c r="W533" s="48" t="s">
        <v>1381</v>
      </c>
      <c r="X533" s="49">
        <v>21</v>
      </c>
      <c r="Y533" s="127" t="s">
        <v>28</v>
      </c>
      <c r="Z533" s="51">
        <v>417</v>
      </c>
      <c r="AA533" s="50"/>
      <c r="AB533" s="52"/>
      <c r="AC533" s="48"/>
      <c r="AD533" s="49"/>
      <c r="AE533" s="127" t="s">
        <v>28</v>
      </c>
      <c r="AF533" s="51"/>
      <c r="AG533" s="56"/>
      <c r="AH533" s="52"/>
      <c r="AI533" s="48"/>
      <c r="AJ533" s="49"/>
      <c r="AK533" s="127" t="s">
        <v>28</v>
      </c>
      <c r="AL533" s="51"/>
      <c r="AM533" s="56"/>
      <c r="AN533" s="52"/>
      <c r="AO533" s="67"/>
      <c r="AP533" s="349" t="s">
        <v>485</v>
      </c>
      <c r="AQ533" s="349"/>
      <c r="AR533" s="68" t="s">
        <v>455</v>
      </c>
      <c r="AS533" s="72" t="s">
        <v>488</v>
      </c>
      <c r="AT533" s="72" t="s">
        <v>488</v>
      </c>
      <c r="AU533" s="225"/>
    </row>
    <row r="534" spans="1:47" s="17" customFormat="1" ht="40.5" x14ac:dyDescent="0.15">
      <c r="A534" s="45"/>
      <c r="B534" s="78"/>
      <c r="C534" s="239">
        <v>458</v>
      </c>
      <c r="D534" s="304" t="s">
        <v>1084</v>
      </c>
      <c r="E534" s="37" t="s">
        <v>728</v>
      </c>
      <c r="F534" s="37" t="s">
        <v>529</v>
      </c>
      <c r="G534" s="288">
        <v>49.265000000000001</v>
      </c>
      <c r="H534" s="287">
        <v>49.265000000000001</v>
      </c>
      <c r="I534" s="288">
        <v>45.460372</v>
      </c>
      <c r="J534" s="279" t="s">
        <v>3113</v>
      </c>
      <c r="K534" s="79" t="s">
        <v>1770</v>
      </c>
      <c r="L534" s="291" t="s">
        <v>2725</v>
      </c>
      <c r="M534" s="397">
        <v>49.265000000000001</v>
      </c>
      <c r="N534" s="397">
        <v>49.265000000000001</v>
      </c>
      <c r="O534" s="445">
        <f>N534-M534</f>
        <v>0</v>
      </c>
      <c r="P534" s="340" t="s">
        <v>28</v>
      </c>
      <c r="Q534" s="64" t="s">
        <v>1772</v>
      </c>
      <c r="R534" s="295" t="s">
        <v>2747</v>
      </c>
      <c r="S534" s="66"/>
      <c r="T534" s="37" t="s">
        <v>1211</v>
      </c>
      <c r="U534" s="37" t="s">
        <v>519</v>
      </c>
      <c r="V534" s="58" t="s">
        <v>1225</v>
      </c>
      <c r="W534" s="48" t="s">
        <v>1381</v>
      </c>
      <c r="X534" s="49">
        <v>21</v>
      </c>
      <c r="Y534" s="127" t="s">
        <v>28</v>
      </c>
      <c r="Z534" s="51">
        <v>418</v>
      </c>
      <c r="AA534" s="50"/>
      <c r="AB534" s="52"/>
      <c r="AC534" s="48"/>
      <c r="AD534" s="49"/>
      <c r="AE534" s="127" t="s">
        <v>28</v>
      </c>
      <c r="AF534" s="51"/>
      <c r="AG534" s="56"/>
      <c r="AH534" s="52"/>
      <c r="AI534" s="48"/>
      <c r="AJ534" s="49"/>
      <c r="AK534" s="127" t="s">
        <v>28</v>
      </c>
      <c r="AL534" s="51"/>
      <c r="AM534" s="56"/>
      <c r="AN534" s="52"/>
      <c r="AO534" s="67"/>
      <c r="AP534" s="349" t="s">
        <v>1382</v>
      </c>
      <c r="AQ534" s="349" t="s">
        <v>1383</v>
      </c>
      <c r="AR534" s="68" t="s">
        <v>451</v>
      </c>
      <c r="AS534" s="72" t="s">
        <v>488</v>
      </c>
      <c r="AT534" s="72"/>
      <c r="AU534" s="225"/>
    </row>
    <row r="535" spans="1:47" s="25" customFormat="1" x14ac:dyDescent="0.15">
      <c r="A535" s="33"/>
      <c r="B535" s="43" t="s">
        <v>1350</v>
      </c>
      <c r="C535" s="306"/>
      <c r="D535" s="99"/>
      <c r="E535" s="102"/>
      <c r="F535" s="102"/>
      <c r="G535" s="401"/>
      <c r="H535" s="417"/>
      <c r="I535" s="417"/>
      <c r="J535" s="533"/>
      <c r="K535" s="82"/>
      <c r="L535" s="514"/>
      <c r="M535" s="401"/>
      <c r="N535" s="417"/>
      <c r="O535" s="435"/>
      <c r="P535" s="339"/>
      <c r="Q535" s="44"/>
      <c r="R535" s="524"/>
      <c r="S535" s="44"/>
      <c r="T535" s="101"/>
      <c r="U535" s="99"/>
      <c r="V535" s="99"/>
      <c r="W535" s="99"/>
      <c r="X535" s="99"/>
      <c r="Y535" s="99"/>
      <c r="Z535" s="99"/>
      <c r="AA535" s="99"/>
      <c r="AB535" s="99"/>
      <c r="AC535" s="99"/>
      <c r="AD535" s="99"/>
      <c r="AE535" s="99"/>
      <c r="AF535" s="99"/>
      <c r="AG535" s="99"/>
      <c r="AH535" s="99"/>
      <c r="AI535" s="99"/>
      <c r="AJ535" s="99"/>
      <c r="AK535" s="99"/>
      <c r="AL535" s="99"/>
      <c r="AM535" s="99"/>
      <c r="AN535" s="99"/>
      <c r="AO535" s="99"/>
      <c r="AP535" s="102"/>
      <c r="AQ535" s="102"/>
      <c r="AR535" s="63"/>
      <c r="AS535" s="99"/>
      <c r="AT535" s="99"/>
      <c r="AU535" s="220"/>
    </row>
    <row r="536" spans="1:47" s="17" customFormat="1" ht="54" x14ac:dyDescent="0.15">
      <c r="A536" s="45"/>
      <c r="B536" s="78"/>
      <c r="C536" s="239">
        <v>459</v>
      </c>
      <c r="D536" s="300" t="s">
        <v>1087</v>
      </c>
      <c r="E536" s="46" t="s">
        <v>1088</v>
      </c>
      <c r="F536" s="46" t="s">
        <v>484</v>
      </c>
      <c r="G536" s="404">
        <v>2.4020000000000001</v>
      </c>
      <c r="H536" s="287">
        <v>2.4020000000000001</v>
      </c>
      <c r="I536" s="288">
        <v>1.4630000000000001</v>
      </c>
      <c r="J536" s="505" t="s">
        <v>485</v>
      </c>
      <c r="K536" s="79" t="s">
        <v>1770</v>
      </c>
      <c r="L536" s="291" t="s">
        <v>2311</v>
      </c>
      <c r="M536" s="404">
        <v>2.383</v>
      </c>
      <c r="N536" s="288">
        <v>2.3839999999999999</v>
      </c>
      <c r="O536" s="462">
        <f t="shared" si="21"/>
        <v>9.9999999999988987E-4</v>
      </c>
      <c r="P536" s="340" t="s">
        <v>485</v>
      </c>
      <c r="Q536" s="64" t="s">
        <v>1773</v>
      </c>
      <c r="R536" s="295" t="s">
        <v>2316</v>
      </c>
      <c r="S536" s="66"/>
      <c r="T536" s="46" t="s">
        <v>580</v>
      </c>
      <c r="U536" s="46" t="s">
        <v>487</v>
      </c>
      <c r="V536" s="57" t="s">
        <v>1227</v>
      </c>
      <c r="W536" s="48" t="s">
        <v>1381</v>
      </c>
      <c r="X536" s="49">
        <v>21</v>
      </c>
      <c r="Y536" s="127" t="s">
        <v>28</v>
      </c>
      <c r="Z536" s="51">
        <v>420</v>
      </c>
      <c r="AA536" s="50"/>
      <c r="AB536" s="52"/>
      <c r="AC536" s="48"/>
      <c r="AD536" s="49"/>
      <c r="AE536" s="127" t="s">
        <v>28</v>
      </c>
      <c r="AF536" s="51"/>
      <c r="AG536" s="56"/>
      <c r="AH536" s="52"/>
      <c r="AI536" s="48"/>
      <c r="AJ536" s="49"/>
      <c r="AK536" s="127" t="s">
        <v>28</v>
      </c>
      <c r="AL536" s="51"/>
      <c r="AM536" s="56"/>
      <c r="AN536" s="52"/>
      <c r="AO536" s="67"/>
      <c r="AP536" s="103" t="s">
        <v>485</v>
      </c>
      <c r="AQ536" s="103"/>
      <c r="AR536" s="68" t="s">
        <v>454</v>
      </c>
      <c r="AS536" s="71"/>
      <c r="AT536" s="71"/>
      <c r="AU536" s="219"/>
    </row>
    <row r="537" spans="1:47" s="17" customFormat="1" ht="94.5" x14ac:dyDescent="0.15">
      <c r="A537" s="45"/>
      <c r="B537" s="78"/>
      <c r="C537" s="239">
        <v>460</v>
      </c>
      <c r="D537" s="300" t="s">
        <v>1089</v>
      </c>
      <c r="E537" s="46" t="s">
        <v>695</v>
      </c>
      <c r="F537" s="46" t="s">
        <v>484</v>
      </c>
      <c r="G537" s="404">
        <v>59.085000000000001</v>
      </c>
      <c r="H537" s="287">
        <v>59.085000000000001</v>
      </c>
      <c r="I537" s="288">
        <v>44.658999999999999</v>
      </c>
      <c r="J537" s="505" t="s">
        <v>485</v>
      </c>
      <c r="K537" s="79" t="s">
        <v>1770</v>
      </c>
      <c r="L537" s="291" t="s">
        <v>2312</v>
      </c>
      <c r="M537" s="404">
        <v>3.5259999999999998</v>
      </c>
      <c r="N537" s="288">
        <v>3.5259999999999998</v>
      </c>
      <c r="O537" s="436">
        <f t="shared" si="21"/>
        <v>0</v>
      </c>
      <c r="P537" s="340" t="s">
        <v>485</v>
      </c>
      <c r="Q537" s="64" t="s">
        <v>1773</v>
      </c>
      <c r="R537" s="295" t="s">
        <v>2317</v>
      </c>
      <c r="S537" s="66"/>
      <c r="T537" s="46" t="s">
        <v>580</v>
      </c>
      <c r="U537" s="46" t="s">
        <v>487</v>
      </c>
      <c r="V537" s="57" t="s">
        <v>1563</v>
      </c>
      <c r="W537" s="48" t="s">
        <v>1381</v>
      </c>
      <c r="X537" s="49">
        <v>21</v>
      </c>
      <c r="Y537" s="127" t="s">
        <v>28</v>
      </c>
      <c r="Z537" s="51">
        <v>421</v>
      </c>
      <c r="AA537" s="50"/>
      <c r="AB537" s="52"/>
      <c r="AC537" s="48"/>
      <c r="AD537" s="49"/>
      <c r="AE537" s="127" t="s">
        <v>28</v>
      </c>
      <c r="AF537" s="51"/>
      <c r="AG537" s="56"/>
      <c r="AH537" s="52"/>
      <c r="AI537" s="48"/>
      <c r="AJ537" s="49"/>
      <c r="AK537" s="127" t="s">
        <v>28</v>
      </c>
      <c r="AL537" s="51"/>
      <c r="AM537" s="56"/>
      <c r="AN537" s="52"/>
      <c r="AO537" s="67"/>
      <c r="AP537" s="103" t="s">
        <v>485</v>
      </c>
      <c r="AQ537" s="103"/>
      <c r="AR537" s="68" t="s">
        <v>453</v>
      </c>
      <c r="AS537" s="136"/>
      <c r="AT537" s="71"/>
      <c r="AU537" s="219"/>
    </row>
    <row r="538" spans="1:47" s="17" customFormat="1" ht="94.5" x14ac:dyDescent="0.15">
      <c r="A538" s="45"/>
      <c r="B538" s="78"/>
      <c r="C538" s="239">
        <v>461</v>
      </c>
      <c r="D538" s="300" t="s">
        <v>1371</v>
      </c>
      <c r="E538" s="37" t="s">
        <v>1551</v>
      </c>
      <c r="F538" s="37" t="s">
        <v>484</v>
      </c>
      <c r="G538" s="404">
        <v>92.436999999999998</v>
      </c>
      <c r="H538" s="287">
        <v>92.436999999999998</v>
      </c>
      <c r="I538" s="288">
        <v>59.499000000000002</v>
      </c>
      <c r="J538" s="505" t="s">
        <v>485</v>
      </c>
      <c r="K538" s="79" t="s">
        <v>1770</v>
      </c>
      <c r="L538" s="291" t="s">
        <v>2313</v>
      </c>
      <c r="M538" s="404">
        <v>87.256</v>
      </c>
      <c r="N538" s="288">
        <v>146.346</v>
      </c>
      <c r="O538" s="436">
        <f t="shared" si="21"/>
        <v>59.09</v>
      </c>
      <c r="P538" s="340" t="s">
        <v>485</v>
      </c>
      <c r="Q538" s="64" t="s">
        <v>1773</v>
      </c>
      <c r="R538" s="295" t="s">
        <v>2246</v>
      </c>
      <c r="S538" s="66" t="s">
        <v>2957</v>
      </c>
      <c r="T538" s="46" t="s">
        <v>580</v>
      </c>
      <c r="U538" s="46" t="s">
        <v>487</v>
      </c>
      <c r="V538" s="57" t="s">
        <v>1563</v>
      </c>
      <c r="W538" s="48" t="s">
        <v>1381</v>
      </c>
      <c r="X538" s="49">
        <v>21</v>
      </c>
      <c r="Y538" s="127" t="s">
        <v>28</v>
      </c>
      <c r="Z538" s="51">
        <v>421</v>
      </c>
      <c r="AA538" s="50"/>
      <c r="AB538" s="52"/>
      <c r="AC538" s="48"/>
      <c r="AD538" s="49"/>
      <c r="AE538" s="127" t="s">
        <v>28</v>
      </c>
      <c r="AF538" s="51"/>
      <c r="AG538" s="56"/>
      <c r="AH538" s="52"/>
      <c r="AI538" s="48"/>
      <c r="AJ538" s="49"/>
      <c r="AK538" s="127" t="s">
        <v>28</v>
      </c>
      <c r="AL538" s="51"/>
      <c r="AM538" s="56"/>
      <c r="AN538" s="52"/>
      <c r="AO538" s="67"/>
      <c r="AP538" s="103" t="s">
        <v>485</v>
      </c>
      <c r="AQ538" s="103"/>
      <c r="AR538" s="68" t="s">
        <v>453</v>
      </c>
      <c r="AS538" s="71" t="s">
        <v>488</v>
      </c>
      <c r="AT538" s="71"/>
      <c r="AU538" s="219"/>
    </row>
    <row r="539" spans="1:47" s="17" customFormat="1" ht="67.5" x14ac:dyDescent="0.15">
      <c r="A539" s="45"/>
      <c r="B539" s="78"/>
      <c r="C539" s="239">
        <v>462</v>
      </c>
      <c r="D539" s="304" t="s">
        <v>2532</v>
      </c>
      <c r="E539" s="37" t="s">
        <v>602</v>
      </c>
      <c r="F539" s="37" t="s">
        <v>670</v>
      </c>
      <c r="G539" s="404">
        <v>99.99</v>
      </c>
      <c r="H539" s="287">
        <v>109.68300000000001</v>
      </c>
      <c r="I539" s="288">
        <v>109.67</v>
      </c>
      <c r="J539" s="279" t="s">
        <v>2344</v>
      </c>
      <c r="K539" s="79" t="s">
        <v>1770</v>
      </c>
      <c r="L539" s="291" t="s">
        <v>2314</v>
      </c>
      <c r="M539" s="484">
        <v>0</v>
      </c>
      <c r="N539" s="397">
        <v>123.55200000000001</v>
      </c>
      <c r="O539" s="445">
        <f t="shared" si="21"/>
        <v>123.55200000000001</v>
      </c>
      <c r="P539" s="340" t="s">
        <v>485</v>
      </c>
      <c r="Q539" s="64" t="s">
        <v>1773</v>
      </c>
      <c r="R539" s="295" t="s">
        <v>2318</v>
      </c>
      <c r="S539" s="66" t="s">
        <v>2958</v>
      </c>
      <c r="T539" s="46" t="s">
        <v>580</v>
      </c>
      <c r="U539" s="46" t="s">
        <v>487</v>
      </c>
      <c r="V539" s="57" t="s">
        <v>1564</v>
      </c>
      <c r="W539" s="48" t="s">
        <v>1381</v>
      </c>
      <c r="X539" s="49">
        <v>21</v>
      </c>
      <c r="Y539" s="127" t="s">
        <v>28</v>
      </c>
      <c r="Z539" s="51">
        <v>421</v>
      </c>
      <c r="AA539" s="50"/>
      <c r="AB539" s="52"/>
      <c r="AC539" s="48"/>
      <c r="AD539" s="49"/>
      <c r="AE539" s="127" t="s">
        <v>28</v>
      </c>
      <c r="AF539" s="51"/>
      <c r="AG539" s="56"/>
      <c r="AH539" s="52"/>
      <c r="AI539" s="48"/>
      <c r="AJ539" s="49"/>
      <c r="AK539" s="127" t="s">
        <v>28</v>
      </c>
      <c r="AL539" s="51"/>
      <c r="AM539" s="56"/>
      <c r="AN539" s="52"/>
      <c r="AO539" s="67"/>
      <c r="AP539" s="103" t="s">
        <v>1382</v>
      </c>
      <c r="AQ539" s="103" t="s">
        <v>1400</v>
      </c>
      <c r="AR539" s="68"/>
      <c r="AS539" s="72" t="s">
        <v>488</v>
      </c>
      <c r="AT539" s="71"/>
      <c r="AU539" s="219"/>
    </row>
    <row r="540" spans="1:47" s="17" customFormat="1" ht="54" x14ac:dyDescent="0.15">
      <c r="A540" s="45"/>
      <c r="B540" s="78"/>
      <c r="C540" s="239">
        <v>463</v>
      </c>
      <c r="D540" s="304" t="s">
        <v>1636</v>
      </c>
      <c r="E540" s="37" t="s">
        <v>692</v>
      </c>
      <c r="F540" s="37" t="s">
        <v>484</v>
      </c>
      <c r="G540" s="404">
        <v>92</v>
      </c>
      <c r="H540" s="287">
        <v>22</v>
      </c>
      <c r="I540" s="288">
        <v>21.97</v>
      </c>
      <c r="J540" s="279" t="s">
        <v>2345</v>
      </c>
      <c r="K540" s="79" t="s">
        <v>1874</v>
      </c>
      <c r="L540" s="291" t="s">
        <v>2315</v>
      </c>
      <c r="M540" s="484">
        <v>0</v>
      </c>
      <c r="N540" s="471">
        <v>0</v>
      </c>
      <c r="O540" s="445">
        <f t="shared" si="21"/>
        <v>0</v>
      </c>
      <c r="P540" s="340" t="s">
        <v>485</v>
      </c>
      <c r="Q540" s="64" t="s">
        <v>1874</v>
      </c>
      <c r="R540" s="295" t="s">
        <v>2319</v>
      </c>
      <c r="S540" s="66"/>
      <c r="T540" s="46" t="s">
        <v>580</v>
      </c>
      <c r="U540" s="46" t="s">
        <v>487</v>
      </c>
      <c r="V540" s="57" t="s">
        <v>1564</v>
      </c>
      <c r="W540" s="48" t="s">
        <v>1381</v>
      </c>
      <c r="X540" s="49">
        <v>21</v>
      </c>
      <c r="Y540" s="127" t="s">
        <v>28</v>
      </c>
      <c r="Z540" s="51">
        <v>421</v>
      </c>
      <c r="AA540" s="50"/>
      <c r="AB540" s="52"/>
      <c r="AC540" s="48"/>
      <c r="AD540" s="49"/>
      <c r="AE540" s="127" t="s">
        <v>28</v>
      </c>
      <c r="AF540" s="51"/>
      <c r="AG540" s="56"/>
      <c r="AH540" s="52"/>
      <c r="AI540" s="48"/>
      <c r="AJ540" s="49"/>
      <c r="AK540" s="127" t="s">
        <v>28</v>
      </c>
      <c r="AL540" s="51"/>
      <c r="AM540" s="56"/>
      <c r="AN540" s="52"/>
      <c r="AO540" s="67"/>
      <c r="AP540" s="103" t="s">
        <v>1382</v>
      </c>
      <c r="AQ540" s="103" t="s">
        <v>1400</v>
      </c>
      <c r="AR540" s="68"/>
      <c r="AS540" s="72" t="s">
        <v>488</v>
      </c>
      <c r="AT540" s="71"/>
      <c r="AU540" s="219"/>
    </row>
    <row r="541" spans="1:47" s="17" customFormat="1" ht="40.5" x14ac:dyDescent="0.15">
      <c r="A541" s="45"/>
      <c r="B541" s="78"/>
      <c r="C541" s="239">
        <v>464</v>
      </c>
      <c r="D541" s="300" t="s">
        <v>1085</v>
      </c>
      <c r="E541" s="46" t="s">
        <v>1086</v>
      </c>
      <c r="F541" s="46" t="s">
        <v>484</v>
      </c>
      <c r="G541" s="404">
        <v>5.0599999999999996</v>
      </c>
      <c r="H541" s="287">
        <v>5.0599999999999996</v>
      </c>
      <c r="I541" s="288">
        <v>2.972</v>
      </c>
      <c r="J541" s="505" t="s">
        <v>485</v>
      </c>
      <c r="K541" s="79" t="s">
        <v>1770</v>
      </c>
      <c r="L541" s="291" t="s">
        <v>2240</v>
      </c>
      <c r="M541" s="404">
        <v>4.5209999999999999</v>
      </c>
      <c r="N541" s="288">
        <v>4.508</v>
      </c>
      <c r="O541" s="462">
        <f t="shared" si="21"/>
        <v>-1.2999999999999901E-2</v>
      </c>
      <c r="P541" s="340" t="s">
        <v>485</v>
      </c>
      <c r="Q541" s="64" t="s">
        <v>1773</v>
      </c>
      <c r="R541" s="295" t="s">
        <v>2316</v>
      </c>
      <c r="S541" s="66"/>
      <c r="T541" s="46" t="s">
        <v>580</v>
      </c>
      <c r="U541" s="46" t="s">
        <v>487</v>
      </c>
      <c r="V541" s="57" t="s">
        <v>1226</v>
      </c>
      <c r="W541" s="48" t="s">
        <v>1381</v>
      </c>
      <c r="X541" s="49">
        <v>21</v>
      </c>
      <c r="Y541" s="127" t="s">
        <v>28</v>
      </c>
      <c r="Z541" s="51">
        <v>419</v>
      </c>
      <c r="AA541" s="50"/>
      <c r="AB541" s="52"/>
      <c r="AC541" s="48"/>
      <c r="AD541" s="49"/>
      <c r="AE541" s="127" t="s">
        <v>28</v>
      </c>
      <c r="AF541" s="51"/>
      <c r="AG541" s="56"/>
      <c r="AH541" s="52"/>
      <c r="AI541" s="48"/>
      <c r="AJ541" s="49"/>
      <c r="AK541" s="127" t="s">
        <v>28</v>
      </c>
      <c r="AL541" s="51"/>
      <c r="AM541" s="56"/>
      <c r="AN541" s="52"/>
      <c r="AO541" s="67"/>
      <c r="AP541" s="103" t="s">
        <v>485</v>
      </c>
      <c r="AQ541" s="103"/>
      <c r="AR541" s="68" t="s">
        <v>453</v>
      </c>
      <c r="AS541" s="71"/>
      <c r="AT541" s="71"/>
      <c r="AU541" s="219"/>
    </row>
    <row r="542" spans="1:47" s="25" customFormat="1" x14ac:dyDescent="0.15">
      <c r="A542" s="33"/>
      <c r="B542" s="43" t="s">
        <v>1351</v>
      </c>
      <c r="C542" s="306"/>
      <c r="D542" s="99"/>
      <c r="E542" s="102"/>
      <c r="F542" s="102"/>
      <c r="G542" s="401"/>
      <c r="H542" s="417"/>
      <c r="I542" s="417"/>
      <c r="J542" s="533"/>
      <c r="K542" s="82"/>
      <c r="L542" s="514"/>
      <c r="M542" s="401"/>
      <c r="N542" s="417"/>
      <c r="O542" s="435"/>
      <c r="P542" s="339"/>
      <c r="Q542" s="44"/>
      <c r="R542" s="524"/>
      <c r="S542" s="44"/>
      <c r="T542" s="101"/>
      <c r="U542" s="99"/>
      <c r="V542" s="99"/>
      <c r="W542" s="99"/>
      <c r="X542" s="99"/>
      <c r="Y542" s="99"/>
      <c r="Z542" s="99"/>
      <c r="AA542" s="99"/>
      <c r="AB542" s="99"/>
      <c r="AC542" s="99"/>
      <c r="AD542" s="99"/>
      <c r="AE542" s="99"/>
      <c r="AF542" s="99"/>
      <c r="AG542" s="99"/>
      <c r="AH542" s="99"/>
      <c r="AI542" s="99"/>
      <c r="AJ542" s="99"/>
      <c r="AK542" s="99"/>
      <c r="AL542" s="99"/>
      <c r="AM542" s="99"/>
      <c r="AN542" s="99"/>
      <c r="AO542" s="99"/>
      <c r="AP542" s="102"/>
      <c r="AQ542" s="102"/>
      <c r="AR542" s="63"/>
      <c r="AS542" s="99"/>
      <c r="AT542" s="99"/>
      <c r="AU542" s="220"/>
    </row>
    <row r="543" spans="1:47" s="17" customFormat="1" ht="40.5" x14ac:dyDescent="0.15">
      <c r="A543" s="45"/>
      <c r="B543" s="78"/>
      <c r="C543" s="239">
        <v>465</v>
      </c>
      <c r="D543" s="300" t="s">
        <v>1090</v>
      </c>
      <c r="E543" s="46" t="s">
        <v>1091</v>
      </c>
      <c r="F543" s="46" t="s">
        <v>484</v>
      </c>
      <c r="G543" s="288">
        <v>74.802000000000007</v>
      </c>
      <c r="H543" s="287">
        <v>74.802000000000007</v>
      </c>
      <c r="I543" s="288">
        <v>64.641999999999996</v>
      </c>
      <c r="J543" s="279" t="s">
        <v>2114</v>
      </c>
      <c r="K543" s="79" t="s">
        <v>1770</v>
      </c>
      <c r="L543" s="291" t="s">
        <v>2975</v>
      </c>
      <c r="M543" s="397">
        <v>74.802000000000007</v>
      </c>
      <c r="N543" s="397">
        <v>83.974999999999994</v>
      </c>
      <c r="O543" s="445">
        <f t="shared" si="21"/>
        <v>9.1729999999999876</v>
      </c>
      <c r="P543" s="340" t="s">
        <v>485</v>
      </c>
      <c r="Q543" s="64" t="s">
        <v>1773</v>
      </c>
      <c r="R543" s="295" t="s">
        <v>2118</v>
      </c>
      <c r="S543" s="66" t="s">
        <v>2964</v>
      </c>
      <c r="T543" s="46" t="s">
        <v>552</v>
      </c>
      <c r="U543" s="46" t="s">
        <v>519</v>
      </c>
      <c r="V543" s="57" t="s">
        <v>1228</v>
      </c>
      <c r="W543" s="48" t="s">
        <v>1381</v>
      </c>
      <c r="X543" s="49">
        <v>21</v>
      </c>
      <c r="Y543" s="127" t="s">
        <v>28</v>
      </c>
      <c r="Z543" s="51">
        <v>422</v>
      </c>
      <c r="AA543" s="50"/>
      <c r="AB543" s="52"/>
      <c r="AC543" s="48"/>
      <c r="AD543" s="49"/>
      <c r="AE543" s="127" t="s">
        <v>28</v>
      </c>
      <c r="AF543" s="51"/>
      <c r="AG543" s="56"/>
      <c r="AH543" s="52"/>
      <c r="AI543" s="48"/>
      <c r="AJ543" s="49"/>
      <c r="AK543" s="127" t="s">
        <v>28</v>
      </c>
      <c r="AL543" s="51"/>
      <c r="AM543" s="56"/>
      <c r="AN543" s="52"/>
      <c r="AO543" s="67"/>
      <c r="AP543" s="103" t="s">
        <v>1382</v>
      </c>
      <c r="AQ543" s="103" t="s">
        <v>1383</v>
      </c>
      <c r="AR543" s="68" t="s">
        <v>451</v>
      </c>
      <c r="AS543" s="71"/>
      <c r="AT543" s="71" t="s">
        <v>488</v>
      </c>
      <c r="AU543" s="219"/>
    </row>
    <row r="544" spans="1:47" s="17" customFormat="1" ht="108" x14ac:dyDescent="0.15">
      <c r="A544" s="45"/>
      <c r="B544" s="78"/>
      <c r="C544" s="239">
        <v>466</v>
      </c>
      <c r="D544" s="300" t="s">
        <v>1092</v>
      </c>
      <c r="E544" s="46" t="s">
        <v>622</v>
      </c>
      <c r="F544" s="46" t="s">
        <v>484</v>
      </c>
      <c r="G544" s="288">
        <v>74.846000000000004</v>
      </c>
      <c r="H544" s="287">
        <v>74.846000000000004</v>
      </c>
      <c r="I544" s="288">
        <v>60.805</v>
      </c>
      <c r="J544" s="503" t="s">
        <v>485</v>
      </c>
      <c r="K544" s="79" t="s">
        <v>1770</v>
      </c>
      <c r="L544" s="291" t="s">
        <v>1816</v>
      </c>
      <c r="M544" s="288">
        <v>70.688999999999993</v>
      </c>
      <c r="N544" s="288">
        <v>77.721999999999994</v>
      </c>
      <c r="O544" s="436">
        <f t="shared" si="21"/>
        <v>7.0330000000000013</v>
      </c>
      <c r="P544" s="340" t="s">
        <v>485</v>
      </c>
      <c r="Q544" s="64" t="s">
        <v>1773</v>
      </c>
      <c r="R544" s="295" t="s">
        <v>2119</v>
      </c>
      <c r="S544" s="66" t="s">
        <v>2965</v>
      </c>
      <c r="T544" s="46" t="s">
        <v>552</v>
      </c>
      <c r="U544" s="46" t="s">
        <v>519</v>
      </c>
      <c r="V544" s="57" t="s">
        <v>1229</v>
      </c>
      <c r="W544" s="48" t="s">
        <v>1381</v>
      </c>
      <c r="X544" s="49">
        <v>21</v>
      </c>
      <c r="Y544" s="127" t="s">
        <v>28</v>
      </c>
      <c r="Z544" s="51">
        <v>423</v>
      </c>
      <c r="AA544" s="50"/>
      <c r="AB544" s="52"/>
      <c r="AC544" s="48"/>
      <c r="AD544" s="49"/>
      <c r="AE544" s="127" t="s">
        <v>28</v>
      </c>
      <c r="AF544" s="51"/>
      <c r="AG544" s="56"/>
      <c r="AH544" s="52"/>
      <c r="AI544" s="48"/>
      <c r="AJ544" s="49"/>
      <c r="AK544" s="127" t="s">
        <v>28</v>
      </c>
      <c r="AL544" s="51"/>
      <c r="AM544" s="56"/>
      <c r="AN544" s="52"/>
      <c r="AO544" s="67"/>
      <c r="AP544" s="103" t="s">
        <v>485</v>
      </c>
      <c r="AQ544" s="103"/>
      <c r="AR544" s="68" t="s">
        <v>454</v>
      </c>
      <c r="AS544" s="71" t="s">
        <v>488</v>
      </c>
      <c r="AT544" s="71"/>
      <c r="AU544" s="219"/>
    </row>
    <row r="545" spans="1:47" s="17" customFormat="1" ht="108" x14ac:dyDescent="0.15">
      <c r="A545" s="45"/>
      <c r="B545" s="78"/>
      <c r="C545" s="239">
        <v>467</v>
      </c>
      <c r="D545" s="300" t="s">
        <v>1093</v>
      </c>
      <c r="E545" s="46" t="s">
        <v>622</v>
      </c>
      <c r="F545" s="46" t="s">
        <v>1094</v>
      </c>
      <c r="G545" s="288">
        <v>205.20500000000001</v>
      </c>
      <c r="H545" s="287">
        <v>175.20500000000001</v>
      </c>
      <c r="I545" s="288">
        <v>168.54599999999999</v>
      </c>
      <c r="J545" s="503" t="s">
        <v>485</v>
      </c>
      <c r="K545" s="79" t="s">
        <v>1770</v>
      </c>
      <c r="L545" s="291" t="s">
        <v>1817</v>
      </c>
      <c r="M545" s="288">
        <v>143.97499999999999</v>
      </c>
      <c r="N545" s="288">
        <v>203.74</v>
      </c>
      <c r="O545" s="436">
        <f t="shared" si="21"/>
        <v>59.765000000000015</v>
      </c>
      <c r="P545" s="340" t="s">
        <v>485</v>
      </c>
      <c r="Q545" s="64" t="s">
        <v>1773</v>
      </c>
      <c r="R545" s="295" t="s">
        <v>2120</v>
      </c>
      <c r="S545" s="66" t="s">
        <v>2966</v>
      </c>
      <c r="T545" s="46" t="s">
        <v>552</v>
      </c>
      <c r="U545" s="46" t="s">
        <v>519</v>
      </c>
      <c r="V545" s="57" t="s">
        <v>1229</v>
      </c>
      <c r="W545" s="48" t="s">
        <v>1381</v>
      </c>
      <c r="X545" s="49">
        <v>21</v>
      </c>
      <c r="Y545" s="127" t="s">
        <v>28</v>
      </c>
      <c r="Z545" s="51">
        <v>424</v>
      </c>
      <c r="AA545" s="50"/>
      <c r="AB545" s="52"/>
      <c r="AC545" s="48"/>
      <c r="AD545" s="49"/>
      <c r="AE545" s="127" t="s">
        <v>28</v>
      </c>
      <c r="AF545" s="51"/>
      <c r="AG545" s="56"/>
      <c r="AH545" s="52"/>
      <c r="AI545" s="48"/>
      <c r="AJ545" s="49"/>
      <c r="AK545" s="127" t="s">
        <v>28</v>
      </c>
      <c r="AL545" s="51"/>
      <c r="AM545" s="56"/>
      <c r="AN545" s="52"/>
      <c r="AO545" s="67"/>
      <c r="AP545" s="103" t="s">
        <v>28</v>
      </c>
      <c r="AQ545" s="103"/>
      <c r="AR545" s="68" t="s">
        <v>452</v>
      </c>
      <c r="AS545" s="71" t="s">
        <v>488</v>
      </c>
      <c r="AT545" s="71"/>
      <c r="AU545" s="219"/>
    </row>
    <row r="546" spans="1:47" s="17" customFormat="1" ht="54" x14ac:dyDescent="0.15">
      <c r="A546" s="45"/>
      <c r="B546" s="78"/>
      <c r="C546" s="239">
        <v>468</v>
      </c>
      <c r="D546" s="300" t="s">
        <v>1095</v>
      </c>
      <c r="E546" s="46" t="s">
        <v>523</v>
      </c>
      <c r="F546" s="46" t="s">
        <v>484</v>
      </c>
      <c r="G546" s="288">
        <v>11.316000000000001</v>
      </c>
      <c r="H546" s="287">
        <v>11.316000000000001</v>
      </c>
      <c r="I546" s="288">
        <v>11.316000000000001</v>
      </c>
      <c r="J546" s="503" t="s">
        <v>485</v>
      </c>
      <c r="K546" s="79" t="s">
        <v>1770</v>
      </c>
      <c r="L546" s="291" t="s">
        <v>1818</v>
      </c>
      <c r="M546" s="288">
        <v>13.239000000000001</v>
      </c>
      <c r="N546" s="288">
        <v>13.866</v>
      </c>
      <c r="O546" s="436">
        <f t="shared" si="21"/>
        <v>0.62699999999999889</v>
      </c>
      <c r="P546" s="340" t="s">
        <v>485</v>
      </c>
      <c r="Q546" s="64" t="s">
        <v>1771</v>
      </c>
      <c r="R546" s="295" t="s">
        <v>2121</v>
      </c>
      <c r="S546" s="66"/>
      <c r="T546" s="46" t="s">
        <v>552</v>
      </c>
      <c r="U546" s="46" t="s">
        <v>519</v>
      </c>
      <c r="V546" s="57" t="s">
        <v>1230</v>
      </c>
      <c r="W546" s="48" t="s">
        <v>1381</v>
      </c>
      <c r="X546" s="49">
        <v>21</v>
      </c>
      <c r="Y546" s="127" t="s">
        <v>28</v>
      </c>
      <c r="Z546" s="51">
        <v>425</v>
      </c>
      <c r="AA546" s="50"/>
      <c r="AB546" s="52"/>
      <c r="AC546" s="48"/>
      <c r="AD546" s="49"/>
      <c r="AE546" s="127" t="s">
        <v>28</v>
      </c>
      <c r="AF546" s="51"/>
      <c r="AG546" s="56"/>
      <c r="AH546" s="52"/>
      <c r="AI546" s="48"/>
      <c r="AJ546" s="49"/>
      <c r="AK546" s="127" t="s">
        <v>28</v>
      </c>
      <c r="AL546" s="51"/>
      <c r="AM546" s="56"/>
      <c r="AN546" s="52"/>
      <c r="AO546" s="67"/>
      <c r="AP546" s="103" t="s">
        <v>28</v>
      </c>
      <c r="AQ546" s="103"/>
      <c r="AR546" s="68" t="s">
        <v>452</v>
      </c>
      <c r="AS546" s="71"/>
      <c r="AT546" s="71"/>
      <c r="AU546" s="219"/>
    </row>
    <row r="547" spans="1:47" s="17" customFormat="1" ht="108" x14ac:dyDescent="0.15">
      <c r="A547" s="45"/>
      <c r="B547" s="78"/>
      <c r="C547" s="239">
        <v>469</v>
      </c>
      <c r="D547" s="300" t="s">
        <v>1096</v>
      </c>
      <c r="E547" s="46" t="s">
        <v>1097</v>
      </c>
      <c r="F547" s="46" t="s">
        <v>484</v>
      </c>
      <c r="G547" s="288">
        <v>7.0979999999999999</v>
      </c>
      <c r="H547" s="287">
        <v>7.0979999999999999</v>
      </c>
      <c r="I547" s="288">
        <v>3.7559999999999998</v>
      </c>
      <c r="J547" s="279" t="s">
        <v>2115</v>
      </c>
      <c r="K547" s="79" t="s">
        <v>1770</v>
      </c>
      <c r="L547" s="291" t="s">
        <v>1819</v>
      </c>
      <c r="M547" s="397">
        <v>4.0810000000000004</v>
      </c>
      <c r="N547" s="397">
        <v>4.2279999999999998</v>
      </c>
      <c r="O547" s="481">
        <f t="shared" si="21"/>
        <v>0.14699999999999935</v>
      </c>
      <c r="P547" s="340" t="s">
        <v>485</v>
      </c>
      <c r="Q547" s="64" t="s">
        <v>1773</v>
      </c>
      <c r="R547" s="295" t="s">
        <v>2122</v>
      </c>
      <c r="S547" s="66"/>
      <c r="T547" s="46" t="s">
        <v>1231</v>
      </c>
      <c r="U547" s="46" t="s">
        <v>519</v>
      </c>
      <c r="V547" s="57" t="s">
        <v>1232</v>
      </c>
      <c r="W547" s="48" t="s">
        <v>1381</v>
      </c>
      <c r="X547" s="49">
        <v>21</v>
      </c>
      <c r="Y547" s="127" t="s">
        <v>28</v>
      </c>
      <c r="Z547" s="51">
        <v>426</v>
      </c>
      <c r="AA547" s="50"/>
      <c r="AB547" s="52"/>
      <c r="AC547" s="48"/>
      <c r="AD547" s="49"/>
      <c r="AE547" s="127" t="s">
        <v>28</v>
      </c>
      <c r="AF547" s="51"/>
      <c r="AG547" s="56"/>
      <c r="AH547" s="52"/>
      <c r="AI547" s="48"/>
      <c r="AJ547" s="49"/>
      <c r="AK547" s="127" t="s">
        <v>28</v>
      </c>
      <c r="AL547" s="51"/>
      <c r="AM547" s="56"/>
      <c r="AN547" s="52"/>
      <c r="AO547" s="67"/>
      <c r="AP547" s="103" t="s">
        <v>1382</v>
      </c>
      <c r="AQ547" s="103" t="s">
        <v>1383</v>
      </c>
      <c r="AR547" s="68" t="s">
        <v>451</v>
      </c>
      <c r="AS547" s="71" t="s">
        <v>488</v>
      </c>
      <c r="AT547" s="71"/>
      <c r="AU547" s="219"/>
    </row>
    <row r="548" spans="1:47" s="17" customFormat="1" ht="54" x14ac:dyDescent="0.15">
      <c r="A548" s="45"/>
      <c r="B548" s="78"/>
      <c r="C548" s="239">
        <v>470</v>
      </c>
      <c r="D548" s="300" t="s">
        <v>1098</v>
      </c>
      <c r="E548" s="46" t="s">
        <v>523</v>
      </c>
      <c r="F548" s="46" t="s">
        <v>484</v>
      </c>
      <c r="G548" s="288">
        <v>7389.3540000000003</v>
      </c>
      <c r="H548" s="287">
        <v>7389.3540000000003</v>
      </c>
      <c r="I548" s="288">
        <v>7389.3540000000003</v>
      </c>
      <c r="J548" s="503" t="s">
        <v>485</v>
      </c>
      <c r="K548" s="79" t="s">
        <v>1770</v>
      </c>
      <c r="L548" s="291" t="s">
        <v>1820</v>
      </c>
      <c r="M548" s="288">
        <v>6575.7790000000005</v>
      </c>
      <c r="N548" s="288">
        <v>7426</v>
      </c>
      <c r="O548" s="436">
        <f t="shared" si="21"/>
        <v>850.22099999999955</v>
      </c>
      <c r="P548" s="340" t="s">
        <v>485</v>
      </c>
      <c r="Q548" s="64" t="s">
        <v>1771</v>
      </c>
      <c r="R548" s="295" t="s">
        <v>2123</v>
      </c>
      <c r="S548" s="66" t="s">
        <v>2967</v>
      </c>
      <c r="T548" s="46" t="s">
        <v>552</v>
      </c>
      <c r="U548" s="46" t="s">
        <v>519</v>
      </c>
      <c r="V548" s="57" t="s">
        <v>1233</v>
      </c>
      <c r="W548" s="48" t="s">
        <v>1381</v>
      </c>
      <c r="X548" s="49">
        <v>21</v>
      </c>
      <c r="Y548" s="127" t="s">
        <v>28</v>
      </c>
      <c r="Z548" s="51">
        <v>427</v>
      </c>
      <c r="AA548" s="50"/>
      <c r="AB548" s="52"/>
      <c r="AC548" s="48"/>
      <c r="AD548" s="49"/>
      <c r="AE548" s="127" t="s">
        <v>28</v>
      </c>
      <c r="AF548" s="51"/>
      <c r="AG548" s="56"/>
      <c r="AH548" s="52"/>
      <c r="AI548" s="48"/>
      <c r="AJ548" s="49"/>
      <c r="AK548" s="127" t="s">
        <v>28</v>
      </c>
      <c r="AL548" s="51"/>
      <c r="AM548" s="56"/>
      <c r="AN548" s="52"/>
      <c r="AO548" s="67"/>
      <c r="AP548" s="103" t="s">
        <v>28</v>
      </c>
      <c r="AQ548" s="103"/>
      <c r="AR548" s="68" t="s">
        <v>455</v>
      </c>
      <c r="AS548" s="71"/>
      <c r="AT548" s="71"/>
      <c r="AU548" s="219"/>
    </row>
    <row r="549" spans="1:47" s="17" customFormat="1" ht="108" x14ac:dyDescent="0.15">
      <c r="A549" s="45"/>
      <c r="B549" s="78"/>
      <c r="C549" s="239">
        <v>471</v>
      </c>
      <c r="D549" s="300" t="s">
        <v>1099</v>
      </c>
      <c r="E549" s="46" t="s">
        <v>1100</v>
      </c>
      <c r="F549" s="46" t="s">
        <v>1094</v>
      </c>
      <c r="G549" s="288">
        <v>93.477999999999994</v>
      </c>
      <c r="H549" s="287">
        <v>72.935000000000002</v>
      </c>
      <c r="I549" s="288">
        <v>64.400999999999996</v>
      </c>
      <c r="J549" s="503" t="s">
        <v>485</v>
      </c>
      <c r="K549" s="79" t="s">
        <v>1770</v>
      </c>
      <c r="L549" s="291" t="s">
        <v>1821</v>
      </c>
      <c r="M549" s="288">
        <v>71.819000000000003</v>
      </c>
      <c r="N549" s="288">
        <v>119.229</v>
      </c>
      <c r="O549" s="436">
        <f t="shared" si="21"/>
        <v>47.41</v>
      </c>
      <c r="P549" s="340" t="s">
        <v>485</v>
      </c>
      <c r="Q549" s="64" t="s">
        <v>1773</v>
      </c>
      <c r="R549" s="295" t="s">
        <v>2120</v>
      </c>
      <c r="S549" s="66" t="s">
        <v>2968</v>
      </c>
      <c r="T549" s="46" t="s">
        <v>632</v>
      </c>
      <c r="U549" s="46" t="s">
        <v>519</v>
      </c>
      <c r="V549" s="57" t="s">
        <v>1229</v>
      </c>
      <c r="W549" s="48" t="s">
        <v>1381</v>
      </c>
      <c r="X549" s="49">
        <v>21</v>
      </c>
      <c r="Y549" s="127" t="s">
        <v>28</v>
      </c>
      <c r="Z549" s="51">
        <v>428</v>
      </c>
      <c r="AA549" s="50"/>
      <c r="AB549" s="52"/>
      <c r="AC549" s="48"/>
      <c r="AD549" s="49"/>
      <c r="AE549" s="127" t="s">
        <v>28</v>
      </c>
      <c r="AF549" s="51"/>
      <c r="AG549" s="56"/>
      <c r="AH549" s="52"/>
      <c r="AI549" s="48"/>
      <c r="AJ549" s="49"/>
      <c r="AK549" s="127" t="s">
        <v>28</v>
      </c>
      <c r="AL549" s="51"/>
      <c r="AM549" s="56"/>
      <c r="AN549" s="52"/>
      <c r="AO549" s="67"/>
      <c r="AP549" s="103" t="s">
        <v>28</v>
      </c>
      <c r="AQ549" s="103"/>
      <c r="AR549" s="68" t="s">
        <v>453</v>
      </c>
      <c r="AS549" s="71" t="s">
        <v>488</v>
      </c>
      <c r="AT549" s="71"/>
      <c r="AU549" s="219"/>
    </row>
    <row r="550" spans="1:47" s="17" customFormat="1" ht="54" x14ac:dyDescent="0.15">
      <c r="A550" s="45"/>
      <c r="B550" s="78"/>
      <c r="C550" s="239">
        <v>472</v>
      </c>
      <c r="D550" s="300" t="s">
        <v>1101</v>
      </c>
      <c r="E550" s="46" t="s">
        <v>1100</v>
      </c>
      <c r="F550" s="37" t="s">
        <v>603</v>
      </c>
      <c r="G550" s="288">
        <v>120</v>
      </c>
      <c r="H550" s="478">
        <v>0</v>
      </c>
      <c r="I550" s="469">
        <v>0</v>
      </c>
      <c r="J550" s="503" t="s">
        <v>485</v>
      </c>
      <c r="K550" s="79" t="s">
        <v>1770</v>
      </c>
      <c r="L550" s="291" t="s">
        <v>1822</v>
      </c>
      <c r="M550" s="469">
        <v>0</v>
      </c>
      <c r="N550" s="288">
        <v>225</v>
      </c>
      <c r="O550" s="436">
        <f t="shared" si="21"/>
        <v>225</v>
      </c>
      <c r="P550" s="340" t="s">
        <v>485</v>
      </c>
      <c r="Q550" s="64" t="s">
        <v>1771</v>
      </c>
      <c r="R550" s="295" t="s">
        <v>2124</v>
      </c>
      <c r="S550" s="66" t="s">
        <v>2969</v>
      </c>
      <c r="T550" s="46" t="s">
        <v>552</v>
      </c>
      <c r="U550" s="46" t="s">
        <v>519</v>
      </c>
      <c r="V550" s="57" t="s">
        <v>1234</v>
      </c>
      <c r="W550" s="48" t="s">
        <v>1381</v>
      </c>
      <c r="X550" s="49">
        <v>21</v>
      </c>
      <c r="Y550" s="127" t="s">
        <v>28</v>
      </c>
      <c r="Z550" s="51">
        <v>429</v>
      </c>
      <c r="AA550" s="50"/>
      <c r="AB550" s="52"/>
      <c r="AC550" s="48"/>
      <c r="AD550" s="49"/>
      <c r="AE550" s="127" t="s">
        <v>28</v>
      </c>
      <c r="AF550" s="51"/>
      <c r="AG550" s="56"/>
      <c r="AH550" s="52"/>
      <c r="AI550" s="48"/>
      <c r="AJ550" s="49"/>
      <c r="AK550" s="127" t="s">
        <v>28</v>
      </c>
      <c r="AL550" s="51"/>
      <c r="AM550" s="56"/>
      <c r="AN550" s="52"/>
      <c r="AO550" s="67"/>
      <c r="AP550" s="103" t="s">
        <v>485</v>
      </c>
      <c r="AQ550" s="103"/>
      <c r="AR550" s="68" t="s">
        <v>453</v>
      </c>
      <c r="AS550" s="71"/>
      <c r="AT550" s="71" t="s">
        <v>488</v>
      </c>
      <c r="AU550" s="219"/>
    </row>
    <row r="551" spans="1:47" s="17" customFormat="1" ht="67.5" x14ac:dyDescent="0.15">
      <c r="A551" s="45"/>
      <c r="B551" s="78"/>
      <c r="C551" s="239">
        <v>473</v>
      </c>
      <c r="D551" s="300" t="s">
        <v>1102</v>
      </c>
      <c r="E551" s="46" t="s">
        <v>623</v>
      </c>
      <c r="F551" s="37" t="s">
        <v>603</v>
      </c>
      <c r="G551" s="288">
        <v>58</v>
      </c>
      <c r="H551" s="287">
        <v>58.228999999999999</v>
      </c>
      <c r="I551" s="288">
        <v>56.3</v>
      </c>
      <c r="J551" s="503" t="s">
        <v>485</v>
      </c>
      <c r="K551" s="79" t="s">
        <v>1770</v>
      </c>
      <c r="L551" s="291" t="s">
        <v>1823</v>
      </c>
      <c r="M551" s="288">
        <v>51.250999999999998</v>
      </c>
      <c r="N551" s="288">
        <v>55</v>
      </c>
      <c r="O551" s="436">
        <f t="shared" si="21"/>
        <v>3.7490000000000023</v>
      </c>
      <c r="P551" s="340" t="s">
        <v>485</v>
      </c>
      <c r="Q551" s="64" t="s">
        <v>1773</v>
      </c>
      <c r="R551" s="295" t="s">
        <v>2125</v>
      </c>
      <c r="S551" s="66" t="s">
        <v>2970</v>
      </c>
      <c r="T551" s="109" t="s">
        <v>552</v>
      </c>
      <c r="U551" s="46" t="s">
        <v>519</v>
      </c>
      <c r="V551" s="57" t="s">
        <v>1235</v>
      </c>
      <c r="W551" s="48" t="s">
        <v>1381</v>
      </c>
      <c r="X551" s="49">
        <v>21</v>
      </c>
      <c r="Y551" s="127" t="s">
        <v>28</v>
      </c>
      <c r="Z551" s="51">
        <v>431</v>
      </c>
      <c r="AA551" s="50"/>
      <c r="AB551" s="52"/>
      <c r="AC551" s="48"/>
      <c r="AD551" s="49"/>
      <c r="AE551" s="127" t="s">
        <v>28</v>
      </c>
      <c r="AF551" s="51"/>
      <c r="AG551" s="56"/>
      <c r="AH551" s="52"/>
      <c r="AI551" s="48"/>
      <c r="AJ551" s="49"/>
      <c r="AK551" s="127" t="s">
        <v>28</v>
      </c>
      <c r="AL551" s="51"/>
      <c r="AM551" s="56"/>
      <c r="AN551" s="52"/>
      <c r="AO551" s="67"/>
      <c r="AP551" s="103" t="s">
        <v>485</v>
      </c>
      <c r="AQ551" s="103"/>
      <c r="AR551" s="68" t="s">
        <v>454</v>
      </c>
      <c r="AS551" s="71" t="s">
        <v>488</v>
      </c>
      <c r="AT551" s="71"/>
      <c r="AU551" s="219"/>
    </row>
    <row r="552" spans="1:47" s="17" customFormat="1" ht="54" x14ac:dyDescent="0.15">
      <c r="A552" s="45"/>
      <c r="B552" s="78"/>
      <c r="C552" s="239">
        <v>474</v>
      </c>
      <c r="D552" s="300" t="s">
        <v>1103</v>
      </c>
      <c r="E552" s="46" t="s">
        <v>1104</v>
      </c>
      <c r="F552" s="37" t="s">
        <v>603</v>
      </c>
      <c r="G552" s="288">
        <v>36.866999999999997</v>
      </c>
      <c r="H552" s="287">
        <v>179.28700000000001</v>
      </c>
      <c r="I552" s="288">
        <v>165.89699999999999</v>
      </c>
      <c r="J552" s="503" t="s">
        <v>485</v>
      </c>
      <c r="K552" s="79" t="s">
        <v>1770</v>
      </c>
      <c r="L552" s="291" t="s">
        <v>1824</v>
      </c>
      <c r="M552" s="288">
        <v>29.81</v>
      </c>
      <c r="N552" s="288">
        <v>29.81</v>
      </c>
      <c r="O552" s="436">
        <f t="shared" si="21"/>
        <v>0</v>
      </c>
      <c r="P552" s="340" t="s">
        <v>485</v>
      </c>
      <c r="Q552" s="64" t="s">
        <v>1773</v>
      </c>
      <c r="R552" s="295" t="s">
        <v>2126</v>
      </c>
      <c r="S552" s="66" t="s">
        <v>2971</v>
      </c>
      <c r="T552" s="109" t="s">
        <v>552</v>
      </c>
      <c r="U552" s="46" t="s">
        <v>519</v>
      </c>
      <c r="V552" s="57" t="s">
        <v>1236</v>
      </c>
      <c r="W552" s="48" t="s">
        <v>1381</v>
      </c>
      <c r="X552" s="49">
        <v>21</v>
      </c>
      <c r="Y552" s="127" t="s">
        <v>28</v>
      </c>
      <c r="Z552" s="51">
        <v>432</v>
      </c>
      <c r="AA552" s="50"/>
      <c r="AB552" s="52"/>
      <c r="AC552" s="48"/>
      <c r="AD552" s="49"/>
      <c r="AE552" s="127" t="s">
        <v>28</v>
      </c>
      <c r="AF552" s="51"/>
      <c r="AG552" s="56"/>
      <c r="AH552" s="52"/>
      <c r="AI552" s="48"/>
      <c r="AJ552" s="49"/>
      <c r="AK552" s="127" t="s">
        <v>28</v>
      </c>
      <c r="AL552" s="51"/>
      <c r="AM552" s="56"/>
      <c r="AN552" s="52"/>
      <c r="AO552" s="67"/>
      <c r="AP552" s="103" t="s">
        <v>28</v>
      </c>
      <c r="AQ552" s="103"/>
      <c r="AR552" s="68" t="s">
        <v>455</v>
      </c>
      <c r="AS552" s="71" t="s">
        <v>488</v>
      </c>
      <c r="AT552" s="71" t="s">
        <v>488</v>
      </c>
      <c r="AU552" s="219"/>
    </row>
    <row r="553" spans="1:47" s="17" customFormat="1" ht="54" x14ac:dyDescent="0.15">
      <c r="A553" s="45"/>
      <c r="B553" s="78"/>
      <c r="C553" s="239">
        <v>475</v>
      </c>
      <c r="D553" s="311" t="s">
        <v>2220</v>
      </c>
      <c r="E553" s="140" t="s">
        <v>540</v>
      </c>
      <c r="F553" s="140" t="s">
        <v>1094</v>
      </c>
      <c r="G553" s="288">
        <v>350.54199999999997</v>
      </c>
      <c r="H553" s="287">
        <v>325.45400000000001</v>
      </c>
      <c r="I553" s="288">
        <v>324.75599999999997</v>
      </c>
      <c r="J553" s="503" t="s">
        <v>485</v>
      </c>
      <c r="K553" s="79" t="s">
        <v>1774</v>
      </c>
      <c r="L553" s="519" t="s">
        <v>2218</v>
      </c>
      <c r="M553" s="288">
        <v>0.76400000000000001</v>
      </c>
      <c r="N553" s="469">
        <v>0</v>
      </c>
      <c r="O553" s="436">
        <f t="shared" si="21"/>
        <v>-0.76400000000000001</v>
      </c>
      <c r="P553" s="340" t="s">
        <v>485</v>
      </c>
      <c r="Q553" s="64" t="s">
        <v>1773</v>
      </c>
      <c r="R553" s="295" t="s">
        <v>2219</v>
      </c>
      <c r="S553" s="66"/>
      <c r="T553" s="109" t="s">
        <v>2919</v>
      </c>
      <c r="U553" s="46" t="s">
        <v>2920</v>
      </c>
      <c r="V553" s="57" t="s">
        <v>2921</v>
      </c>
      <c r="W553" s="48" t="s">
        <v>1381</v>
      </c>
      <c r="X553" s="49">
        <v>21</v>
      </c>
      <c r="Y553" s="127" t="s">
        <v>485</v>
      </c>
      <c r="Z553" s="51">
        <v>433</v>
      </c>
      <c r="AA553" s="50"/>
      <c r="AB553" s="52"/>
      <c r="AC553" s="48"/>
      <c r="AD553" s="49"/>
      <c r="AE553" s="127" t="s">
        <v>485</v>
      </c>
      <c r="AF553" s="51"/>
      <c r="AG553" s="56"/>
      <c r="AH553" s="52"/>
      <c r="AI553" s="48"/>
      <c r="AJ553" s="49"/>
      <c r="AK553" s="127" t="s">
        <v>485</v>
      </c>
      <c r="AL553" s="51"/>
      <c r="AM553" s="56"/>
      <c r="AN553" s="52"/>
      <c r="AO553" s="67"/>
      <c r="AP553" s="103" t="s">
        <v>485</v>
      </c>
      <c r="AQ553" s="103"/>
      <c r="AR553" s="68" t="s">
        <v>2922</v>
      </c>
      <c r="AS553" s="121" t="s">
        <v>488</v>
      </c>
      <c r="AT553" s="121"/>
      <c r="AU553" s="221"/>
    </row>
    <row r="554" spans="1:47" s="17" customFormat="1" ht="54" x14ac:dyDescent="0.15">
      <c r="A554" s="45"/>
      <c r="B554" s="78"/>
      <c r="C554" s="239">
        <v>476</v>
      </c>
      <c r="D554" s="311" t="s">
        <v>1105</v>
      </c>
      <c r="E554" s="140" t="s">
        <v>571</v>
      </c>
      <c r="F554" s="140" t="s">
        <v>1094</v>
      </c>
      <c r="G554" s="288">
        <v>203</v>
      </c>
      <c r="H554" s="287">
        <v>34.753999999999998</v>
      </c>
      <c r="I554" s="288">
        <v>26.373999999999999</v>
      </c>
      <c r="J554" s="503" t="s">
        <v>485</v>
      </c>
      <c r="K554" s="79" t="s">
        <v>1770</v>
      </c>
      <c r="L554" s="291" t="s">
        <v>1817</v>
      </c>
      <c r="M554" s="288">
        <v>102.764</v>
      </c>
      <c r="N554" s="288">
        <v>150.77099999999999</v>
      </c>
      <c r="O554" s="436">
        <f t="shared" si="21"/>
        <v>48.006999999999991</v>
      </c>
      <c r="P554" s="340" t="s">
        <v>485</v>
      </c>
      <c r="Q554" s="64" t="s">
        <v>1773</v>
      </c>
      <c r="R554" s="295" t="s">
        <v>2127</v>
      </c>
      <c r="S554" s="66" t="s">
        <v>2972</v>
      </c>
      <c r="T554" s="109" t="s">
        <v>552</v>
      </c>
      <c r="U554" s="46" t="s">
        <v>519</v>
      </c>
      <c r="V554" s="57" t="s">
        <v>1236</v>
      </c>
      <c r="W554" s="48" t="s">
        <v>1381</v>
      </c>
      <c r="X554" s="49">
        <v>21</v>
      </c>
      <c r="Y554" s="127" t="s">
        <v>28</v>
      </c>
      <c r="Z554" s="51">
        <v>434</v>
      </c>
      <c r="AA554" s="50"/>
      <c r="AB554" s="52"/>
      <c r="AC554" s="48"/>
      <c r="AD554" s="49"/>
      <c r="AE554" s="127" t="s">
        <v>28</v>
      </c>
      <c r="AF554" s="51"/>
      <c r="AG554" s="56"/>
      <c r="AH554" s="52"/>
      <c r="AI554" s="48"/>
      <c r="AJ554" s="49"/>
      <c r="AK554" s="127" t="s">
        <v>28</v>
      </c>
      <c r="AL554" s="51"/>
      <c r="AM554" s="56"/>
      <c r="AN554" s="52"/>
      <c r="AO554" s="67"/>
      <c r="AP554" s="103" t="s">
        <v>28</v>
      </c>
      <c r="AQ554" s="103"/>
      <c r="AR554" s="68" t="s">
        <v>454</v>
      </c>
      <c r="AS554" s="365"/>
      <c r="AT554" s="365" t="s">
        <v>488</v>
      </c>
      <c r="AU554" s="230"/>
    </row>
    <row r="555" spans="1:47" s="17" customFormat="1" ht="54" x14ac:dyDescent="0.15">
      <c r="A555" s="45"/>
      <c r="B555" s="78"/>
      <c r="C555" s="239">
        <v>477</v>
      </c>
      <c r="D555" s="300" t="s">
        <v>1106</v>
      </c>
      <c r="E555" s="140" t="s">
        <v>637</v>
      </c>
      <c r="F555" s="46" t="s">
        <v>811</v>
      </c>
      <c r="G555" s="288">
        <v>290.47300000000001</v>
      </c>
      <c r="H555" s="287">
        <v>358.33600000000001</v>
      </c>
      <c r="I555" s="288">
        <v>334.94400000000002</v>
      </c>
      <c r="J555" s="279" t="s">
        <v>2116</v>
      </c>
      <c r="K555" s="79" t="s">
        <v>1775</v>
      </c>
      <c r="L555" s="291" t="s">
        <v>1825</v>
      </c>
      <c r="M555" s="397">
        <v>250.47300000000001</v>
      </c>
      <c r="N555" s="471">
        <v>0</v>
      </c>
      <c r="O555" s="445">
        <f t="shared" si="21"/>
        <v>-250.47300000000001</v>
      </c>
      <c r="P555" s="340" t="s">
        <v>485</v>
      </c>
      <c r="Q555" s="64" t="s">
        <v>1776</v>
      </c>
      <c r="R555" s="295" t="s">
        <v>2128</v>
      </c>
      <c r="S555" s="66"/>
      <c r="T555" s="109" t="s">
        <v>552</v>
      </c>
      <c r="U555" s="37" t="s">
        <v>519</v>
      </c>
      <c r="V555" s="58" t="s">
        <v>1236</v>
      </c>
      <c r="W555" s="48" t="s">
        <v>1381</v>
      </c>
      <c r="X555" s="49">
        <v>21</v>
      </c>
      <c r="Y555" s="127" t="s">
        <v>28</v>
      </c>
      <c r="Z555" s="51">
        <v>435</v>
      </c>
      <c r="AA555" s="50"/>
      <c r="AB555" s="52"/>
      <c r="AC555" s="48"/>
      <c r="AD555" s="49"/>
      <c r="AE555" s="127" t="s">
        <v>28</v>
      </c>
      <c r="AF555" s="51"/>
      <c r="AG555" s="56"/>
      <c r="AH555" s="52"/>
      <c r="AI555" s="48"/>
      <c r="AJ555" s="49"/>
      <c r="AK555" s="127" t="s">
        <v>28</v>
      </c>
      <c r="AL555" s="51"/>
      <c r="AM555" s="56"/>
      <c r="AN555" s="52"/>
      <c r="AO555" s="67"/>
      <c r="AP555" s="103" t="s">
        <v>1382</v>
      </c>
      <c r="AQ555" s="103" t="s">
        <v>1408</v>
      </c>
      <c r="AR555" s="68" t="s">
        <v>454</v>
      </c>
      <c r="AS555" s="71"/>
      <c r="AT555" s="71" t="s">
        <v>488</v>
      </c>
      <c r="AU555" s="219"/>
    </row>
    <row r="556" spans="1:47" s="17" customFormat="1" ht="54" x14ac:dyDescent="0.15">
      <c r="A556" s="45"/>
      <c r="B556" s="78"/>
      <c r="C556" s="239">
        <v>478</v>
      </c>
      <c r="D556" s="300" t="s">
        <v>1108</v>
      </c>
      <c r="E556" s="150" t="s">
        <v>637</v>
      </c>
      <c r="F556" s="150" t="s">
        <v>529</v>
      </c>
      <c r="G556" s="469">
        <v>0</v>
      </c>
      <c r="H556" s="287">
        <v>418</v>
      </c>
      <c r="I556" s="288">
        <v>415.36200000000002</v>
      </c>
      <c r="J556" s="503" t="s">
        <v>485</v>
      </c>
      <c r="K556" s="79" t="s">
        <v>1774</v>
      </c>
      <c r="L556" s="291" t="s">
        <v>1826</v>
      </c>
      <c r="M556" s="469">
        <v>0</v>
      </c>
      <c r="N556" s="469">
        <v>0</v>
      </c>
      <c r="O556" s="436">
        <f t="shared" si="21"/>
        <v>0</v>
      </c>
      <c r="P556" s="340" t="s">
        <v>485</v>
      </c>
      <c r="Q556" s="64" t="s">
        <v>1771</v>
      </c>
      <c r="R556" s="295" t="s">
        <v>2124</v>
      </c>
      <c r="S556" s="66"/>
      <c r="T556" s="109" t="s">
        <v>552</v>
      </c>
      <c r="U556" s="37" t="s">
        <v>519</v>
      </c>
      <c r="V556" s="58" t="s">
        <v>1237</v>
      </c>
      <c r="W556" s="48" t="s">
        <v>1381</v>
      </c>
      <c r="X556" s="49">
        <v>21</v>
      </c>
      <c r="Y556" s="127" t="s">
        <v>28</v>
      </c>
      <c r="Z556" s="51">
        <v>436</v>
      </c>
      <c r="AA556" s="50"/>
      <c r="AB556" s="52"/>
      <c r="AC556" s="48"/>
      <c r="AD556" s="49"/>
      <c r="AE556" s="127" t="s">
        <v>28</v>
      </c>
      <c r="AF556" s="51"/>
      <c r="AG556" s="56"/>
      <c r="AH556" s="52"/>
      <c r="AI556" s="48"/>
      <c r="AJ556" s="49"/>
      <c r="AK556" s="127" t="s">
        <v>28</v>
      </c>
      <c r="AL556" s="51"/>
      <c r="AM556" s="56"/>
      <c r="AN556" s="52"/>
      <c r="AO556" s="67"/>
      <c r="AP556" s="103" t="s">
        <v>28</v>
      </c>
      <c r="AQ556" s="103"/>
      <c r="AR556" s="68" t="s">
        <v>455</v>
      </c>
      <c r="AS556" s="71"/>
      <c r="AT556" s="71" t="s">
        <v>488</v>
      </c>
      <c r="AU556" s="219"/>
    </row>
    <row r="557" spans="1:47" s="17" customFormat="1" ht="54" x14ac:dyDescent="0.15">
      <c r="A557" s="53"/>
      <c r="B557" s="308"/>
      <c r="C557" s="239">
        <v>479</v>
      </c>
      <c r="D557" s="320" t="s">
        <v>1109</v>
      </c>
      <c r="E557" s="150" t="s">
        <v>882</v>
      </c>
      <c r="F557" s="361" t="s">
        <v>1398</v>
      </c>
      <c r="G557" s="403">
        <v>0.79300000000000004</v>
      </c>
      <c r="H557" s="418">
        <v>260.44900000000001</v>
      </c>
      <c r="I557" s="403">
        <v>259.755</v>
      </c>
      <c r="J557" s="504" t="s">
        <v>485</v>
      </c>
      <c r="K557" s="366" t="s">
        <v>1774</v>
      </c>
      <c r="L557" s="516" t="s">
        <v>1827</v>
      </c>
      <c r="M557" s="403">
        <v>10.768000000000001</v>
      </c>
      <c r="N557" s="403">
        <v>10</v>
      </c>
      <c r="O557" s="444">
        <f t="shared" si="21"/>
        <v>-0.76800000000000068</v>
      </c>
      <c r="P557" s="452" t="s">
        <v>485</v>
      </c>
      <c r="Q557" s="367" t="s">
        <v>1773</v>
      </c>
      <c r="R557" s="529" t="s">
        <v>2129</v>
      </c>
      <c r="S557" s="93" t="s">
        <v>2973</v>
      </c>
      <c r="T557" s="141" t="s">
        <v>552</v>
      </c>
      <c r="U557" s="150" t="s">
        <v>519</v>
      </c>
      <c r="V557" s="153" t="s">
        <v>1238</v>
      </c>
      <c r="W557" s="48" t="s">
        <v>1381</v>
      </c>
      <c r="X557" s="49">
        <v>21</v>
      </c>
      <c r="Y557" s="127" t="s">
        <v>28</v>
      </c>
      <c r="Z557" s="56">
        <v>437</v>
      </c>
      <c r="AA557" s="50"/>
      <c r="AB557" s="54"/>
      <c r="AC557" s="55"/>
      <c r="AD557" s="49"/>
      <c r="AE557" s="127" t="s">
        <v>28</v>
      </c>
      <c r="AF557" s="56"/>
      <c r="AG557" s="56"/>
      <c r="AH557" s="54"/>
      <c r="AI557" s="55"/>
      <c r="AJ557" s="49"/>
      <c r="AK557" s="127" t="s">
        <v>28</v>
      </c>
      <c r="AL557" s="56"/>
      <c r="AM557" s="56"/>
      <c r="AN557" s="54"/>
      <c r="AO557" s="67"/>
      <c r="AP557" s="103" t="s">
        <v>485</v>
      </c>
      <c r="AQ557" s="103"/>
      <c r="AR557" s="68" t="s">
        <v>455</v>
      </c>
      <c r="AS557" s="166" t="s">
        <v>488</v>
      </c>
      <c r="AT557" s="121"/>
      <c r="AU557" s="221"/>
    </row>
    <row r="558" spans="1:47" s="17" customFormat="1" ht="40.5" x14ac:dyDescent="0.15">
      <c r="A558" s="53"/>
      <c r="B558" s="308"/>
      <c r="C558" s="239">
        <v>480</v>
      </c>
      <c r="D558" s="320" t="s">
        <v>1409</v>
      </c>
      <c r="E558" s="150" t="s">
        <v>692</v>
      </c>
      <c r="F558" s="361" t="s">
        <v>1410</v>
      </c>
      <c r="G558" s="403">
        <v>10.148999999999999</v>
      </c>
      <c r="H558" s="403">
        <v>10.148999999999999</v>
      </c>
      <c r="I558" s="403">
        <v>8.0370000000000008</v>
      </c>
      <c r="J558" s="507" t="s">
        <v>2117</v>
      </c>
      <c r="K558" s="366" t="s">
        <v>1770</v>
      </c>
      <c r="L558" s="516" t="s">
        <v>1828</v>
      </c>
      <c r="M558" s="465">
        <v>9.4809999999999999</v>
      </c>
      <c r="N558" s="465">
        <v>9.8249999999999993</v>
      </c>
      <c r="O558" s="485">
        <f t="shared" si="21"/>
        <v>0.34399999999999942</v>
      </c>
      <c r="P558" s="452" t="s">
        <v>485</v>
      </c>
      <c r="Q558" s="367" t="s">
        <v>1771</v>
      </c>
      <c r="R558" s="529" t="s">
        <v>2130</v>
      </c>
      <c r="S558" s="294"/>
      <c r="T558" s="141" t="s">
        <v>552</v>
      </c>
      <c r="U558" s="150" t="s">
        <v>519</v>
      </c>
      <c r="V558" s="153" t="s">
        <v>1411</v>
      </c>
      <c r="W558" s="48" t="s">
        <v>1381</v>
      </c>
      <c r="X558" s="49" t="s">
        <v>1399</v>
      </c>
      <c r="Y558" s="127" t="s">
        <v>28</v>
      </c>
      <c r="Z558" s="56">
        <v>37</v>
      </c>
      <c r="AA558" s="50"/>
      <c r="AB558" s="54"/>
      <c r="AC558" s="55"/>
      <c r="AD558" s="49"/>
      <c r="AE558" s="127" t="s">
        <v>28</v>
      </c>
      <c r="AF558" s="56"/>
      <c r="AG558" s="56"/>
      <c r="AH558" s="54"/>
      <c r="AI558" s="55"/>
      <c r="AJ558" s="49"/>
      <c r="AK558" s="127" t="s">
        <v>28</v>
      </c>
      <c r="AL558" s="56"/>
      <c r="AM558" s="56"/>
      <c r="AN558" s="54"/>
      <c r="AO558" s="67"/>
      <c r="AP558" s="103" t="s">
        <v>1382</v>
      </c>
      <c r="AQ558" s="103" t="s">
        <v>1400</v>
      </c>
      <c r="AR558" s="68"/>
      <c r="AS558" s="166"/>
      <c r="AT558" s="121" t="s">
        <v>488</v>
      </c>
      <c r="AU558" s="221"/>
    </row>
    <row r="559" spans="1:47" s="17" customFormat="1" ht="54.75" thickBot="1" x14ac:dyDescent="0.2">
      <c r="A559" s="86"/>
      <c r="B559" s="310"/>
      <c r="C559" s="332">
        <v>481</v>
      </c>
      <c r="D559" s="325" t="s">
        <v>1412</v>
      </c>
      <c r="E559" s="177" t="s">
        <v>692</v>
      </c>
      <c r="F559" s="177" t="s">
        <v>1413</v>
      </c>
      <c r="G559" s="408">
        <v>6306.3040000000001</v>
      </c>
      <c r="H559" s="477">
        <v>0</v>
      </c>
      <c r="I559" s="477">
        <v>0</v>
      </c>
      <c r="J559" s="508" t="s">
        <v>485</v>
      </c>
      <c r="K559" s="292" t="s">
        <v>1770</v>
      </c>
      <c r="L559" s="520" t="s">
        <v>1829</v>
      </c>
      <c r="M559" s="477">
        <v>0</v>
      </c>
      <c r="N559" s="408">
        <v>2466.0219999999999</v>
      </c>
      <c r="O559" s="453">
        <f t="shared" si="21"/>
        <v>2466.0219999999999</v>
      </c>
      <c r="P559" s="454" t="s">
        <v>485</v>
      </c>
      <c r="Q559" s="179" t="s">
        <v>1773</v>
      </c>
      <c r="R559" s="530" t="s">
        <v>2131</v>
      </c>
      <c r="S559" s="338" t="s">
        <v>2974</v>
      </c>
      <c r="T559" s="141" t="s">
        <v>552</v>
      </c>
      <c r="U559" s="150" t="s">
        <v>519</v>
      </c>
      <c r="V559" s="178" t="s">
        <v>1238</v>
      </c>
      <c r="W559" s="89" t="s">
        <v>1381</v>
      </c>
      <c r="X559" s="90" t="s">
        <v>1399</v>
      </c>
      <c r="Y559" s="127" t="s">
        <v>28</v>
      </c>
      <c r="Z559" s="91">
        <v>57</v>
      </c>
      <c r="AA559" s="87"/>
      <c r="AB559" s="88"/>
      <c r="AC559" s="89"/>
      <c r="AD559" s="90"/>
      <c r="AE559" s="127" t="s">
        <v>28</v>
      </c>
      <c r="AF559" s="91"/>
      <c r="AG559" s="91"/>
      <c r="AH559" s="88"/>
      <c r="AI559" s="89"/>
      <c r="AJ559" s="90"/>
      <c r="AK559" s="127" t="s">
        <v>28</v>
      </c>
      <c r="AL559" s="91"/>
      <c r="AM559" s="91"/>
      <c r="AN559" s="88"/>
      <c r="AO559" s="96"/>
      <c r="AP559" s="179" t="s">
        <v>485</v>
      </c>
      <c r="AQ559" s="179"/>
      <c r="AR559" s="97"/>
      <c r="AS559" s="180"/>
      <c r="AT559" s="181" t="s">
        <v>488</v>
      </c>
      <c r="AU559" s="233"/>
    </row>
    <row r="560" spans="1:47" s="25" customFormat="1" x14ac:dyDescent="0.15">
      <c r="A560" s="41" t="s">
        <v>1722</v>
      </c>
      <c r="B560" s="42"/>
      <c r="C560" s="331"/>
      <c r="D560" s="100"/>
      <c r="E560" s="105"/>
      <c r="F560" s="105"/>
      <c r="G560" s="400"/>
      <c r="H560" s="416"/>
      <c r="I560" s="416"/>
      <c r="J560" s="534"/>
      <c r="K560" s="81"/>
      <c r="L560" s="513"/>
      <c r="M560" s="400"/>
      <c r="N560" s="416"/>
      <c r="O560" s="434"/>
      <c r="P560" s="341"/>
      <c r="Q560" s="42"/>
      <c r="R560" s="525"/>
      <c r="S560" s="42"/>
      <c r="T560" s="104"/>
      <c r="U560" s="100"/>
      <c r="V560" s="100"/>
      <c r="W560" s="100"/>
      <c r="X560" s="100"/>
      <c r="Y560" s="100"/>
      <c r="Z560" s="100"/>
      <c r="AA560" s="100"/>
      <c r="AB560" s="100"/>
      <c r="AC560" s="100"/>
      <c r="AD560" s="100"/>
      <c r="AE560" s="100"/>
      <c r="AF560" s="100"/>
      <c r="AG560" s="100"/>
      <c r="AH560" s="100"/>
      <c r="AI560" s="100"/>
      <c r="AJ560" s="100"/>
      <c r="AK560" s="100"/>
      <c r="AL560" s="100"/>
      <c r="AM560" s="100"/>
      <c r="AN560" s="42"/>
      <c r="AO560" s="42"/>
      <c r="AP560" s="105"/>
      <c r="AQ560" s="105"/>
      <c r="AR560" s="62"/>
      <c r="AS560" s="100"/>
      <c r="AT560" s="100"/>
      <c r="AU560" s="222"/>
    </row>
    <row r="561" spans="1:47" s="25" customFormat="1" x14ac:dyDescent="0.15">
      <c r="A561" s="33"/>
      <c r="B561" s="43" t="s">
        <v>1723</v>
      </c>
      <c r="C561" s="306"/>
      <c r="D561" s="99"/>
      <c r="E561" s="102"/>
      <c r="F561" s="102"/>
      <c r="G561" s="401"/>
      <c r="H561" s="417"/>
      <c r="I561" s="417"/>
      <c r="J561" s="533"/>
      <c r="K561" s="82"/>
      <c r="L561" s="514"/>
      <c r="M561" s="401"/>
      <c r="N561" s="417"/>
      <c r="O561" s="435"/>
      <c r="P561" s="339"/>
      <c r="Q561" s="44"/>
      <c r="R561" s="524"/>
      <c r="S561" s="44"/>
      <c r="T561" s="101"/>
      <c r="U561" s="99"/>
      <c r="V561" s="99"/>
      <c r="W561" s="99"/>
      <c r="X561" s="99"/>
      <c r="Y561" s="99"/>
      <c r="Z561" s="99"/>
      <c r="AA561" s="99"/>
      <c r="AB561" s="99"/>
      <c r="AC561" s="99"/>
      <c r="AD561" s="99"/>
      <c r="AE561" s="99"/>
      <c r="AF561" s="99"/>
      <c r="AG561" s="99"/>
      <c r="AH561" s="99"/>
      <c r="AI561" s="99"/>
      <c r="AJ561" s="99"/>
      <c r="AK561" s="99"/>
      <c r="AL561" s="99"/>
      <c r="AM561" s="99"/>
      <c r="AN561" s="99"/>
      <c r="AO561" s="99"/>
      <c r="AP561" s="102"/>
      <c r="AQ561" s="102"/>
      <c r="AR561" s="63"/>
      <c r="AS561" s="99"/>
      <c r="AT561" s="99"/>
      <c r="AU561" s="220"/>
    </row>
    <row r="562" spans="1:47" s="17" customFormat="1" ht="40.5" x14ac:dyDescent="0.15">
      <c r="A562" s="45"/>
      <c r="B562" s="78"/>
      <c r="C562" s="239">
        <v>482</v>
      </c>
      <c r="D562" s="302" t="s">
        <v>1110</v>
      </c>
      <c r="E562" s="46" t="s">
        <v>542</v>
      </c>
      <c r="F562" s="46" t="s">
        <v>529</v>
      </c>
      <c r="G562" s="288">
        <v>554322</v>
      </c>
      <c r="H562" s="287">
        <v>609944.174</v>
      </c>
      <c r="I562" s="288">
        <v>607268.86300000001</v>
      </c>
      <c r="J562" s="505" t="s">
        <v>28</v>
      </c>
      <c r="K562" s="79" t="s">
        <v>1770</v>
      </c>
      <c r="L562" s="291" t="s">
        <v>1975</v>
      </c>
      <c r="M562" s="288">
        <v>499642</v>
      </c>
      <c r="N562" s="288">
        <v>600245</v>
      </c>
      <c r="O562" s="436">
        <v>100603</v>
      </c>
      <c r="P562" s="340">
        <v>0</v>
      </c>
      <c r="Q562" s="64" t="s">
        <v>1773</v>
      </c>
      <c r="R562" s="295" t="s">
        <v>1977</v>
      </c>
      <c r="S562" s="66" t="s">
        <v>3311</v>
      </c>
      <c r="T562" s="106" t="s">
        <v>647</v>
      </c>
      <c r="U562" s="46" t="s">
        <v>519</v>
      </c>
      <c r="V562" s="57" t="s">
        <v>1239</v>
      </c>
      <c r="W562" s="48" t="s">
        <v>1381</v>
      </c>
      <c r="X562" s="49">
        <v>21</v>
      </c>
      <c r="Y562" s="127" t="s">
        <v>28</v>
      </c>
      <c r="Z562" s="51">
        <v>438</v>
      </c>
      <c r="AA562" s="50"/>
      <c r="AB562" s="52"/>
      <c r="AC562" s="48"/>
      <c r="AD562" s="49"/>
      <c r="AE562" s="127" t="s">
        <v>28</v>
      </c>
      <c r="AF562" s="51"/>
      <c r="AG562" s="56"/>
      <c r="AH562" s="52"/>
      <c r="AI562" s="48"/>
      <c r="AJ562" s="49"/>
      <c r="AK562" s="127" t="s">
        <v>28</v>
      </c>
      <c r="AL562" s="51"/>
      <c r="AM562" s="56"/>
      <c r="AN562" s="52"/>
      <c r="AO562" s="67"/>
      <c r="AP562" s="344" t="s">
        <v>485</v>
      </c>
      <c r="AQ562" s="344"/>
      <c r="AR562" s="68" t="s">
        <v>453</v>
      </c>
      <c r="AS562" s="71"/>
      <c r="AT562" s="71" t="s">
        <v>488</v>
      </c>
      <c r="AU562" s="219"/>
    </row>
    <row r="563" spans="1:47" s="17" customFormat="1" ht="40.5" x14ac:dyDescent="0.15">
      <c r="A563" s="45"/>
      <c r="B563" s="78"/>
      <c r="C563" s="239">
        <v>483</v>
      </c>
      <c r="D563" s="300" t="s">
        <v>1111</v>
      </c>
      <c r="E563" s="46" t="s">
        <v>538</v>
      </c>
      <c r="F563" s="46" t="s">
        <v>529</v>
      </c>
      <c r="G563" s="288">
        <v>1042281</v>
      </c>
      <c r="H563" s="287">
        <v>1165604.996</v>
      </c>
      <c r="I563" s="288">
        <v>1159495.925</v>
      </c>
      <c r="J563" s="505" t="s">
        <v>28</v>
      </c>
      <c r="K563" s="79" t="s">
        <v>1770</v>
      </c>
      <c r="L563" s="291" t="s">
        <v>1976</v>
      </c>
      <c r="M563" s="288">
        <v>786690</v>
      </c>
      <c r="N563" s="288">
        <v>942050</v>
      </c>
      <c r="O563" s="436">
        <v>155360</v>
      </c>
      <c r="P563" s="340">
        <v>0</v>
      </c>
      <c r="Q563" s="64" t="s">
        <v>1773</v>
      </c>
      <c r="R563" s="295" t="s">
        <v>1977</v>
      </c>
      <c r="S563" s="66" t="s">
        <v>3312</v>
      </c>
      <c r="T563" s="106" t="s">
        <v>647</v>
      </c>
      <c r="U563" s="46" t="s">
        <v>519</v>
      </c>
      <c r="V563" s="57" t="s">
        <v>1239</v>
      </c>
      <c r="W563" s="48" t="s">
        <v>1381</v>
      </c>
      <c r="X563" s="49">
        <v>21</v>
      </c>
      <c r="Y563" s="127" t="s">
        <v>28</v>
      </c>
      <c r="Z563" s="51">
        <v>439</v>
      </c>
      <c r="AA563" s="50"/>
      <c r="AB563" s="52"/>
      <c r="AC563" s="48"/>
      <c r="AD563" s="49"/>
      <c r="AE563" s="127" t="s">
        <v>28</v>
      </c>
      <c r="AF563" s="51"/>
      <c r="AG563" s="56"/>
      <c r="AH563" s="52"/>
      <c r="AI563" s="48"/>
      <c r="AJ563" s="49"/>
      <c r="AK563" s="127" t="s">
        <v>28</v>
      </c>
      <c r="AL563" s="51"/>
      <c r="AM563" s="56"/>
      <c r="AN563" s="52"/>
      <c r="AO563" s="67"/>
      <c r="AP563" s="344" t="s">
        <v>485</v>
      </c>
      <c r="AQ563" s="344"/>
      <c r="AR563" s="68" t="s">
        <v>454</v>
      </c>
      <c r="AS563" s="71"/>
      <c r="AT563" s="71" t="s">
        <v>488</v>
      </c>
      <c r="AU563" s="219"/>
    </row>
    <row r="564" spans="1:47" s="17" customFormat="1" ht="40.5" x14ac:dyDescent="0.15">
      <c r="A564" s="45"/>
      <c r="B564" s="78"/>
      <c r="C564" s="239">
        <v>484</v>
      </c>
      <c r="D564" s="304" t="s">
        <v>1112</v>
      </c>
      <c r="E564" s="37" t="s">
        <v>640</v>
      </c>
      <c r="F564" s="37" t="s">
        <v>529</v>
      </c>
      <c r="G564" s="288">
        <v>8.1999999999999993</v>
      </c>
      <c r="H564" s="287">
        <v>8.1999999999999993</v>
      </c>
      <c r="I564" s="288">
        <v>8.1486300000000007</v>
      </c>
      <c r="J564" s="503" t="s">
        <v>28</v>
      </c>
      <c r="K564" s="79" t="s">
        <v>1770</v>
      </c>
      <c r="L564" s="291" t="s">
        <v>2634</v>
      </c>
      <c r="M564" s="288">
        <v>8.1999999999999993</v>
      </c>
      <c r="N564" s="288">
        <v>9.84</v>
      </c>
      <c r="O564" s="436">
        <v>1.64</v>
      </c>
      <c r="P564" s="340" t="s">
        <v>28</v>
      </c>
      <c r="Q564" s="64" t="s">
        <v>1773</v>
      </c>
      <c r="R564" s="295" t="s">
        <v>2657</v>
      </c>
      <c r="S564" s="356"/>
      <c r="T564" s="37" t="s">
        <v>626</v>
      </c>
      <c r="U564" s="37" t="s">
        <v>519</v>
      </c>
      <c r="V564" s="58" t="s">
        <v>1240</v>
      </c>
      <c r="W564" s="48" t="s">
        <v>1381</v>
      </c>
      <c r="X564" s="49">
        <v>21</v>
      </c>
      <c r="Y564" s="127" t="s">
        <v>28</v>
      </c>
      <c r="Z564" s="51">
        <v>440</v>
      </c>
      <c r="AA564" s="50"/>
      <c r="AB564" s="52"/>
      <c r="AC564" s="48"/>
      <c r="AD564" s="49"/>
      <c r="AE564" s="127" t="s">
        <v>28</v>
      </c>
      <c r="AF564" s="51"/>
      <c r="AG564" s="56"/>
      <c r="AH564" s="52"/>
      <c r="AI564" s="48"/>
      <c r="AJ564" s="49"/>
      <c r="AK564" s="127" t="s">
        <v>28</v>
      </c>
      <c r="AL564" s="51"/>
      <c r="AM564" s="56"/>
      <c r="AN564" s="52"/>
      <c r="AO564" s="67"/>
      <c r="AP564" s="350" t="s">
        <v>485</v>
      </c>
      <c r="AQ564" s="350"/>
      <c r="AR564" s="68" t="s">
        <v>455</v>
      </c>
      <c r="AS564" s="72" t="s">
        <v>488</v>
      </c>
      <c r="AT564" s="72"/>
      <c r="AU564" s="225"/>
    </row>
    <row r="565" spans="1:47" s="17" customFormat="1" ht="40.5" x14ac:dyDescent="0.15">
      <c r="A565" s="45"/>
      <c r="B565" s="78"/>
      <c r="C565" s="239">
        <v>485</v>
      </c>
      <c r="D565" s="300" t="s">
        <v>1113</v>
      </c>
      <c r="E565" s="46" t="s">
        <v>732</v>
      </c>
      <c r="F565" s="46" t="s">
        <v>529</v>
      </c>
      <c r="G565" s="409">
        <v>115.649</v>
      </c>
      <c r="H565" s="287">
        <v>115.649</v>
      </c>
      <c r="I565" s="288">
        <v>115.63551</v>
      </c>
      <c r="J565" s="503" t="s">
        <v>28</v>
      </c>
      <c r="K565" s="79" t="s">
        <v>1770</v>
      </c>
      <c r="L565" s="291" t="s">
        <v>2635</v>
      </c>
      <c r="M565" s="288">
        <v>15.648999999999999</v>
      </c>
      <c r="N565" s="288">
        <v>19.231000000000002</v>
      </c>
      <c r="O565" s="436">
        <v>3.5819999999999999</v>
      </c>
      <c r="P565" s="340" t="s">
        <v>28</v>
      </c>
      <c r="Q565" s="64" t="s">
        <v>1773</v>
      </c>
      <c r="R565" s="295" t="s">
        <v>2658</v>
      </c>
      <c r="S565" s="356"/>
      <c r="T565" s="46" t="s">
        <v>628</v>
      </c>
      <c r="U565" s="46" t="s">
        <v>519</v>
      </c>
      <c r="V565" s="57" t="s">
        <v>1241</v>
      </c>
      <c r="W565" s="48" t="s">
        <v>1381</v>
      </c>
      <c r="X565" s="49">
        <v>21</v>
      </c>
      <c r="Y565" s="127" t="s">
        <v>28</v>
      </c>
      <c r="Z565" s="51">
        <v>441</v>
      </c>
      <c r="AA565" s="50"/>
      <c r="AB565" s="52"/>
      <c r="AC565" s="48"/>
      <c r="AD565" s="49"/>
      <c r="AE565" s="127" t="s">
        <v>28</v>
      </c>
      <c r="AF565" s="51"/>
      <c r="AG565" s="56"/>
      <c r="AH565" s="52"/>
      <c r="AI565" s="48"/>
      <c r="AJ565" s="49"/>
      <c r="AK565" s="127" t="s">
        <v>28</v>
      </c>
      <c r="AL565" s="51"/>
      <c r="AM565" s="56"/>
      <c r="AN565" s="52"/>
      <c r="AO565" s="67"/>
      <c r="AP565" s="350" t="s">
        <v>485</v>
      </c>
      <c r="AQ565" s="350"/>
      <c r="AR565" s="68" t="s">
        <v>452</v>
      </c>
      <c r="AS565" s="71" t="s">
        <v>488</v>
      </c>
      <c r="AT565" s="71"/>
      <c r="AU565" s="219"/>
    </row>
    <row r="566" spans="1:47" s="17" customFormat="1" ht="67.5" x14ac:dyDescent="0.15">
      <c r="A566" s="45"/>
      <c r="B566" s="78"/>
      <c r="C566" s="239">
        <v>486</v>
      </c>
      <c r="D566" s="300" t="s">
        <v>1114</v>
      </c>
      <c r="E566" s="37" t="s">
        <v>643</v>
      </c>
      <c r="F566" s="37" t="s">
        <v>484</v>
      </c>
      <c r="G566" s="288">
        <v>331</v>
      </c>
      <c r="H566" s="287">
        <v>288.66750000000002</v>
      </c>
      <c r="I566" s="288">
        <v>282.85829999999999</v>
      </c>
      <c r="J566" s="503" t="s">
        <v>485</v>
      </c>
      <c r="K566" s="79" t="s">
        <v>1770</v>
      </c>
      <c r="L566" s="291" t="s">
        <v>3052</v>
      </c>
      <c r="M566" s="397">
        <v>331</v>
      </c>
      <c r="N566" s="397">
        <v>398</v>
      </c>
      <c r="O566" s="445">
        <v>67</v>
      </c>
      <c r="P566" s="340" t="s">
        <v>485</v>
      </c>
      <c r="Q566" s="64" t="s">
        <v>1772</v>
      </c>
      <c r="R566" s="295" t="s">
        <v>2675</v>
      </c>
      <c r="S566" s="47" t="s">
        <v>3053</v>
      </c>
      <c r="T566" s="46" t="s">
        <v>970</v>
      </c>
      <c r="U566" s="46" t="s">
        <v>548</v>
      </c>
      <c r="V566" s="57" t="s">
        <v>1242</v>
      </c>
      <c r="W566" s="48" t="s">
        <v>1381</v>
      </c>
      <c r="X566" s="49">
        <v>21</v>
      </c>
      <c r="Y566" s="127" t="s">
        <v>485</v>
      </c>
      <c r="Z566" s="51">
        <v>443</v>
      </c>
      <c r="AA566" s="50"/>
      <c r="AB566" s="52"/>
      <c r="AC566" s="48"/>
      <c r="AD566" s="49"/>
      <c r="AE566" s="127" t="s">
        <v>485</v>
      </c>
      <c r="AF566" s="51"/>
      <c r="AG566" s="56"/>
      <c r="AH566" s="52"/>
      <c r="AI566" s="48"/>
      <c r="AJ566" s="49"/>
      <c r="AK566" s="127" t="s">
        <v>485</v>
      </c>
      <c r="AL566" s="51"/>
      <c r="AM566" s="56"/>
      <c r="AN566" s="52"/>
      <c r="AO566" s="67"/>
      <c r="AP566" s="349" t="s">
        <v>485</v>
      </c>
      <c r="AQ566" s="349"/>
      <c r="AR566" s="68" t="s">
        <v>455</v>
      </c>
      <c r="AS566" s="71"/>
      <c r="AT566" s="71" t="s">
        <v>488</v>
      </c>
      <c r="AU566" s="219"/>
    </row>
    <row r="567" spans="1:47" s="17" customFormat="1" ht="40.5" x14ac:dyDescent="0.15">
      <c r="A567" s="45"/>
      <c r="B567" s="78"/>
      <c r="C567" s="239">
        <v>487</v>
      </c>
      <c r="D567" s="300" t="s">
        <v>1746</v>
      </c>
      <c r="E567" s="46" t="s">
        <v>483</v>
      </c>
      <c r="F567" s="46" t="s">
        <v>484</v>
      </c>
      <c r="G567" s="288">
        <v>2.2189999999999999</v>
      </c>
      <c r="H567" s="287">
        <v>2.2189999999999999</v>
      </c>
      <c r="I567" s="288">
        <v>1.8660000000000001</v>
      </c>
      <c r="J567" s="503" t="s">
        <v>28</v>
      </c>
      <c r="K567" s="79" t="s">
        <v>1771</v>
      </c>
      <c r="L567" s="291" t="s">
        <v>3054</v>
      </c>
      <c r="M567" s="397">
        <v>2.2189999999999999</v>
      </c>
      <c r="N567" s="397">
        <v>2.2189999999999999</v>
      </c>
      <c r="O567" s="472">
        <v>0</v>
      </c>
      <c r="P567" s="340" t="s">
        <v>28</v>
      </c>
      <c r="Q567" s="64" t="s">
        <v>1771</v>
      </c>
      <c r="R567" s="295" t="s">
        <v>2676</v>
      </c>
      <c r="S567" s="47"/>
      <c r="T567" s="46" t="s">
        <v>970</v>
      </c>
      <c r="U567" s="46" t="s">
        <v>548</v>
      </c>
      <c r="V567" s="57" t="s">
        <v>1243</v>
      </c>
      <c r="W567" s="48" t="s">
        <v>1381</v>
      </c>
      <c r="X567" s="49">
        <v>21</v>
      </c>
      <c r="Y567" s="127" t="s">
        <v>28</v>
      </c>
      <c r="Z567" s="51">
        <v>444</v>
      </c>
      <c r="AA567" s="50"/>
      <c r="AB567" s="52"/>
      <c r="AC567" s="48"/>
      <c r="AD567" s="49"/>
      <c r="AE567" s="127" t="s">
        <v>28</v>
      </c>
      <c r="AF567" s="51"/>
      <c r="AG567" s="56"/>
      <c r="AH567" s="52"/>
      <c r="AI567" s="48"/>
      <c r="AJ567" s="49"/>
      <c r="AK567" s="127" t="s">
        <v>28</v>
      </c>
      <c r="AL567" s="51"/>
      <c r="AM567" s="56"/>
      <c r="AN567" s="52"/>
      <c r="AO567" s="67"/>
      <c r="AP567" s="349" t="s">
        <v>485</v>
      </c>
      <c r="AQ567" s="349"/>
      <c r="AR567" s="68" t="s">
        <v>453</v>
      </c>
      <c r="AS567" s="71" t="s">
        <v>488</v>
      </c>
      <c r="AT567" s="71"/>
      <c r="AU567" s="219"/>
    </row>
    <row r="568" spans="1:47" s="17" customFormat="1" ht="56.25" x14ac:dyDescent="0.15">
      <c r="A568" s="45"/>
      <c r="B568" s="78"/>
      <c r="C568" s="239">
        <v>488</v>
      </c>
      <c r="D568" s="300" t="s">
        <v>1447</v>
      </c>
      <c r="E568" s="46" t="s">
        <v>483</v>
      </c>
      <c r="F568" s="46" t="s">
        <v>484</v>
      </c>
      <c r="G568" s="288">
        <v>97.244</v>
      </c>
      <c r="H568" s="287">
        <v>72.010999999999996</v>
      </c>
      <c r="I568" s="288">
        <v>69.899000000000001</v>
      </c>
      <c r="J568" s="503" t="s">
        <v>28</v>
      </c>
      <c r="K568" s="79" t="s">
        <v>1770</v>
      </c>
      <c r="L568" s="291" t="s">
        <v>3055</v>
      </c>
      <c r="M568" s="397">
        <v>90.641000000000005</v>
      </c>
      <c r="N568" s="397">
        <v>120</v>
      </c>
      <c r="O568" s="445">
        <v>29.359000000000002</v>
      </c>
      <c r="P568" s="340" t="s">
        <v>485</v>
      </c>
      <c r="Q568" s="64" t="s">
        <v>1773</v>
      </c>
      <c r="R568" s="295" t="s">
        <v>2677</v>
      </c>
      <c r="S568" s="47" t="s">
        <v>3056</v>
      </c>
      <c r="T568" s="46" t="s">
        <v>970</v>
      </c>
      <c r="U568" s="46" t="s">
        <v>548</v>
      </c>
      <c r="V568" s="57" t="s">
        <v>1243</v>
      </c>
      <c r="W568" s="48" t="s">
        <v>1381</v>
      </c>
      <c r="X568" s="49">
        <v>21</v>
      </c>
      <c r="Y568" s="127" t="s">
        <v>28</v>
      </c>
      <c r="Z568" s="51">
        <v>445</v>
      </c>
      <c r="AA568" s="50"/>
      <c r="AB568" s="52"/>
      <c r="AC568" s="48"/>
      <c r="AD568" s="49"/>
      <c r="AE568" s="127" t="s">
        <v>28</v>
      </c>
      <c r="AF568" s="51"/>
      <c r="AG568" s="56"/>
      <c r="AH568" s="52"/>
      <c r="AI568" s="48"/>
      <c r="AJ568" s="49"/>
      <c r="AK568" s="127" t="s">
        <v>28</v>
      </c>
      <c r="AL568" s="51"/>
      <c r="AM568" s="56"/>
      <c r="AN568" s="52"/>
      <c r="AO568" s="67"/>
      <c r="AP568" s="349" t="s">
        <v>485</v>
      </c>
      <c r="AQ568" s="349"/>
      <c r="AR568" s="68" t="s">
        <v>454</v>
      </c>
      <c r="AS568" s="71" t="s">
        <v>488</v>
      </c>
      <c r="AT568" s="71"/>
      <c r="AU568" s="219"/>
    </row>
    <row r="569" spans="1:47" s="17" customFormat="1" ht="52.5" customHeight="1" x14ac:dyDescent="0.15">
      <c r="A569" s="45"/>
      <c r="B569" s="78"/>
      <c r="C569" s="239">
        <v>489</v>
      </c>
      <c r="D569" s="303" t="s">
        <v>1115</v>
      </c>
      <c r="E569" s="37" t="s">
        <v>500</v>
      </c>
      <c r="F569" s="37" t="s">
        <v>484</v>
      </c>
      <c r="G569" s="288">
        <v>209.49700000000001</v>
      </c>
      <c r="H569" s="287">
        <v>359.41899999999998</v>
      </c>
      <c r="I569" s="288">
        <v>208.827</v>
      </c>
      <c r="J569" s="503" t="s">
        <v>28</v>
      </c>
      <c r="K569" s="79" t="s">
        <v>1770</v>
      </c>
      <c r="L569" s="291" t="s">
        <v>2726</v>
      </c>
      <c r="M569" s="288">
        <v>59.633000000000003</v>
      </c>
      <c r="N569" s="288">
        <v>70</v>
      </c>
      <c r="O569" s="436">
        <f>N569-M569</f>
        <v>10.366999999999997</v>
      </c>
      <c r="P569" s="340" t="s">
        <v>28</v>
      </c>
      <c r="Q569" s="64" t="s">
        <v>1772</v>
      </c>
      <c r="R569" s="295" t="s">
        <v>2748</v>
      </c>
      <c r="S569" s="47" t="s">
        <v>3114</v>
      </c>
      <c r="T569" s="37" t="s">
        <v>1244</v>
      </c>
      <c r="U569" s="37" t="s">
        <v>548</v>
      </c>
      <c r="V569" s="58" t="s">
        <v>1243</v>
      </c>
      <c r="W569" s="48" t="s">
        <v>1381</v>
      </c>
      <c r="X569" s="49">
        <v>21</v>
      </c>
      <c r="Y569" s="127" t="s">
        <v>28</v>
      </c>
      <c r="Z569" s="51">
        <v>446</v>
      </c>
      <c r="AA569" s="50"/>
      <c r="AB569" s="52"/>
      <c r="AC569" s="48"/>
      <c r="AD569" s="49"/>
      <c r="AE569" s="127" t="s">
        <v>28</v>
      </c>
      <c r="AF569" s="51"/>
      <c r="AG569" s="56"/>
      <c r="AH569" s="52"/>
      <c r="AI569" s="48"/>
      <c r="AJ569" s="49"/>
      <c r="AK569" s="127" t="s">
        <v>28</v>
      </c>
      <c r="AL569" s="51"/>
      <c r="AM569" s="56"/>
      <c r="AN569" s="52"/>
      <c r="AO569" s="67"/>
      <c r="AP569" s="349" t="s">
        <v>485</v>
      </c>
      <c r="AQ569" s="349"/>
      <c r="AR569" s="68" t="s">
        <v>455</v>
      </c>
      <c r="AS569" s="72" t="s">
        <v>488</v>
      </c>
      <c r="AT569" s="72"/>
      <c r="AU569" s="225"/>
    </row>
    <row r="570" spans="1:47" s="17" customFormat="1" ht="40.5" x14ac:dyDescent="0.15">
      <c r="A570" s="45"/>
      <c r="B570" s="78"/>
      <c r="C570" s="239">
        <v>490</v>
      </c>
      <c r="D570" s="300" t="s">
        <v>1747</v>
      </c>
      <c r="E570" s="37" t="s">
        <v>1116</v>
      </c>
      <c r="F570" s="37" t="s">
        <v>484</v>
      </c>
      <c r="G570" s="288">
        <v>3.1259999999999999</v>
      </c>
      <c r="H570" s="421">
        <v>3.1259999999999999</v>
      </c>
      <c r="I570" s="409">
        <v>3.0369999999999999</v>
      </c>
      <c r="J570" s="503" t="s">
        <v>485</v>
      </c>
      <c r="K570" s="79" t="s">
        <v>1770</v>
      </c>
      <c r="L570" s="291" t="s">
        <v>3057</v>
      </c>
      <c r="M570" s="397">
        <v>3.1259999999999999</v>
      </c>
      <c r="N570" s="397">
        <v>3.1259999999999999</v>
      </c>
      <c r="O570" s="472">
        <v>0</v>
      </c>
      <c r="P570" s="340" t="s">
        <v>485</v>
      </c>
      <c r="Q570" s="64" t="s">
        <v>1773</v>
      </c>
      <c r="R570" s="295" t="s">
        <v>2678</v>
      </c>
      <c r="S570" s="47"/>
      <c r="T570" s="46" t="s">
        <v>970</v>
      </c>
      <c r="U570" s="46" t="s">
        <v>548</v>
      </c>
      <c r="V570" s="57" t="s">
        <v>1243</v>
      </c>
      <c r="W570" s="48" t="s">
        <v>1381</v>
      </c>
      <c r="X570" s="49">
        <v>21</v>
      </c>
      <c r="Y570" s="127" t="s">
        <v>485</v>
      </c>
      <c r="Z570" s="51">
        <v>448</v>
      </c>
      <c r="AA570" s="50"/>
      <c r="AB570" s="52"/>
      <c r="AC570" s="48"/>
      <c r="AD570" s="49"/>
      <c r="AE570" s="127" t="s">
        <v>485</v>
      </c>
      <c r="AF570" s="51"/>
      <c r="AG570" s="56"/>
      <c r="AH570" s="52"/>
      <c r="AI570" s="48"/>
      <c r="AJ570" s="49"/>
      <c r="AK570" s="127" t="s">
        <v>485</v>
      </c>
      <c r="AL570" s="51"/>
      <c r="AM570" s="56"/>
      <c r="AN570" s="52"/>
      <c r="AO570" s="67"/>
      <c r="AP570" s="349" t="s">
        <v>485</v>
      </c>
      <c r="AQ570" s="349"/>
      <c r="AR570" s="68" t="s">
        <v>455</v>
      </c>
      <c r="AS570" s="71" t="s">
        <v>488</v>
      </c>
      <c r="AT570" s="71"/>
      <c r="AU570" s="219"/>
    </row>
    <row r="571" spans="1:47" s="17" customFormat="1" ht="40.5" x14ac:dyDescent="0.15">
      <c r="A571" s="45"/>
      <c r="B571" s="78"/>
      <c r="C571" s="239">
        <v>491</v>
      </c>
      <c r="D571" s="300" t="s">
        <v>3058</v>
      </c>
      <c r="E571" s="46" t="s">
        <v>950</v>
      </c>
      <c r="F571" s="46" t="s">
        <v>484</v>
      </c>
      <c r="G571" s="288">
        <v>48.517000000000003</v>
      </c>
      <c r="H571" s="421">
        <v>48.517000000000003</v>
      </c>
      <c r="I571" s="409">
        <v>48.517000000000003</v>
      </c>
      <c r="J571" s="503" t="s">
        <v>485</v>
      </c>
      <c r="K571" s="79" t="s">
        <v>1770</v>
      </c>
      <c r="L571" s="291" t="s">
        <v>3059</v>
      </c>
      <c r="M571" s="397">
        <v>26.513000000000002</v>
      </c>
      <c r="N571" s="397">
        <v>26.318999999999999</v>
      </c>
      <c r="O571" s="481">
        <v>-0.19400000000000001</v>
      </c>
      <c r="P571" s="340" t="s">
        <v>28</v>
      </c>
      <c r="Q571" s="64" t="s">
        <v>1772</v>
      </c>
      <c r="R571" s="295" t="s">
        <v>2679</v>
      </c>
      <c r="S571" s="47"/>
      <c r="T571" s="46" t="s">
        <v>970</v>
      </c>
      <c r="U571" s="46" t="s">
        <v>548</v>
      </c>
      <c r="V571" s="57" t="s">
        <v>1243</v>
      </c>
      <c r="W571" s="48" t="s">
        <v>1381</v>
      </c>
      <c r="X571" s="49">
        <v>21</v>
      </c>
      <c r="Y571" s="127" t="s">
        <v>485</v>
      </c>
      <c r="Z571" s="51">
        <v>449</v>
      </c>
      <c r="AA571" s="50"/>
      <c r="AB571" s="52"/>
      <c r="AC571" s="48"/>
      <c r="AD571" s="49"/>
      <c r="AE571" s="127" t="s">
        <v>485</v>
      </c>
      <c r="AF571" s="51"/>
      <c r="AG571" s="56"/>
      <c r="AH571" s="52"/>
      <c r="AI571" s="48"/>
      <c r="AJ571" s="49"/>
      <c r="AK571" s="127" t="s">
        <v>485</v>
      </c>
      <c r="AL571" s="51"/>
      <c r="AM571" s="56"/>
      <c r="AN571" s="52"/>
      <c r="AO571" s="67"/>
      <c r="AP571" s="349" t="s">
        <v>485</v>
      </c>
      <c r="AQ571" s="349"/>
      <c r="AR571" s="68" t="s">
        <v>454</v>
      </c>
      <c r="AS571" s="71"/>
      <c r="AT571" s="71"/>
      <c r="AU571" s="219"/>
    </row>
    <row r="572" spans="1:47" s="17" customFormat="1" ht="40.5" x14ac:dyDescent="0.15">
      <c r="A572" s="45"/>
      <c r="B572" s="78"/>
      <c r="C572" s="239">
        <v>492</v>
      </c>
      <c r="D572" s="300" t="s">
        <v>3060</v>
      </c>
      <c r="E572" s="46" t="s">
        <v>643</v>
      </c>
      <c r="F572" s="37" t="s">
        <v>484</v>
      </c>
      <c r="G572" s="288">
        <v>14.798</v>
      </c>
      <c r="H572" s="421">
        <v>14.798</v>
      </c>
      <c r="I572" s="409">
        <v>14.611000000000001</v>
      </c>
      <c r="J572" s="503" t="s">
        <v>485</v>
      </c>
      <c r="K572" s="79" t="s">
        <v>1770</v>
      </c>
      <c r="L572" s="291" t="s">
        <v>3061</v>
      </c>
      <c r="M572" s="397">
        <v>14.798</v>
      </c>
      <c r="N572" s="397">
        <v>17.797999999999998</v>
      </c>
      <c r="O572" s="445">
        <v>3</v>
      </c>
      <c r="P572" s="340" t="s">
        <v>28</v>
      </c>
      <c r="Q572" s="64" t="s">
        <v>1772</v>
      </c>
      <c r="R572" s="295" t="s">
        <v>2680</v>
      </c>
      <c r="S572" s="47"/>
      <c r="T572" s="46" t="s">
        <v>970</v>
      </c>
      <c r="U572" s="46" t="s">
        <v>548</v>
      </c>
      <c r="V572" s="57" t="s">
        <v>1243</v>
      </c>
      <c r="W572" s="48" t="s">
        <v>1381</v>
      </c>
      <c r="X572" s="49">
        <v>21</v>
      </c>
      <c r="Y572" s="127" t="s">
        <v>485</v>
      </c>
      <c r="Z572" s="51">
        <v>450</v>
      </c>
      <c r="AA572" s="50"/>
      <c r="AB572" s="52"/>
      <c r="AC572" s="48"/>
      <c r="AD572" s="49"/>
      <c r="AE572" s="127" t="s">
        <v>485</v>
      </c>
      <c r="AF572" s="51"/>
      <c r="AG572" s="56"/>
      <c r="AH572" s="52"/>
      <c r="AI572" s="48"/>
      <c r="AJ572" s="49"/>
      <c r="AK572" s="127" t="s">
        <v>485</v>
      </c>
      <c r="AL572" s="51"/>
      <c r="AM572" s="56"/>
      <c r="AN572" s="52"/>
      <c r="AO572" s="67"/>
      <c r="AP572" s="349" t="s">
        <v>485</v>
      </c>
      <c r="AQ572" s="349"/>
      <c r="AR572" s="68" t="s">
        <v>455</v>
      </c>
      <c r="AS572" s="71" t="s">
        <v>488</v>
      </c>
      <c r="AT572" s="71"/>
      <c r="AU572" s="219"/>
    </row>
    <row r="573" spans="1:47" s="17" customFormat="1" ht="40.5" x14ac:dyDescent="0.15">
      <c r="A573" s="45"/>
      <c r="B573" s="78"/>
      <c r="C573" s="239">
        <v>493</v>
      </c>
      <c r="D573" s="305" t="s">
        <v>1448</v>
      </c>
      <c r="E573" s="36" t="s">
        <v>692</v>
      </c>
      <c r="F573" s="36" t="s">
        <v>1502</v>
      </c>
      <c r="G573" s="407">
        <v>150.42500000000001</v>
      </c>
      <c r="H573" s="421">
        <v>27.425000000000001</v>
      </c>
      <c r="I573" s="409">
        <v>25.527000000000001</v>
      </c>
      <c r="J573" s="280" t="s">
        <v>3062</v>
      </c>
      <c r="K573" s="290" t="s">
        <v>1770</v>
      </c>
      <c r="L573" s="518" t="s">
        <v>3063</v>
      </c>
      <c r="M573" s="397">
        <v>75.692999999999998</v>
      </c>
      <c r="N573" s="397">
        <v>100</v>
      </c>
      <c r="O573" s="445">
        <v>24.306999999999999</v>
      </c>
      <c r="P573" s="340" t="s">
        <v>485</v>
      </c>
      <c r="Q573" s="296" t="s">
        <v>1773</v>
      </c>
      <c r="R573" s="526" t="s">
        <v>2681</v>
      </c>
      <c r="S573" s="210" t="s">
        <v>3064</v>
      </c>
      <c r="T573" s="73" t="s">
        <v>1245</v>
      </c>
      <c r="U573" s="73" t="s">
        <v>548</v>
      </c>
      <c r="V573" s="107" t="s">
        <v>1246</v>
      </c>
      <c r="W573" s="74" t="s">
        <v>1381</v>
      </c>
      <c r="X573" s="75" t="s">
        <v>1399</v>
      </c>
      <c r="Y573" s="127" t="s">
        <v>485</v>
      </c>
      <c r="Z573" s="51">
        <v>39</v>
      </c>
      <c r="AA573" s="148"/>
      <c r="AB573" s="52"/>
      <c r="AC573" s="74"/>
      <c r="AD573" s="75"/>
      <c r="AE573" s="127" t="s">
        <v>485</v>
      </c>
      <c r="AF573" s="51"/>
      <c r="AG573" s="56"/>
      <c r="AH573" s="52"/>
      <c r="AI573" s="74"/>
      <c r="AJ573" s="75"/>
      <c r="AK573" s="127" t="s">
        <v>485</v>
      </c>
      <c r="AL573" s="51"/>
      <c r="AM573" s="56"/>
      <c r="AN573" s="52"/>
      <c r="AO573" s="94"/>
      <c r="AP573" s="348" t="s">
        <v>1382</v>
      </c>
      <c r="AQ573" s="348" t="s">
        <v>1400</v>
      </c>
      <c r="AR573" s="98"/>
      <c r="AS573" s="76" t="s">
        <v>488</v>
      </c>
      <c r="AT573" s="76"/>
      <c r="AU573" s="219"/>
    </row>
    <row r="574" spans="1:47" s="17" customFormat="1" ht="45" x14ac:dyDescent="0.15">
      <c r="A574" s="45"/>
      <c r="B574" s="78"/>
      <c r="C574" s="239">
        <v>494</v>
      </c>
      <c r="D574" s="300" t="s">
        <v>1117</v>
      </c>
      <c r="E574" s="37" t="s">
        <v>571</v>
      </c>
      <c r="F574" s="46" t="s">
        <v>737</v>
      </c>
      <c r="G574" s="288">
        <v>25.09</v>
      </c>
      <c r="H574" s="421">
        <v>25.09</v>
      </c>
      <c r="I574" s="409">
        <v>24.052</v>
      </c>
      <c r="J574" s="279" t="s">
        <v>3065</v>
      </c>
      <c r="K574" s="79" t="s">
        <v>1775</v>
      </c>
      <c r="L574" s="291" t="s">
        <v>3066</v>
      </c>
      <c r="M574" s="471">
        <v>0</v>
      </c>
      <c r="N574" s="471">
        <v>0</v>
      </c>
      <c r="O574" s="472">
        <v>0</v>
      </c>
      <c r="P574" s="340">
        <v>0</v>
      </c>
      <c r="Q574" s="64" t="s">
        <v>1776</v>
      </c>
      <c r="R574" s="295" t="s">
        <v>2682</v>
      </c>
      <c r="S574" s="47" t="s">
        <v>1446</v>
      </c>
      <c r="T574" s="109" t="s">
        <v>1245</v>
      </c>
      <c r="U574" s="109" t="s">
        <v>548</v>
      </c>
      <c r="V574" s="57" t="s">
        <v>1246</v>
      </c>
      <c r="W574" s="48" t="s">
        <v>1381</v>
      </c>
      <c r="X574" s="49">
        <v>21</v>
      </c>
      <c r="Y574" s="127" t="s">
        <v>485</v>
      </c>
      <c r="Z574" s="51">
        <v>452</v>
      </c>
      <c r="AA574" s="50"/>
      <c r="AB574" s="52"/>
      <c r="AC574" s="48"/>
      <c r="AD574" s="49"/>
      <c r="AE574" s="127" t="s">
        <v>485</v>
      </c>
      <c r="AF574" s="51"/>
      <c r="AG574" s="56"/>
      <c r="AH574" s="52"/>
      <c r="AI574" s="48"/>
      <c r="AJ574" s="49"/>
      <c r="AK574" s="127" t="s">
        <v>485</v>
      </c>
      <c r="AL574" s="51"/>
      <c r="AM574" s="56"/>
      <c r="AN574" s="52"/>
      <c r="AO574" s="67"/>
      <c r="AP574" s="349" t="s">
        <v>1382</v>
      </c>
      <c r="AQ574" s="349" t="s">
        <v>1383</v>
      </c>
      <c r="AR574" s="68" t="s">
        <v>454</v>
      </c>
      <c r="AS574" s="71" t="s">
        <v>488</v>
      </c>
      <c r="AT574" s="71"/>
      <c r="AU574" s="219"/>
    </row>
    <row r="575" spans="1:47" s="17" customFormat="1" ht="63" x14ac:dyDescent="0.15">
      <c r="A575" s="45"/>
      <c r="B575" s="78"/>
      <c r="C575" s="239">
        <v>495</v>
      </c>
      <c r="D575" s="300" t="s">
        <v>1118</v>
      </c>
      <c r="E575" s="46" t="s">
        <v>538</v>
      </c>
      <c r="F575" s="46" t="s">
        <v>484</v>
      </c>
      <c r="G575" s="288">
        <v>22.818999999999999</v>
      </c>
      <c r="H575" s="287">
        <v>22.818999999999999</v>
      </c>
      <c r="I575" s="288">
        <v>22.696000000000002</v>
      </c>
      <c r="J575" s="279" t="s">
        <v>2667</v>
      </c>
      <c r="K575" s="79" t="s">
        <v>1774</v>
      </c>
      <c r="L575" s="291" t="s">
        <v>3067</v>
      </c>
      <c r="M575" s="397">
        <v>24.660999999999998</v>
      </c>
      <c r="N575" s="397">
        <v>22.818999999999999</v>
      </c>
      <c r="O575" s="445">
        <v>-1.8420000000000001</v>
      </c>
      <c r="P575" s="340">
        <v>0</v>
      </c>
      <c r="Q575" s="64" t="s">
        <v>1772</v>
      </c>
      <c r="R575" s="295" t="s">
        <v>2689</v>
      </c>
      <c r="S575" s="47"/>
      <c r="T575" s="46" t="s">
        <v>1247</v>
      </c>
      <c r="U575" s="46" t="s">
        <v>519</v>
      </c>
      <c r="V575" s="57" t="s">
        <v>1248</v>
      </c>
      <c r="W575" s="48" t="s">
        <v>1381</v>
      </c>
      <c r="X575" s="49">
        <v>21</v>
      </c>
      <c r="Y575" s="127" t="s">
        <v>485</v>
      </c>
      <c r="Z575" s="51">
        <v>454</v>
      </c>
      <c r="AA575" s="50"/>
      <c r="AB575" s="52"/>
      <c r="AC575" s="48"/>
      <c r="AD575" s="49"/>
      <c r="AE575" s="127" t="s">
        <v>485</v>
      </c>
      <c r="AF575" s="51"/>
      <c r="AG575" s="56"/>
      <c r="AH575" s="52"/>
      <c r="AI575" s="48"/>
      <c r="AJ575" s="49"/>
      <c r="AK575" s="127" t="s">
        <v>485</v>
      </c>
      <c r="AL575" s="51"/>
      <c r="AM575" s="56"/>
      <c r="AN575" s="52"/>
      <c r="AO575" s="67"/>
      <c r="AP575" s="349" t="s">
        <v>1382</v>
      </c>
      <c r="AQ575" s="349" t="s">
        <v>1383</v>
      </c>
      <c r="AR575" s="68" t="s">
        <v>451</v>
      </c>
      <c r="AS575" s="71" t="s">
        <v>488</v>
      </c>
      <c r="AT575" s="71"/>
      <c r="AU575" s="219"/>
    </row>
    <row r="576" spans="1:47" s="25" customFormat="1" x14ac:dyDescent="0.15">
      <c r="A576" s="33"/>
      <c r="B576" s="43" t="s">
        <v>1352</v>
      </c>
      <c r="C576" s="306"/>
      <c r="D576" s="99"/>
      <c r="E576" s="102"/>
      <c r="F576" s="102"/>
      <c r="G576" s="401"/>
      <c r="H576" s="417"/>
      <c r="I576" s="417"/>
      <c r="J576" s="533"/>
      <c r="K576" s="82"/>
      <c r="L576" s="514"/>
      <c r="M576" s="401"/>
      <c r="N576" s="417"/>
      <c r="O576" s="435"/>
      <c r="P576" s="339"/>
      <c r="Q576" s="44"/>
      <c r="R576" s="524"/>
      <c r="S576" s="44"/>
      <c r="T576" s="101"/>
      <c r="U576" s="99"/>
      <c r="V576" s="99"/>
      <c r="W576" s="99"/>
      <c r="X576" s="99"/>
      <c r="Y576" s="99"/>
      <c r="Z576" s="99"/>
      <c r="AA576" s="99"/>
      <c r="AB576" s="99"/>
      <c r="AC576" s="99"/>
      <c r="AD576" s="99"/>
      <c r="AE576" s="99"/>
      <c r="AF576" s="99"/>
      <c r="AG576" s="99"/>
      <c r="AH576" s="99"/>
      <c r="AI576" s="99"/>
      <c r="AJ576" s="99"/>
      <c r="AK576" s="99"/>
      <c r="AL576" s="99"/>
      <c r="AM576" s="99"/>
      <c r="AN576" s="99"/>
      <c r="AO576" s="44"/>
      <c r="AP576" s="102"/>
      <c r="AQ576" s="102"/>
      <c r="AR576" s="63"/>
      <c r="AS576" s="99"/>
      <c r="AT576" s="99"/>
      <c r="AU576" s="220"/>
    </row>
    <row r="577" spans="1:47" s="17" customFormat="1" ht="54" x14ac:dyDescent="0.15">
      <c r="A577" s="45"/>
      <c r="B577" s="78"/>
      <c r="C577" s="239">
        <v>496</v>
      </c>
      <c r="D577" s="304" t="s">
        <v>1119</v>
      </c>
      <c r="E577" s="37" t="s">
        <v>571</v>
      </c>
      <c r="F577" s="37" t="s">
        <v>484</v>
      </c>
      <c r="G577" s="288">
        <v>111.532</v>
      </c>
      <c r="H577" s="287">
        <v>111.532</v>
      </c>
      <c r="I577" s="288">
        <v>70.733000000000004</v>
      </c>
      <c r="J577" s="503" t="s">
        <v>28</v>
      </c>
      <c r="K577" s="79" t="s">
        <v>1770</v>
      </c>
      <c r="L577" s="291" t="s">
        <v>2727</v>
      </c>
      <c r="M577" s="288">
        <v>32.094999999999999</v>
      </c>
      <c r="N577" s="288">
        <v>118</v>
      </c>
      <c r="O577" s="436">
        <f>N577-M577</f>
        <v>85.905000000000001</v>
      </c>
      <c r="P577" s="340" t="s">
        <v>28</v>
      </c>
      <c r="Q577" s="64" t="s">
        <v>1772</v>
      </c>
      <c r="R577" s="295" t="s">
        <v>2749</v>
      </c>
      <c r="S577" s="66" t="s">
        <v>3115</v>
      </c>
      <c r="T577" s="147" t="s">
        <v>1244</v>
      </c>
      <c r="U577" s="147" t="s">
        <v>548</v>
      </c>
      <c r="V577" s="58" t="s">
        <v>1249</v>
      </c>
      <c r="W577" s="48" t="s">
        <v>1381</v>
      </c>
      <c r="X577" s="49">
        <v>21</v>
      </c>
      <c r="Y577" s="127" t="s">
        <v>28</v>
      </c>
      <c r="Z577" s="51">
        <v>456</v>
      </c>
      <c r="AA577" s="50"/>
      <c r="AB577" s="52"/>
      <c r="AC577" s="48"/>
      <c r="AD577" s="49"/>
      <c r="AE577" s="127" t="s">
        <v>28</v>
      </c>
      <c r="AF577" s="51"/>
      <c r="AG577" s="56"/>
      <c r="AH577" s="52"/>
      <c r="AI577" s="48"/>
      <c r="AJ577" s="49"/>
      <c r="AK577" s="127" t="s">
        <v>28</v>
      </c>
      <c r="AL577" s="51"/>
      <c r="AM577" s="56"/>
      <c r="AN577" s="52"/>
      <c r="AO577" s="67"/>
      <c r="AP577" s="349" t="s">
        <v>485</v>
      </c>
      <c r="AQ577" s="349"/>
      <c r="AR577" s="68" t="s">
        <v>454</v>
      </c>
      <c r="AS577" s="72" t="s">
        <v>488</v>
      </c>
      <c r="AT577" s="72"/>
      <c r="AU577" s="225" t="s">
        <v>17</v>
      </c>
    </row>
    <row r="578" spans="1:47" ht="54" x14ac:dyDescent="0.15">
      <c r="A578" s="368"/>
      <c r="B578" s="369"/>
      <c r="C578" s="239">
        <v>497</v>
      </c>
      <c r="D578" s="370" t="s">
        <v>1755</v>
      </c>
      <c r="E578" s="371" t="s">
        <v>1010</v>
      </c>
      <c r="F578" s="455" t="s">
        <v>529</v>
      </c>
      <c r="G578" s="288">
        <v>300.42899999999997</v>
      </c>
      <c r="H578" s="287">
        <v>153.14400000000001</v>
      </c>
      <c r="I578" s="288">
        <v>150.852</v>
      </c>
      <c r="J578" s="505" t="s">
        <v>28</v>
      </c>
      <c r="K578" s="79" t="s">
        <v>1770</v>
      </c>
      <c r="L578" s="291" t="s">
        <v>2009</v>
      </c>
      <c r="M578" s="288">
        <v>156.23699999999999</v>
      </c>
      <c r="N578" s="288">
        <v>156.55799999999999</v>
      </c>
      <c r="O578" s="490">
        <v>0.32100000000000001</v>
      </c>
      <c r="P578" s="340" t="s">
        <v>28</v>
      </c>
      <c r="Q578" s="69" t="s">
        <v>1773</v>
      </c>
      <c r="R578" s="532" t="s">
        <v>2581</v>
      </c>
      <c r="S578" s="372"/>
      <c r="T578" s="373" t="s">
        <v>649</v>
      </c>
      <c r="U578" s="371" t="s">
        <v>519</v>
      </c>
      <c r="V578" s="374" t="s">
        <v>1250</v>
      </c>
      <c r="W578" s="372" t="s">
        <v>1381</v>
      </c>
      <c r="X578" s="375">
        <v>21</v>
      </c>
      <c r="Y578" s="376" t="s">
        <v>28</v>
      </c>
      <c r="Z578" s="377">
        <v>457</v>
      </c>
      <c r="AA578" s="378"/>
      <c r="AB578" s="379"/>
      <c r="AC578" s="372"/>
      <c r="AD578" s="375"/>
      <c r="AE578" s="376" t="s">
        <v>28</v>
      </c>
      <c r="AF578" s="377"/>
      <c r="AG578" s="380"/>
      <c r="AH578" s="379"/>
      <c r="AI578" s="372"/>
      <c r="AJ578" s="375"/>
      <c r="AK578" s="376" t="s">
        <v>28</v>
      </c>
      <c r="AL578" s="377"/>
      <c r="AM578" s="380"/>
      <c r="AN578" s="379"/>
      <c r="AO578" s="381"/>
      <c r="AP578" s="382" t="s">
        <v>485</v>
      </c>
      <c r="AQ578" s="382"/>
      <c r="AR578" s="382" t="s">
        <v>455</v>
      </c>
      <c r="AS578" s="383"/>
      <c r="AT578" s="383"/>
      <c r="AU578" s="384"/>
    </row>
    <row r="579" spans="1:47" ht="54" x14ac:dyDescent="0.15">
      <c r="A579" s="368"/>
      <c r="B579" s="369"/>
      <c r="C579" s="239">
        <v>498</v>
      </c>
      <c r="D579" s="370" t="s">
        <v>1756</v>
      </c>
      <c r="E579" s="371" t="s">
        <v>1120</v>
      </c>
      <c r="F579" s="455" t="s">
        <v>529</v>
      </c>
      <c r="G579" s="288">
        <v>2209.9780000000001</v>
      </c>
      <c r="H579" s="287">
        <v>1984.146</v>
      </c>
      <c r="I579" s="288">
        <v>1964.259</v>
      </c>
      <c r="J579" s="505" t="s">
        <v>28</v>
      </c>
      <c r="K579" s="79" t="s">
        <v>1770</v>
      </c>
      <c r="L579" s="291" t="s">
        <v>2010</v>
      </c>
      <c r="M579" s="288">
        <v>793.33299999999997</v>
      </c>
      <c r="N579" s="288">
        <v>881.96199999999999</v>
      </c>
      <c r="O579" s="447">
        <v>88.629000000000005</v>
      </c>
      <c r="P579" s="340" t="s">
        <v>28</v>
      </c>
      <c r="Q579" s="69" t="s">
        <v>1773</v>
      </c>
      <c r="R579" s="532" t="s">
        <v>2582</v>
      </c>
      <c r="S579" s="372" t="s">
        <v>3282</v>
      </c>
      <c r="T579" s="373" t="s">
        <v>649</v>
      </c>
      <c r="U579" s="371" t="s">
        <v>519</v>
      </c>
      <c r="V579" s="374" t="s">
        <v>1250</v>
      </c>
      <c r="W579" s="372" t="s">
        <v>1381</v>
      </c>
      <c r="X579" s="375">
        <v>21</v>
      </c>
      <c r="Y579" s="376" t="s">
        <v>28</v>
      </c>
      <c r="Z579" s="377">
        <v>458</v>
      </c>
      <c r="AA579" s="378"/>
      <c r="AB579" s="379"/>
      <c r="AC579" s="372"/>
      <c r="AD579" s="375"/>
      <c r="AE579" s="376" t="s">
        <v>28</v>
      </c>
      <c r="AF579" s="377"/>
      <c r="AG579" s="380"/>
      <c r="AH579" s="379"/>
      <c r="AI579" s="372"/>
      <c r="AJ579" s="375"/>
      <c r="AK579" s="376" t="s">
        <v>28</v>
      </c>
      <c r="AL579" s="377"/>
      <c r="AM579" s="380"/>
      <c r="AN579" s="379"/>
      <c r="AO579" s="381"/>
      <c r="AP579" s="382" t="s">
        <v>485</v>
      </c>
      <c r="AQ579" s="382"/>
      <c r="AR579" s="382" t="s">
        <v>455</v>
      </c>
      <c r="AS579" s="383"/>
      <c r="AT579" s="383"/>
      <c r="AU579" s="384"/>
    </row>
    <row r="580" spans="1:47" ht="54" x14ac:dyDescent="0.15">
      <c r="A580" s="368"/>
      <c r="B580" s="369"/>
      <c r="C580" s="239">
        <v>499</v>
      </c>
      <c r="D580" s="385" t="s">
        <v>1121</v>
      </c>
      <c r="E580" s="371" t="s">
        <v>791</v>
      </c>
      <c r="F580" s="455" t="s">
        <v>529</v>
      </c>
      <c r="G580" s="288">
        <v>1206.655</v>
      </c>
      <c r="H580" s="287">
        <v>1206.655</v>
      </c>
      <c r="I580" s="288">
        <v>1202.3920000000001</v>
      </c>
      <c r="J580" s="279" t="s">
        <v>2576</v>
      </c>
      <c r="K580" s="79" t="s">
        <v>1770</v>
      </c>
      <c r="L580" s="291" t="s">
        <v>2011</v>
      </c>
      <c r="M580" s="397">
        <v>1217.222</v>
      </c>
      <c r="N580" s="397">
        <v>1771.5260000000001</v>
      </c>
      <c r="O580" s="480">
        <v>554.30399999999997</v>
      </c>
      <c r="P580" s="340" t="s">
        <v>28</v>
      </c>
      <c r="Q580" s="69" t="s">
        <v>1772</v>
      </c>
      <c r="R580" s="532" t="s">
        <v>2583</v>
      </c>
      <c r="S580" s="372" t="s">
        <v>3280</v>
      </c>
      <c r="T580" s="373" t="s">
        <v>649</v>
      </c>
      <c r="U580" s="371" t="s">
        <v>519</v>
      </c>
      <c r="V580" s="374" t="s">
        <v>1250</v>
      </c>
      <c r="W580" s="372" t="s">
        <v>1381</v>
      </c>
      <c r="X580" s="375">
        <v>21</v>
      </c>
      <c r="Y580" s="376" t="s">
        <v>28</v>
      </c>
      <c r="Z580" s="377">
        <v>459</v>
      </c>
      <c r="AA580" s="378"/>
      <c r="AB580" s="379"/>
      <c r="AC580" s="372"/>
      <c r="AD580" s="375"/>
      <c r="AE580" s="376" t="s">
        <v>28</v>
      </c>
      <c r="AF580" s="377"/>
      <c r="AG580" s="380"/>
      <c r="AH580" s="379"/>
      <c r="AI580" s="372"/>
      <c r="AJ580" s="375"/>
      <c r="AK580" s="376" t="s">
        <v>28</v>
      </c>
      <c r="AL580" s="377"/>
      <c r="AM580" s="380"/>
      <c r="AN580" s="379"/>
      <c r="AO580" s="381"/>
      <c r="AP580" s="382" t="s">
        <v>1382</v>
      </c>
      <c r="AQ580" s="382" t="s">
        <v>1383</v>
      </c>
      <c r="AR580" s="382" t="s">
        <v>452</v>
      </c>
      <c r="AS580" s="383"/>
      <c r="AT580" s="383"/>
      <c r="AU580" s="384"/>
    </row>
    <row r="581" spans="1:47" ht="198" x14ac:dyDescent="0.15">
      <c r="A581" s="368"/>
      <c r="B581" s="369"/>
      <c r="C581" s="239">
        <v>500</v>
      </c>
      <c r="D581" s="370" t="s">
        <v>1122</v>
      </c>
      <c r="E581" s="371" t="s">
        <v>538</v>
      </c>
      <c r="F581" s="455" t="s">
        <v>529</v>
      </c>
      <c r="G581" s="288">
        <v>117.068</v>
      </c>
      <c r="H581" s="287">
        <v>117.068</v>
      </c>
      <c r="I581" s="288">
        <v>115.991</v>
      </c>
      <c r="J581" s="279" t="s">
        <v>2577</v>
      </c>
      <c r="K581" s="79" t="s">
        <v>1770</v>
      </c>
      <c r="L581" s="291" t="s">
        <v>2012</v>
      </c>
      <c r="M581" s="397">
        <v>125.28100000000001</v>
      </c>
      <c r="N581" s="397">
        <v>135.24100000000001</v>
      </c>
      <c r="O581" s="480">
        <v>9.9600000000000009</v>
      </c>
      <c r="P581" s="340" t="s">
        <v>28</v>
      </c>
      <c r="Q581" s="69" t="s">
        <v>1773</v>
      </c>
      <c r="R581" s="532" t="s">
        <v>2584</v>
      </c>
      <c r="S581" s="372" t="s">
        <v>3281</v>
      </c>
      <c r="T581" s="371" t="s">
        <v>649</v>
      </c>
      <c r="U581" s="371" t="s">
        <v>519</v>
      </c>
      <c r="V581" s="374" t="s">
        <v>1250</v>
      </c>
      <c r="W581" s="372" t="s">
        <v>1381</v>
      </c>
      <c r="X581" s="375">
        <v>21</v>
      </c>
      <c r="Y581" s="376" t="s">
        <v>28</v>
      </c>
      <c r="Z581" s="377">
        <v>461</v>
      </c>
      <c r="AA581" s="378"/>
      <c r="AB581" s="379"/>
      <c r="AC581" s="372"/>
      <c r="AD581" s="375"/>
      <c r="AE581" s="376" t="s">
        <v>28</v>
      </c>
      <c r="AF581" s="377"/>
      <c r="AG581" s="380"/>
      <c r="AH581" s="379"/>
      <c r="AI581" s="372"/>
      <c r="AJ581" s="375"/>
      <c r="AK581" s="376" t="s">
        <v>28</v>
      </c>
      <c r="AL581" s="377"/>
      <c r="AM581" s="380"/>
      <c r="AN581" s="379"/>
      <c r="AO581" s="381"/>
      <c r="AP581" s="382" t="s">
        <v>1382</v>
      </c>
      <c r="AQ581" s="382" t="s">
        <v>1383</v>
      </c>
      <c r="AR581" s="382" t="s">
        <v>452</v>
      </c>
      <c r="AS581" s="383"/>
      <c r="AT581" s="383"/>
      <c r="AU581" s="384"/>
    </row>
    <row r="582" spans="1:47" ht="54" x14ac:dyDescent="0.15">
      <c r="A582" s="368"/>
      <c r="B582" s="369"/>
      <c r="C582" s="239">
        <v>501</v>
      </c>
      <c r="D582" s="370" t="s">
        <v>1757</v>
      </c>
      <c r="E582" s="371" t="s">
        <v>873</v>
      </c>
      <c r="F582" s="455" t="s">
        <v>529</v>
      </c>
      <c r="G582" s="288">
        <v>11.622</v>
      </c>
      <c r="H582" s="287">
        <v>28.459</v>
      </c>
      <c r="I582" s="288">
        <v>28.381</v>
      </c>
      <c r="J582" s="505" t="s">
        <v>28</v>
      </c>
      <c r="K582" s="79" t="s">
        <v>1770</v>
      </c>
      <c r="L582" s="291" t="s">
        <v>2013</v>
      </c>
      <c r="M582" s="288">
        <v>11.537000000000001</v>
      </c>
      <c r="N582" s="288">
        <v>11.981</v>
      </c>
      <c r="O582" s="490">
        <v>0.44400000000000001</v>
      </c>
      <c r="P582" s="340" t="s">
        <v>28</v>
      </c>
      <c r="Q582" s="69" t="s">
        <v>1773</v>
      </c>
      <c r="R582" s="532" t="s">
        <v>2585</v>
      </c>
      <c r="S582" s="372"/>
      <c r="T582" s="371" t="s">
        <v>649</v>
      </c>
      <c r="U582" s="371" t="s">
        <v>519</v>
      </c>
      <c r="V582" s="374" t="s">
        <v>1250</v>
      </c>
      <c r="W582" s="372" t="s">
        <v>1381</v>
      </c>
      <c r="X582" s="375">
        <v>21</v>
      </c>
      <c r="Y582" s="376" t="s">
        <v>28</v>
      </c>
      <c r="Z582" s="377">
        <v>462</v>
      </c>
      <c r="AA582" s="378"/>
      <c r="AB582" s="379"/>
      <c r="AC582" s="372"/>
      <c r="AD582" s="375"/>
      <c r="AE582" s="376" t="s">
        <v>28</v>
      </c>
      <c r="AF582" s="377"/>
      <c r="AG582" s="380"/>
      <c r="AH582" s="379"/>
      <c r="AI582" s="372"/>
      <c r="AJ582" s="375"/>
      <c r="AK582" s="376" t="s">
        <v>28</v>
      </c>
      <c r="AL582" s="377"/>
      <c r="AM582" s="380"/>
      <c r="AN582" s="379"/>
      <c r="AO582" s="381"/>
      <c r="AP582" s="382" t="s">
        <v>485</v>
      </c>
      <c r="AQ582" s="382"/>
      <c r="AR582" s="382" t="s">
        <v>454</v>
      </c>
      <c r="AS582" s="383"/>
      <c r="AT582" s="383"/>
      <c r="AU582" s="384"/>
    </row>
    <row r="583" spans="1:47" s="25" customFormat="1" x14ac:dyDescent="0.15">
      <c r="A583" s="33"/>
      <c r="B583" s="43" t="s">
        <v>1353</v>
      </c>
      <c r="C583" s="306"/>
      <c r="D583" s="99"/>
      <c r="E583" s="102"/>
      <c r="F583" s="102"/>
      <c r="G583" s="401"/>
      <c r="H583" s="417"/>
      <c r="I583" s="417"/>
      <c r="J583" s="533"/>
      <c r="K583" s="82"/>
      <c r="L583" s="514"/>
      <c r="M583" s="401"/>
      <c r="N583" s="417"/>
      <c r="O583" s="435"/>
      <c r="P583" s="339"/>
      <c r="Q583" s="44"/>
      <c r="R583" s="524"/>
      <c r="S583" s="44"/>
      <c r="T583" s="101"/>
      <c r="U583" s="99"/>
      <c r="V583" s="99"/>
      <c r="W583" s="99"/>
      <c r="X583" s="99"/>
      <c r="Y583" s="99"/>
      <c r="Z583" s="99"/>
      <c r="AA583" s="99"/>
      <c r="AB583" s="99"/>
      <c r="AC583" s="99"/>
      <c r="AD583" s="99"/>
      <c r="AE583" s="99"/>
      <c r="AF583" s="99"/>
      <c r="AG583" s="99"/>
      <c r="AH583" s="99"/>
      <c r="AI583" s="99"/>
      <c r="AJ583" s="99"/>
      <c r="AK583" s="99"/>
      <c r="AL583" s="99"/>
      <c r="AM583" s="99"/>
      <c r="AN583" s="99"/>
      <c r="AO583" s="99"/>
      <c r="AP583" s="102"/>
      <c r="AQ583" s="102"/>
      <c r="AR583" s="63"/>
      <c r="AS583" s="99"/>
      <c r="AT583" s="99"/>
      <c r="AU583" s="220"/>
    </row>
    <row r="584" spans="1:47" s="17" customFormat="1" ht="99" x14ac:dyDescent="0.15">
      <c r="A584" s="45"/>
      <c r="B584" s="78"/>
      <c r="C584" s="239">
        <v>502</v>
      </c>
      <c r="D584" s="300" t="s">
        <v>1123</v>
      </c>
      <c r="E584" s="46" t="s">
        <v>823</v>
      </c>
      <c r="F584" s="46" t="s">
        <v>484</v>
      </c>
      <c r="G584" s="288">
        <v>1999.242</v>
      </c>
      <c r="H584" s="287">
        <v>1682</v>
      </c>
      <c r="I584" s="288">
        <v>1553</v>
      </c>
      <c r="J584" s="279" t="s">
        <v>2668</v>
      </c>
      <c r="K584" s="79" t="s">
        <v>1770</v>
      </c>
      <c r="L584" s="291" t="s">
        <v>3068</v>
      </c>
      <c r="M584" s="397">
        <v>1207.3630000000001</v>
      </c>
      <c r="N584" s="397">
        <v>1448.836</v>
      </c>
      <c r="O584" s="445">
        <v>241.47300000000001</v>
      </c>
      <c r="P584" s="340" t="s">
        <v>485</v>
      </c>
      <c r="Q584" s="64" t="s">
        <v>1773</v>
      </c>
      <c r="R584" s="295" t="s">
        <v>2683</v>
      </c>
      <c r="S584" s="66" t="s">
        <v>3069</v>
      </c>
      <c r="T584" s="46" t="s">
        <v>1245</v>
      </c>
      <c r="U584" s="46" t="s">
        <v>548</v>
      </c>
      <c r="V584" s="57" t="s">
        <v>1251</v>
      </c>
      <c r="W584" s="48" t="s">
        <v>1381</v>
      </c>
      <c r="X584" s="49">
        <v>21</v>
      </c>
      <c r="Y584" s="127" t="s">
        <v>28</v>
      </c>
      <c r="Z584" s="51">
        <v>463</v>
      </c>
      <c r="AA584" s="50"/>
      <c r="AB584" s="52"/>
      <c r="AC584" s="48"/>
      <c r="AD584" s="49"/>
      <c r="AE584" s="127" t="s">
        <v>28</v>
      </c>
      <c r="AF584" s="51"/>
      <c r="AG584" s="56"/>
      <c r="AH584" s="52"/>
      <c r="AI584" s="48"/>
      <c r="AJ584" s="49"/>
      <c r="AK584" s="127" t="s">
        <v>28</v>
      </c>
      <c r="AL584" s="51"/>
      <c r="AM584" s="56"/>
      <c r="AN584" s="52"/>
      <c r="AO584" s="67"/>
      <c r="AP584" s="349" t="s">
        <v>1382</v>
      </c>
      <c r="AQ584" s="349" t="s">
        <v>1383</v>
      </c>
      <c r="AR584" s="68" t="s">
        <v>451</v>
      </c>
      <c r="AS584" s="71" t="s">
        <v>488</v>
      </c>
      <c r="AT584" s="71" t="s">
        <v>488</v>
      </c>
      <c r="AU584" s="219"/>
    </row>
    <row r="585" spans="1:47" s="17" customFormat="1" ht="193.5" customHeight="1" x14ac:dyDescent="0.15">
      <c r="A585" s="45"/>
      <c r="B585" s="78"/>
      <c r="C585" s="239">
        <v>503</v>
      </c>
      <c r="D585" s="300" t="s">
        <v>1124</v>
      </c>
      <c r="E585" s="46" t="s">
        <v>1125</v>
      </c>
      <c r="F585" s="46" t="s">
        <v>484</v>
      </c>
      <c r="G585" s="288">
        <v>48975.883999999998</v>
      </c>
      <c r="H585" s="287">
        <v>48904.481</v>
      </c>
      <c r="I585" s="288">
        <v>48623.303999999996</v>
      </c>
      <c r="J585" s="503" t="s">
        <v>28</v>
      </c>
      <c r="K585" s="79" t="s">
        <v>1770</v>
      </c>
      <c r="L585" s="291" t="s">
        <v>3070</v>
      </c>
      <c r="M585" s="397">
        <v>37707.5</v>
      </c>
      <c r="N585" s="397">
        <v>44343</v>
      </c>
      <c r="O585" s="445">
        <v>6635.5</v>
      </c>
      <c r="P585" s="340" t="s">
        <v>485</v>
      </c>
      <c r="Q585" s="64" t="s">
        <v>1773</v>
      </c>
      <c r="R585" s="295" t="s">
        <v>2684</v>
      </c>
      <c r="S585" s="47" t="s">
        <v>3071</v>
      </c>
      <c r="T585" s="46" t="s">
        <v>1245</v>
      </c>
      <c r="U585" s="46" t="s">
        <v>548</v>
      </c>
      <c r="V585" s="281" t="s">
        <v>2688</v>
      </c>
      <c r="W585" s="48" t="s">
        <v>1381</v>
      </c>
      <c r="X585" s="49">
        <v>21</v>
      </c>
      <c r="Y585" s="127" t="s">
        <v>28</v>
      </c>
      <c r="Z585" s="51">
        <v>464</v>
      </c>
      <c r="AA585" s="50"/>
      <c r="AB585" s="52"/>
      <c r="AC585" s="48"/>
      <c r="AD585" s="49"/>
      <c r="AE585" s="127" t="s">
        <v>28</v>
      </c>
      <c r="AF585" s="51"/>
      <c r="AG585" s="56"/>
      <c r="AH585" s="52"/>
      <c r="AI585" s="48"/>
      <c r="AJ585" s="49"/>
      <c r="AK585" s="127" t="s">
        <v>28</v>
      </c>
      <c r="AL585" s="51"/>
      <c r="AM585" s="56"/>
      <c r="AN585" s="52"/>
      <c r="AO585" s="67"/>
      <c r="AP585" s="349" t="s">
        <v>485</v>
      </c>
      <c r="AQ585" s="349"/>
      <c r="AR585" s="68" t="s">
        <v>454</v>
      </c>
      <c r="AS585" s="71"/>
      <c r="AT585" s="71" t="s">
        <v>488</v>
      </c>
      <c r="AU585" s="219"/>
    </row>
    <row r="586" spans="1:47" s="17" customFormat="1" ht="200.25" customHeight="1" x14ac:dyDescent="0.15">
      <c r="A586" s="45"/>
      <c r="B586" s="78"/>
      <c r="C586" s="239">
        <v>504</v>
      </c>
      <c r="D586" s="300" t="s">
        <v>1126</v>
      </c>
      <c r="E586" s="46" t="s">
        <v>1127</v>
      </c>
      <c r="F586" s="46" t="s">
        <v>484</v>
      </c>
      <c r="G586" s="288">
        <v>19197.056</v>
      </c>
      <c r="H586" s="287">
        <v>17890.181</v>
      </c>
      <c r="I586" s="288">
        <v>17804.399000000001</v>
      </c>
      <c r="J586" s="503" t="s">
        <v>28</v>
      </c>
      <c r="K586" s="79" t="s">
        <v>1770</v>
      </c>
      <c r="L586" s="291" t="s">
        <v>3070</v>
      </c>
      <c r="M586" s="397">
        <v>17566.218000000001</v>
      </c>
      <c r="N586" s="397">
        <v>18420</v>
      </c>
      <c r="O586" s="445">
        <v>853.78200000000004</v>
      </c>
      <c r="P586" s="340" t="s">
        <v>28</v>
      </c>
      <c r="Q586" s="64" t="s">
        <v>1773</v>
      </c>
      <c r="R586" s="295" t="s">
        <v>2685</v>
      </c>
      <c r="S586" s="47" t="s">
        <v>3072</v>
      </c>
      <c r="T586" s="46" t="s">
        <v>1245</v>
      </c>
      <c r="U586" s="46" t="s">
        <v>548</v>
      </c>
      <c r="V586" s="286" t="s">
        <v>2898</v>
      </c>
      <c r="W586" s="48" t="s">
        <v>1381</v>
      </c>
      <c r="X586" s="49">
        <v>21</v>
      </c>
      <c r="Y586" s="127" t="s">
        <v>28</v>
      </c>
      <c r="Z586" s="51">
        <v>465</v>
      </c>
      <c r="AA586" s="50"/>
      <c r="AB586" s="52"/>
      <c r="AC586" s="48"/>
      <c r="AD586" s="49"/>
      <c r="AE586" s="127" t="s">
        <v>28</v>
      </c>
      <c r="AF586" s="51"/>
      <c r="AG586" s="56"/>
      <c r="AH586" s="52"/>
      <c r="AI586" s="48"/>
      <c r="AJ586" s="49"/>
      <c r="AK586" s="127" t="s">
        <v>28</v>
      </c>
      <c r="AL586" s="51"/>
      <c r="AM586" s="56"/>
      <c r="AN586" s="52"/>
      <c r="AO586" s="67"/>
      <c r="AP586" s="349" t="s">
        <v>485</v>
      </c>
      <c r="AQ586" s="349"/>
      <c r="AR586" s="68" t="s">
        <v>455</v>
      </c>
      <c r="AS586" s="71" t="s">
        <v>488</v>
      </c>
      <c r="AT586" s="71" t="s">
        <v>488</v>
      </c>
      <c r="AU586" s="219"/>
    </row>
    <row r="587" spans="1:47" s="17" customFormat="1" ht="40.5" x14ac:dyDescent="0.15">
      <c r="A587" s="45"/>
      <c r="B587" s="78"/>
      <c r="C587" s="239">
        <v>505</v>
      </c>
      <c r="D587" s="300" t="s">
        <v>1128</v>
      </c>
      <c r="E587" s="46" t="s">
        <v>1127</v>
      </c>
      <c r="F587" s="46" t="s">
        <v>484</v>
      </c>
      <c r="G587" s="288">
        <v>2775.08</v>
      </c>
      <c r="H587" s="287">
        <v>3090.8829999999998</v>
      </c>
      <c r="I587" s="288">
        <v>3000.6039999999998</v>
      </c>
      <c r="J587" s="503" t="s">
        <v>28</v>
      </c>
      <c r="K587" s="79" t="s">
        <v>1770</v>
      </c>
      <c r="L587" s="291" t="s">
        <v>3073</v>
      </c>
      <c r="M587" s="397">
        <v>2379.7489999999998</v>
      </c>
      <c r="N587" s="397">
        <v>2855.66</v>
      </c>
      <c r="O587" s="445">
        <v>475.911</v>
      </c>
      <c r="P587" s="340" t="s">
        <v>28</v>
      </c>
      <c r="Q587" s="64" t="s">
        <v>1773</v>
      </c>
      <c r="R587" s="295" t="s">
        <v>2686</v>
      </c>
      <c r="S587" s="66" t="s">
        <v>3074</v>
      </c>
      <c r="T587" s="46" t="s">
        <v>1245</v>
      </c>
      <c r="U587" s="46" t="s">
        <v>548</v>
      </c>
      <c r="V587" s="57" t="s">
        <v>1449</v>
      </c>
      <c r="W587" s="48" t="s">
        <v>1381</v>
      </c>
      <c r="X587" s="49">
        <v>21</v>
      </c>
      <c r="Y587" s="127" t="s">
        <v>28</v>
      </c>
      <c r="Z587" s="51">
        <v>466</v>
      </c>
      <c r="AA587" s="50"/>
      <c r="AB587" s="52"/>
      <c r="AC587" s="48"/>
      <c r="AD587" s="49"/>
      <c r="AE587" s="127" t="s">
        <v>28</v>
      </c>
      <c r="AF587" s="51"/>
      <c r="AG587" s="56"/>
      <c r="AH587" s="52"/>
      <c r="AI587" s="48"/>
      <c r="AJ587" s="49"/>
      <c r="AK587" s="127" t="s">
        <v>28</v>
      </c>
      <c r="AL587" s="51"/>
      <c r="AM587" s="56"/>
      <c r="AN587" s="52"/>
      <c r="AO587" s="67"/>
      <c r="AP587" s="349" t="s">
        <v>485</v>
      </c>
      <c r="AQ587" s="349"/>
      <c r="AR587" s="68" t="s">
        <v>454</v>
      </c>
      <c r="AS587" s="71" t="s">
        <v>488</v>
      </c>
      <c r="AT587" s="71" t="s">
        <v>488</v>
      </c>
      <c r="AU587" s="219"/>
    </row>
    <row r="588" spans="1:47" s="17" customFormat="1" ht="40.5" x14ac:dyDescent="0.15">
      <c r="A588" s="45"/>
      <c r="B588" s="78"/>
      <c r="C588" s="239">
        <v>506</v>
      </c>
      <c r="D588" s="300" t="s">
        <v>1129</v>
      </c>
      <c r="E588" s="46" t="s">
        <v>1130</v>
      </c>
      <c r="F588" s="46" t="s">
        <v>484</v>
      </c>
      <c r="G588" s="288">
        <v>1553.3820000000001</v>
      </c>
      <c r="H588" s="287">
        <v>1119.3689999999999</v>
      </c>
      <c r="I588" s="288">
        <v>1063.0060000000001</v>
      </c>
      <c r="J588" s="503" t="s">
        <v>28</v>
      </c>
      <c r="K588" s="79" t="s">
        <v>1770</v>
      </c>
      <c r="L588" s="291" t="s">
        <v>3075</v>
      </c>
      <c r="M588" s="397">
        <v>1043.95</v>
      </c>
      <c r="N588" s="397">
        <v>1250.213</v>
      </c>
      <c r="O588" s="445">
        <v>206.26300000000001</v>
      </c>
      <c r="P588" s="340" t="s">
        <v>28</v>
      </c>
      <c r="Q588" s="64" t="s">
        <v>1773</v>
      </c>
      <c r="R588" s="295" t="s">
        <v>2687</v>
      </c>
      <c r="S588" s="66" t="s">
        <v>3076</v>
      </c>
      <c r="T588" s="46" t="s">
        <v>1245</v>
      </c>
      <c r="U588" s="46" t="s">
        <v>548</v>
      </c>
      <c r="V588" s="57" t="s">
        <v>1450</v>
      </c>
      <c r="W588" s="48" t="s">
        <v>1381</v>
      </c>
      <c r="X588" s="49">
        <v>21</v>
      </c>
      <c r="Y588" s="127" t="s">
        <v>28</v>
      </c>
      <c r="Z588" s="51">
        <v>467</v>
      </c>
      <c r="AA588" s="50"/>
      <c r="AB588" s="52"/>
      <c r="AC588" s="48"/>
      <c r="AD588" s="49"/>
      <c r="AE588" s="127" t="s">
        <v>28</v>
      </c>
      <c r="AF588" s="51"/>
      <c r="AG588" s="56"/>
      <c r="AH588" s="52"/>
      <c r="AI588" s="48"/>
      <c r="AJ588" s="49"/>
      <c r="AK588" s="127" t="s">
        <v>28</v>
      </c>
      <c r="AL588" s="51"/>
      <c r="AM588" s="56"/>
      <c r="AN588" s="52"/>
      <c r="AO588" s="67"/>
      <c r="AP588" s="349" t="s">
        <v>485</v>
      </c>
      <c r="AQ588" s="349"/>
      <c r="AR588" s="68" t="s">
        <v>453</v>
      </c>
      <c r="AS588" s="71" t="s">
        <v>488</v>
      </c>
      <c r="AT588" s="71" t="s">
        <v>488</v>
      </c>
      <c r="AU588" s="219"/>
    </row>
    <row r="589" spans="1:47" s="25" customFormat="1" x14ac:dyDescent="0.15">
      <c r="A589" s="33"/>
      <c r="B589" s="43" t="s">
        <v>1354</v>
      </c>
      <c r="C589" s="306"/>
      <c r="D589" s="99"/>
      <c r="E589" s="102"/>
      <c r="F589" s="102"/>
      <c r="G589" s="401"/>
      <c r="H589" s="417"/>
      <c r="I589" s="417"/>
      <c r="J589" s="533"/>
      <c r="K589" s="82"/>
      <c r="L589" s="514"/>
      <c r="M589" s="401"/>
      <c r="N589" s="417"/>
      <c r="O589" s="435"/>
      <c r="P589" s="339"/>
      <c r="Q589" s="44"/>
      <c r="R589" s="524"/>
      <c r="S589" s="44"/>
      <c r="T589" s="101"/>
      <c r="U589" s="99"/>
      <c r="V589" s="99"/>
      <c r="W589" s="99"/>
      <c r="X589" s="99"/>
      <c r="Y589" s="99"/>
      <c r="Z589" s="99"/>
      <c r="AA589" s="99"/>
      <c r="AB589" s="99"/>
      <c r="AC589" s="99"/>
      <c r="AD589" s="99"/>
      <c r="AE589" s="99"/>
      <c r="AF589" s="99"/>
      <c r="AG589" s="99"/>
      <c r="AH589" s="99"/>
      <c r="AI589" s="99"/>
      <c r="AJ589" s="99"/>
      <c r="AK589" s="99"/>
      <c r="AL589" s="99"/>
      <c r="AM589" s="99"/>
      <c r="AN589" s="44"/>
      <c r="AO589" s="44"/>
      <c r="AP589" s="102"/>
      <c r="AQ589" s="102"/>
      <c r="AR589" s="63"/>
      <c r="AS589" s="99"/>
      <c r="AT589" s="99"/>
      <c r="AU589" s="220"/>
    </row>
    <row r="590" spans="1:47" s="17" customFormat="1" ht="118.5" customHeight="1" x14ac:dyDescent="0.15">
      <c r="A590" s="45"/>
      <c r="B590" s="78"/>
      <c r="C590" s="239">
        <v>507</v>
      </c>
      <c r="D590" s="302" t="s">
        <v>1131</v>
      </c>
      <c r="E590" s="36" t="s">
        <v>792</v>
      </c>
      <c r="F590" s="36" t="s">
        <v>484</v>
      </c>
      <c r="G590" s="288">
        <v>4325</v>
      </c>
      <c r="H590" s="287">
        <v>4325</v>
      </c>
      <c r="I590" s="288">
        <v>4324.9821700000002</v>
      </c>
      <c r="J590" s="505" t="s">
        <v>28</v>
      </c>
      <c r="K590" s="79" t="s">
        <v>1770</v>
      </c>
      <c r="L590" s="291" t="s">
        <v>2016</v>
      </c>
      <c r="M590" s="288">
        <v>4325</v>
      </c>
      <c r="N590" s="288">
        <v>5191</v>
      </c>
      <c r="O590" s="436">
        <f>N590-M590</f>
        <v>866</v>
      </c>
      <c r="P590" s="340">
        <v>0</v>
      </c>
      <c r="Q590" s="64" t="s">
        <v>1771</v>
      </c>
      <c r="R590" s="295" t="s">
        <v>2617</v>
      </c>
      <c r="S590" s="66" t="s">
        <v>3141</v>
      </c>
      <c r="T590" s="46" t="s">
        <v>1252</v>
      </c>
      <c r="U590" s="46" t="s">
        <v>519</v>
      </c>
      <c r="V590" s="182" t="s">
        <v>1253</v>
      </c>
      <c r="W590" s="48" t="s">
        <v>1381</v>
      </c>
      <c r="X590" s="49">
        <v>21</v>
      </c>
      <c r="Y590" s="127" t="s">
        <v>28</v>
      </c>
      <c r="Z590" s="51">
        <v>468</v>
      </c>
      <c r="AA590" s="50"/>
      <c r="AB590" s="52"/>
      <c r="AC590" s="48"/>
      <c r="AD590" s="49"/>
      <c r="AE590" s="127" t="s">
        <v>28</v>
      </c>
      <c r="AF590" s="51"/>
      <c r="AG590" s="56"/>
      <c r="AH590" s="52"/>
      <c r="AI590" s="48"/>
      <c r="AJ590" s="49"/>
      <c r="AK590" s="127" t="s">
        <v>28</v>
      </c>
      <c r="AL590" s="51"/>
      <c r="AM590" s="56"/>
      <c r="AN590" s="52"/>
      <c r="AO590" s="67"/>
      <c r="AP590" s="350" t="s">
        <v>485</v>
      </c>
      <c r="AQ590" s="350"/>
      <c r="AR590" s="68" t="s">
        <v>453</v>
      </c>
      <c r="AS590" s="71"/>
      <c r="AT590" s="71" t="s">
        <v>488</v>
      </c>
      <c r="AU590" s="219"/>
    </row>
    <row r="591" spans="1:47" s="17" customFormat="1" ht="381" customHeight="1" x14ac:dyDescent="0.15">
      <c r="A591" s="45"/>
      <c r="B591" s="78"/>
      <c r="C591" s="239">
        <v>508</v>
      </c>
      <c r="D591" s="302" t="s">
        <v>1132</v>
      </c>
      <c r="E591" s="36" t="s">
        <v>728</v>
      </c>
      <c r="F591" s="36" t="s">
        <v>484</v>
      </c>
      <c r="G591" s="288">
        <v>666282.14800000004</v>
      </c>
      <c r="H591" s="287">
        <v>688419.58186899999</v>
      </c>
      <c r="I591" s="288">
        <v>685538.79905799998</v>
      </c>
      <c r="J591" s="505" t="s">
        <v>28</v>
      </c>
      <c r="K591" s="79" t="s">
        <v>1770</v>
      </c>
      <c r="L591" s="291" t="s">
        <v>2017</v>
      </c>
      <c r="M591" s="288">
        <v>516197.85499999998</v>
      </c>
      <c r="N591" s="288">
        <v>627266.43599999999</v>
      </c>
      <c r="O591" s="436">
        <f>N591-M591</f>
        <v>111068.58100000001</v>
      </c>
      <c r="P591" s="340">
        <v>0</v>
      </c>
      <c r="Q591" s="64" t="s">
        <v>1771</v>
      </c>
      <c r="R591" s="295" t="s">
        <v>2618</v>
      </c>
      <c r="S591" s="66" t="s">
        <v>3142</v>
      </c>
      <c r="T591" s="46" t="s">
        <v>1252</v>
      </c>
      <c r="U591" s="46" t="s">
        <v>519</v>
      </c>
      <c r="V591" s="682" t="s">
        <v>1254</v>
      </c>
      <c r="W591" s="48" t="s">
        <v>1381</v>
      </c>
      <c r="X591" s="49">
        <v>21</v>
      </c>
      <c r="Y591" s="127" t="s">
        <v>28</v>
      </c>
      <c r="Z591" s="51">
        <v>469</v>
      </c>
      <c r="AA591" s="50"/>
      <c r="AB591" s="52"/>
      <c r="AC591" s="48"/>
      <c r="AD591" s="49"/>
      <c r="AE591" s="127" t="s">
        <v>28</v>
      </c>
      <c r="AF591" s="51"/>
      <c r="AG591" s="56"/>
      <c r="AH591" s="52"/>
      <c r="AI591" s="48"/>
      <c r="AJ591" s="49"/>
      <c r="AK591" s="127" t="s">
        <v>28</v>
      </c>
      <c r="AL591" s="51"/>
      <c r="AM591" s="56"/>
      <c r="AN591" s="52"/>
      <c r="AO591" s="67"/>
      <c r="AP591" s="350" t="s">
        <v>485</v>
      </c>
      <c r="AQ591" s="350"/>
      <c r="AR591" s="68" t="s">
        <v>454</v>
      </c>
      <c r="AS591" s="71" t="s">
        <v>488</v>
      </c>
      <c r="AT591" s="71" t="s">
        <v>488</v>
      </c>
      <c r="AU591" s="219"/>
    </row>
    <row r="592" spans="1:47" s="17" customFormat="1" ht="162" customHeight="1" x14ac:dyDescent="0.15">
      <c r="A592" s="45"/>
      <c r="B592" s="78"/>
      <c r="C592" s="239">
        <v>509</v>
      </c>
      <c r="D592" s="302" t="s">
        <v>1133</v>
      </c>
      <c r="E592" s="46" t="s">
        <v>1134</v>
      </c>
      <c r="F592" s="46" t="s">
        <v>484</v>
      </c>
      <c r="G592" s="288">
        <v>88.018000000000001</v>
      </c>
      <c r="H592" s="287">
        <v>67.623999999999995</v>
      </c>
      <c r="I592" s="288">
        <v>65.965999999999994</v>
      </c>
      <c r="J592" s="505" t="s">
        <v>28</v>
      </c>
      <c r="K592" s="79" t="s">
        <v>1770</v>
      </c>
      <c r="L592" s="291" t="s">
        <v>2018</v>
      </c>
      <c r="M592" s="288">
        <v>61.826999999999998</v>
      </c>
      <c r="N592" s="288">
        <v>125.661</v>
      </c>
      <c r="O592" s="436">
        <f>N592-M592</f>
        <v>63.834000000000003</v>
      </c>
      <c r="P592" s="340">
        <v>0</v>
      </c>
      <c r="Q592" s="64" t="s">
        <v>1771</v>
      </c>
      <c r="R592" s="295" t="s">
        <v>2619</v>
      </c>
      <c r="S592" s="66" t="s">
        <v>3143</v>
      </c>
      <c r="T592" s="46" t="s">
        <v>1252</v>
      </c>
      <c r="U592" s="46" t="s">
        <v>548</v>
      </c>
      <c r="V592" s="57" t="s">
        <v>1255</v>
      </c>
      <c r="W592" s="48" t="s">
        <v>1381</v>
      </c>
      <c r="X592" s="49">
        <v>21</v>
      </c>
      <c r="Y592" s="127" t="s">
        <v>28</v>
      </c>
      <c r="Z592" s="51">
        <v>470</v>
      </c>
      <c r="AA592" s="50"/>
      <c r="AB592" s="52"/>
      <c r="AC592" s="48"/>
      <c r="AD592" s="49"/>
      <c r="AE592" s="127" t="s">
        <v>28</v>
      </c>
      <c r="AF592" s="51"/>
      <c r="AG592" s="56"/>
      <c r="AH592" s="52"/>
      <c r="AI592" s="48"/>
      <c r="AJ592" s="49"/>
      <c r="AK592" s="127" t="s">
        <v>28</v>
      </c>
      <c r="AL592" s="51"/>
      <c r="AM592" s="56"/>
      <c r="AN592" s="52"/>
      <c r="AO592" s="67"/>
      <c r="AP592" s="350" t="s">
        <v>485</v>
      </c>
      <c r="AQ592" s="350"/>
      <c r="AR592" s="68" t="s">
        <v>453</v>
      </c>
      <c r="AS592" s="71"/>
      <c r="AT592" s="71"/>
      <c r="AU592" s="219"/>
    </row>
    <row r="593" spans="1:47" s="17" customFormat="1" ht="67.5" x14ac:dyDescent="0.15">
      <c r="A593" s="45"/>
      <c r="B593" s="78"/>
      <c r="C593" s="239">
        <v>510</v>
      </c>
      <c r="D593" s="302" t="s">
        <v>1135</v>
      </c>
      <c r="E593" s="46" t="s">
        <v>1136</v>
      </c>
      <c r="F593" s="46" t="s">
        <v>484</v>
      </c>
      <c r="G593" s="288">
        <v>101.852</v>
      </c>
      <c r="H593" s="287">
        <v>101.852</v>
      </c>
      <c r="I593" s="288">
        <v>101.852</v>
      </c>
      <c r="J593" s="505" t="s">
        <v>28</v>
      </c>
      <c r="K593" s="79" t="s">
        <v>1771</v>
      </c>
      <c r="L593" s="291" t="s">
        <v>1996</v>
      </c>
      <c r="M593" s="288">
        <v>101.852</v>
      </c>
      <c r="N593" s="288">
        <v>101.852</v>
      </c>
      <c r="O593" s="436">
        <f t="shared" ref="O593:O594" si="22">N593-M593</f>
        <v>0</v>
      </c>
      <c r="P593" s="340">
        <v>0</v>
      </c>
      <c r="Q593" s="64" t="s">
        <v>1771</v>
      </c>
      <c r="R593" s="295" t="s">
        <v>2620</v>
      </c>
      <c r="S593" s="66"/>
      <c r="T593" s="46" t="s">
        <v>1252</v>
      </c>
      <c r="U593" s="46" t="s">
        <v>548</v>
      </c>
      <c r="V593" s="57" t="s">
        <v>1255</v>
      </c>
      <c r="W593" s="48" t="s">
        <v>1381</v>
      </c>
      <c r="X593" s="49">
        <v>21</v>
      </c>
      <c r="Y593" s="127" t="s">
        <v>28</v>
      </c>
      <c r="Z593" s="51">
        <v>471</v>
      </c>
      <c r="AA593" s="50"/>
      <c r="AB593" s="52"/>
      <c r="AC593" s="48"/>
      <c r="AD593" s="49"/>
      <c r="AE593" s="127" t="s">
        <v>28</v>
      </c>
      <c r="AF593" s="51"/>
      <c r="AG593" s="56"/>
      <c r="AH593" s="52"/>
      <c r="AI593" s="48"/>
      <c r="AJ593" s="49"/>
      <c r="AK593" s="127" t="s">
        <v>28</v>
      </c>
      <c r="AL593" s="51"/>
      <c r="AM593" s="56"/>
      <c r="AN593" s="52"/>
      <c r="AO593" s="67"/>
      <c r="AP593" s="350" t="s">
        <v>485</v>
      </c>
      <c r="AQ593" s="350"/>
      <c r="AR593" s="68" t="s">
        <v>455</v>
      </c>
      <c r="AS593" s="71"/>
      <c r="AT593" s="71" t="s">
        <v>488</v>
      </c>
      <c r="AU593" s="219"/>
    </row>
    <row r="594" spans="1:47" s="17" customFormat="1" ht="63.75" thickBot="1" x14ac:dyDescent="0.2">
      <c r="A594" s="45"/>
      <c r="B594" s="78"/>
      <c r="C594" s="332">
        <v>511</v>
      </c>
      <c r="D594" s="302" t="s">
        <v>1137</v>
      </c>
      <c r="E594" s="46" t="s">
        <v>1670</v>
      </c>
      <c r="F594" s="46" t="s">
        <v>484</v>
      </c>
      <c r="G594" s="288">
        <v>2810.8290000000002</v>
      </c>
      <c r="H594" s="287">
        <v>2941.0079999999998</v>
      </c>
      <c r="I594" s="288">
        <v>2934.74</v>
      </c>
      <c r="J594" s="279" t="s">
        <v>3144</v>
      </c>
      <c r="K594" s="79" t="s">
        <v>1770</v>
      </c>
      <c r="L594" s="291" t="s">
        <v>2019</v>
      </c>
      <c r="M594" s="397">
        <v>1585.5930000000001</v>
      </c>
      <c r="N594" s="397">
        <v>1934.424</v>
      </c>
      <c r="O594" s="445">
        <f t="shared" si="22"/>
        <v>348.8309999999999</v>
      </c>
      <c r="P594" s="340">
        <v>0</v>
      </c>
      <c r="Q594" s="64" t="s">
        <v>1772</v>
      </c>
      <c r="R594" s="295" t="s">
        <v>3146</v>
      </c>
      <c r="S594" s="66" t="s">
        <v>3145</v>
      </c>
      <c r="T594" s="46" t="s">
        <v>1252</v>
      </c>
      <c r="U594" s="46" t="s">
        <v>548</v>
      </c>
      <c r="V594" s="57" t="s">
        <v>1255</v>
      </c>
      <c r="W594" s="48" t="s">
        <v>1381</v>
      </c>
      <c r="X594" s="49">
        <v>21</v>
      </c>
      <c r="Y594" s="127" t="s">
        <v>28</v>
      </c>
      <c r="Z594" s="51">
        <v>472</v>
      </c>
      <c r="AA594" s="50"/>
      <c r="AB594" s="52"/>
      <c r="AC594" s="48"/>
      <c r="AD594" s="49"/>
      <c r="AE594" s="127" t="s">
        <v>28</v>
      </c>
      <c r="AF594" s="51"/>
      <c r="AG594" s="56"/>
      <c r="AH594" s="52"/>
      <c r="AI594" s="48"/>
      <c r="AJ594" s="49"/>
      <c r="AK594" s="127" t="s">
        <v>28</v>
      </c>
      <c r="AL594" s="51"/>
      <c r="AM594" s="56"/>
      <c r="AN594" s="52"/>
      <c r="AO594" s="67"/>
      <c r="AP594" s="350" t="s">
        <v>1718</v>
      </c>
      <c r="AQ594" s="350"/>
      <c r="AR594" s="68" t="s">
        <v>451</v>
      </c>
      <c r="AS594" s="71" t="s">
        <v>488</v>
      </c>
      <c r="AT594" s="71" t="s">
        <v>488</v>
      </c>
      <c r="AU594" s="219"/>
    </row>
    <row r="595" spans="1:47" s="25" customFormat="1" x14ac:dyDescent="0.15">
      <c r="A595" s="41" t="s">
        <v>1355</v>
      </c>
      <c r="B595" s="42"/>
      <c r="C595" s="331"/>
      <c r="D595" s="100"/>
      <c r="E595" s="105"/>
      <c r="F595" s="105"/>
      <c r="G595" s="400"/>
      <c r="H595" s="416"/>
      <c r="I595" s="416"/>
      <c r="J595" s="534"/>
      <c r="K595" s="81"/>
      <c r="L595" s="513"/>
      <c r="M595" s="400"/>
      <c r="N595" s="416"/>
      <c r="O595" s="434"/>
      <c r="P595" s="341"/>
      <c r="Q595" s="42"/>
      <c r="R595" s="525"/>
      <c r="S595" s="42"/>
      <c r="T595" s="104"/>
      <c r="U595" s="100"/>
      <c r="V595" s="100"/>
      <c r="W595" s="100"/>
      <c r="X595" s="100"/>
      <c r="Y595" s="100"/>
      <c r="Z595" s="100"/>
      <c r="AA595" s="100"/>
      <c r="AB595" s="100"/>
      <c r="AC595" s="100"/>
      <c r="AD595" s="100"/>
      <c r="AE595" s="100"/>
      <c r="AF595" s="100"/>
      <c r="AG595" s="100"/>
      <c r="AH595" s="100"/>
      <c r="AI595" s="100"/>
      <c r="AJ595" s="100"/>
      <c r="AK595" s="100"/>
      <c r="AL595" s="100"/>
      <c r="AM595" s="42"/>
      <c r="AN595" s="42"/>
      <c r="AO595" s="42"/>
      <c r="AP595" s="105"/>
      <c r="AQ595" s="105"/>
      <c r="AR595" s="62"/>
      <c r="AS595" s="100"/>
      <c r="AT595" s="100"/>
      <c r="AU595" s="222"/>
    </row>
    <row r="596" spans="1:47" s="25" customFormat="1" x14ac:dyDescent="0.15">
      <c r="A596" s="33"/>
      <c r="B596" s="43" t="s">
        <v>1356</v>
      </c>
      <c r="C596" s="306"/>
      <c r="D596" s="99"/>
      <c r="E596" s="102"/>
      <c r="F596" s="102"/>
      <c r="G596" s="401"/>
      <c r="H596" s="417"/>
      <c r="I596" s="417"/>
      <c r="J596" s="533"/>
      <c r="K596" s="82"/>
      <c r="L596" s="514"/>
      <c r="M596" s="401"/>
      <c r="N596" s="417"/>
      <c r="O596" s="435"/>
      <c r="P596" s="339"/>
      <c r="Q596" s="44"/>
      <c r="R596" s="524"/>
      <c r="S596" s="44"/>
      <c r="T596" s="101"/>
      <c r="U596" s="99"/>
      <c r="V596" s="99"/>
      <c r="W596" s="99"/>
      <c r="X596" s="99"/>
      <c r="Y596" s="99"/>
      <c r="Z596" s="99"/>
      <c r="AA596" s="99"/>
      <c r="AB596" s="99"/>
      <c r="AC596" s="99"/>
      <c r="AD596" s="99"/>
      <c r="AE596" s="99"/>
      <c r="AF596" s="99"/>
      <c r="AG596" s="99"/>
      <c r="AH596" s="99"/>
      <c r="AI596" s="99"/>
      <c r="AJ596" s="99"/>
      <c r="AK596" s="99"/>
      <c r="AL596" s="99"/>
      <c r="AM596" s="99"/>
      <c r="AN596" s="99"/>
      <c r="AO596" s="99"/>
      <c r="AP596" s="102"/>
      <c r="AQ596" s="102"/>
      <c r="AR596" s="63"/>
      <c r="AS596" s="99"/>
      <c r="AT596" s="99"/>
      <c r="AU596" s="220"/>
    </row>
    <row r="597" spans="1:47" s="17" customFormat="1" ht="67.5" x14ac:dyDescent="0.15">
      <c r="A597" s="45"/>
      <c r="B597" s="78"/>
      <c r="C597" s="239">
        <v>512</v>
      </c>
      <c r="D597" s="300" t="s">
        <v>1138</v>
      </c>
      <c r="E597" s="46" t="s">
        <v>1116</v>
      </c>
      <c r="F597" s="46" t="s">
        <v>484</v>
      </c>
      <c r="G597" s="288">
        <v>8733.3269999999993</v>
      </c>
      <c r="H597" s="287">
        <v>8733.3269999999993</v>
      </c>
      <c r="I597" s="288">
        <v>8733.3269999999993</v>
      </c>
      <c r="J597" s="505" t="s">
        <v>28</v>
      </c>
      <c r="K597" s="79" t="s">
        <v>1770</v>
      </c>
      <c r="L597" s="291" t="s">
        <v>3128</v>
      </c>
      <c r="M597" s="397">
        <v>8782.24</v>
      </c>
      <c r="N597" s="288">
        <v>8804.9279999999999</v>
      </c>
      <c r="O597" s="436">
        <v>22.687999999999999</v>
      </c>
      <c r="P597" s="340" t="s">
        <v>28</v>
      </c>
      <c r="Q597" s="64" t="s">
        <v>3134</v>
      </c>
      <c r="R597" s="295" t="s">
        <v>2567</v>
      </c>
      <c r="S597" s="66"/>
      <c r="T597" s="46" t="s">
        <v>1256</v>
      </c>
      <c r="U597" s="46" t="s">
        <v>487</v>
      </c>
      <c r="V597" s="57" t="s">
        <v>1257</v>
      </c>
      <c r="W597" s="48" t="s">
        <v>1381</v>
      </c>
      <c r="X597" s="49">
        <v>21</v>
      </c>
      <c r="Y597" s="127" t="s">
        <v>28</v>
      </c>
      <c r="Z597" s="51">
        <v>473</v>
      </c>
      <c r="AA597" s="50"/>
      <c r="AB597" s="52"/>
      <c r="AC597" s="48"/>
      <c r="AD597" s="49"/>
      <c r="AE597" s="127" t="s">
        <v>28</v>
      </c>
      <c r="AF597" s="51"/>
      <c r="AG597" s="56"/>
      <c r="AH597" s="52"/>
      <c r="AI597" s="48"/>
      <c r="AJ597" s="49"/>
      <c r="AK597" s="127" t="s">
        <v>28</v>
      </c>
      <c r="AL597" s="51"/>
      <c r="AM597" s="56"/>
      <c r="AN597" s="52"/>
      <c r="AO597" s="67"/>
      <c r="AP597" s="349" t="s">
        <v>485</v>
      </c>
      <c r="AQ597" s="349"/>
      <c r="AR597" s="68" t="s">
        <v>455</v>
      </c>
      <c r="AS597" s="71"/>
      <c r="AT597" s="71"/>
      <c r="AU597" s="219"/>
    </row>
    <row r="598" spans="1:47" s="17" customFormat="1" ht="85.5" customHeight="1" x14ac:dyDescent="0.15">
      <c r="A598" s="45"/>
      <c r="B598" s="78"/>
      <c r="C598" s="239">
        <v>513</v>
      </c>
      <c r="D598" s="300" t="s">
        <v>1139</v>
      </c>
      <c r="E598" s="46" t="s">
        <v>1116</v>
      </c>
      <c r="F598" s="46" t="s">
        <v>484</v>
      </c>
      <c r="G598" s="288">
        <v>799.74599999999998</v>
      </c>
      <c r="H598" s="287">
        <v>2091.7759999999998</v>
      </c>
      <c r="I598" s="288">
        <v>2060.1480000000001</v>
      </c>
      <c r="J598" s="505" t="s">
        <v>28</v>
      </c>
      <c r="K598" s="79" t="s">
        <v>1770</v>
      </c>
      <c r="L598" s="291" t="s">
        <v>3132</v>
      </c>
      <c r="M598" s="288">
        <v>321.51100000000002</v>
      </c>
      <c r="N598" s="288">
        <v>1874.847</v>
      </c>
      <c r="O598" s="436">
        <v>1553.336</v>
      </c>
      <c r="P598" s="340" t="s">
        <v>28</v>
      </c>
      <c r="Q598" s="64" t="s">
        <v>1772</v>
      </c>
      <c r="R598" s="295" t="s">
        <v>2568</v>
      </c>
      <c r="S598" s="66" t="s">
        <v>3133</v>
      </c>
      <c r="T598" s="46" t="s">
        <v>1256</v>
      </c>
      <c r="U598" s="46" t="s">
        <v>487</v>
      </c>
      <c r="V598" s="57" t="s">
        <v>1258</v>
      </c>
      <c r="W598" s="48" t="s">
        <v>1381</v>
      </c>
      <c r="X598" s="92">
        <v>21</v>
      </c>
      <c r="Y598" s="357" t="s">
        <v>28</v>
      </c>
      <c r="Z598" s="51">
        <v>474</v>
      </c>
      <c r="AA598" s="143"/>
      <c r="AB598" s="52"/>
      <c r="AC598" s="48"/>
      <c r="AD598" s="92"/>
      <c r="AE598" s="357" t="s">
        <v>28</v>
      </c>
      <c r="AF598" s="51"/>
      <c r="AG598" s="51"/>
      <c r="AH598" s="52"/>
      <c r="AI598" s="48"/>
      <c r="AJ598" s="92"/>
      <c r="AK598" s="357" t="s">
        <v>28</v>
      </c>
      <c r="AL598" s="51"/>
      <c r="AM598" s="51"/>
      <c r="AN598" s="52"/>
      <c r="AO598" s="70"/>
      <c r="AP598" s="64" t="s">
        <v>485</v>
      </c>
      <c r="AQ598" s="64"/>
      <c r="AR598" s="69" t="s">
        <v>455</v>
      </c>
      <c r="AS598" s="71"/>
      <c r="AT598" s="71" t="s">
        <v>488</v>
      </c>
      <c r="AU598" s="219"/>
    </row>
    <row r="599" spans="1:47" s="17" customFormat="1" ht="67.5" x14ac:dyDescent="0.15">
      <c r="A599" s="45"/>
      <c r="B599" s="78"/>
      <c r="C599" s="239">
        <v>514</v>
      </c>
      <c r="D599" s="300" t="s">
        <v>1140</v>
      </c>
      <c r="E599" s="46" t="s">
        <v>792</v>
      </c>
      <c r="F599" s="46" t="s">
        <v>529</v>
      </c>
      <c r="G599" s="288">
        <v>1854.982</v>
      </c>
      <c r="H599" s="287">
        <v>1854.982</v>
      </c>
      <c r="I599" s="288">
        <v>1854.982</v>
      </c>
      <c r="J599" s="505" t="s">
        <v>28</v>
      </c>
      <c r="K599" s="79" t="s">
        <v>1770</v>
      </c>
      <c r="L599" s="291" t="s">
        <v>2569</v>
      </c>
      <c r="M599" s="288">
        <v>1915.8820000000001</v>
      </c>
      <c r="N599" s="288">
        <v>2147.701</v>
      </c>
      <c r="O599" s="436">
        <v>231.81899999999999</v>
      </c>
      <c r="P599" s="340" t="s">
        <v>28</v>
      </c>
      <c r="Q599" s="64" t="s">
        <v>1772</v>
      </c>
      <c r="R599" s="295" t="s">
        <v>2571</v>
      </c>
      <c r="S599" s="66"/>
      <c r="T599" s="46" t="s">
        <v>647</v>
      </c>
      <c r="U599" s="46" t="s">
        <v>487</v>
      </c>
      <c r="V599" s="57" t="s">
        <v>1259</v>
      </c>
      <c r="W599" s="48" t="s">
        <v>1381</v>
      </c>
      <c r="X599" s="49">
        <v>21</v>
      </c>
      <c r="Y599" s="127" t="s">
        <v>28</v>
      </c>
      <c r="Z599" s="51">
        <v>475</v>
      </c>
      <c r="AA599" s="50"/>
      <c r="AB599" s="52"/>
      <c r="AC599" s="48" t="s">
        <v>1381</v>
      </c>
      <c r="AD599" s="49">
        <v>21</v>
      </c>
      <c r="AE599" s="127" t="s">
        <v>28</v>
      </c>
      <c r="AF599" s="51">
        <v>475</v>
      </c>
      <c r="AG599" s="56"/>
      <c r="AH599" s="52"/>
      <c r="AI599" s="48" t="s">
        <v>1381</v>
      </c>
      <c r="AJ599" s="49">
        <v>21</v>
      </c>
      <c r="AK599" s="127" t="s">
        <v>28</v>
      </c>
      <c r="AL599" s="51">
        <v>475</v>
      </c>
      <c r="AM599" s="56"/>
      <c r="AN599" s="52"/>
      <c r="AO599" s="67"/>
      <c r="AP599" s="349" t="s">
        <v>485</v>
      </c>
      <c r="AQ599" s="349"/>
      <c r="AR599" s="68" t="s">
        <v>455</v>
      </c>
      <c r="AS599" s="71"/>
      <c r="AT599" s="71" t="s">
        <v>488</v>
      </c>
      <c r="AU599" s="219"/>
    </row>
    <row r="600" spans="1:47" s="17" customFormat="1" ht="54" x14ac:dyDescent="0.15">
      <c r="A600" s="45"/>
      <c r="B600" s="78"/>
      <c r="C600" s="239">
        <v>515</v>
      </c>
      <c r="D600" s="300" t="s">
        <v>1141</v>
      </c>
      <c r="E600" s="46" t="s">
        <v>792</v>
      </c>
      <c r="F600" s="46" t="s">
        <v>529</v>
      </c>
      <c r="G600" s="288">
        <v>1022.674</v>
      </c>
      <c r="H600" s="287">
        <v>803.85500000000002</v>
      </c>
      <c r="I600" s="288">
        <v>803.43100000000004</v>
      </c>
      <c r="J600" s="505" t="s">
        <v>28</v>
      </c>
      <c r="K600" s="79" t="s">
        <v>1770</v>
      </c>
      <c r="L600" s="291" t="s">
        <v>2570</v>
      </c>
      <c r="M600" s="288">
        <v>76.519000000000005</v>
      </c>
      <c r="N600" s="288">
        <v>127.325</v>
      </c>
      <c r="O600" s="436">
        <v>50.805999999999997</v>
      </c>
      <c r="P600" s="340" t="s">
        <v>28</v>
      </c>
      <c r="Q600" s="64" t="s">
        <v>1772</v>
      </c>
      <c r="R600" s="295" t="s">
        <v>2572</v>
      </c>
      <c r="S600" s="66" t="s">
        <v>3135</v>
      </c>
      <c r="T600" s="46" t="s">
        <v>647</v>
      </c>
      <c r="U600" s="46" t="s">
        <v>487</v>
      </c>
      <c r="V600" s="57" t="s">
        <v>1260</v>
      </c>
      <c r="W600" s="48" t="s">
        <v>1381</v>
      </c>
      <c r="X600" s="49">
        <v>21</v>
      </c>
      <c r="Y600" s="127" t="s">
        <v>28</v>
      </c>
      <c r="Z600" s="51">
        <v>476</v>
      </c>
      <c r="AA600" s="50"/>
      <c r="AB600" s="52"/>
      <c r="AC600" s="48"/>
      <c r="AD600" s="49"/>
      <c r="AE600" s="127" t="s">
        <v>28</v>
      </c>
      <c r="AF600" s="51"/>
      <c r="AG600" s="56"/>
      <c r="AH600" s="52"/>
      <c r="AI600" s="48"/>
      <c r="AJ600" s="49"/>
      <c r="AK600" s="127" t="s">
        <v>28</v>
      </c>
      <c r="AL600" s="51"/>
      <c r="AM600" s="56"/>
      <c r="AN600" s="52"/>
      <c r="AO600" s="67"/>
      <c r="AP600" s="349" t="s">
        <v>485</v>
      </c>
      <c r="AQ600" s="349"/>
      <c r="AR600" s="68" t="s">
        <v>455</v>
      </c>
      <c r="AS600" s="71"/>
      <c r="AT600" s="71" t="s">
        <v>488</v>
      </c>
      <c r="AU600" s="219"/>
    </row>
    <row r="601" spans="1:47" s="17" customFormat="1" ht="40.5" x14ac:dyDescent="0.15">
      <c r="A601" s="45"/>
      <c r="B601" s="78"/>
      <c r="C601" s="239">
        <v>516</v>
      </c>
      <c r="D601" s="300" t="s">
        <v>1749</v>
      </c>
      <c r="E601" s="46" t="s">
        <v>543</v>
      </c>
      <c r="F601" s="46" t="s">
        <v>484</v>
      </c>
      <c r="G601" s="288">
        <v>18.425000000000001</v>
      </c>
      <c r="H601" s="287">
        <v>18.425000000000001</v>
      </c>
      <c r="I601" s="288">
        <v>17.666</v>
      </c>
      <c r="J601" s="503" t="s">
        <v>28</v>
      </c>
      <c r="K601" s="79" t="s">
        <v>1774</v>
      </c>
      <c r="L601" s="291" t="s">
        <v>1985</v>
      </c>
      <c r="M601" s="288">
        <v>17.495999999999999</v>
      </c>
      <c r="N601" s="288">
        <v>16.969000000000001</v>
      </c>
      <c r="O601" s="436">
        <f t="shared" ref="O601:O610" si="23">N601-M601</f>
        <v>-0.52699999999999747</v>
      </c>
      <c r="P601" s="340">
        <v>0</v>
      </c>
      <c r="Q601" s="64" t="s">
        <v>1772</v>
      </c>
      <c r="R601" s="295" t="s">
        <v>2545</v>
      </c>
      <c r="S601" s="66"/>
      <c r="T601" s="46" t="s">
        <v>1202</v>
      </c>
      <c r="U601" s="46" t="s">
        <v>548</v>
      </c>
      <c r="V601" s="57" t="s">
        <v>1261</v>
      </c>
      <c r="W601" s="48" t="s">
        <v>1381</v>
      </c>
      <c r="X601" s="49">
        <v>21</v>
      </c>
      <c r="Y601" s="127" t="s">
        <v>28</v>
      </c>
      <c r="Z601" s="51">
        <v>477</v>
      </c>
      <c r="AA601" s="50"/>
      <c r="AB601" s="52"/>
      <c r="AC601" s="48"/>
      <c r="AD601" s="49"/>
      <c r="AE601" s="127" t="s">
        <v>28</v>
      </c>
      <c r="AF601" s="51"/>
      <c r="AG601" s="56"/>
      <c r="AH601" s="52"/>
      <c r="AI601" s="48"/>
      <c r="AJ601" s="49"/>
      <c r="AK601" s="127" t="s">
        <v>28</v>
      </c>
      <c r="AL601" s="51"/>
      <c r="AM601" s="56"/>
      <c r="AN601" s="52"/>
      <c r="AO601" s="67"/>
      <c r="AP601" s="349" t="s">
        <v>28</v>
      </c>
      <c r="AQ601" s="349"/>
      <c r="AR601" s="68"/>
      <c r="AS601" s="71" t="s">
        <v>488</v>
      </c>
      <c r="AT601" s="71"/>
      <c r="AU601" s="219"/>
    </row>
    <row r="602" spans="1:47" s="17" customFormat="1" ht="40.5" x14ac:dyDescent="0.15">
      <c r="A602" s="45"/>
      <c r="B602" s="78"/>
      <c r="C602" s="239">
        <v>517</v>
      </c>
      <c r="D602" s="300" t="s">
        <v>1760</v>
      </c>
      <c r="E602" s="46" t="s">
        <v>1583</v>
      </c>
      <c r="F602" s="46" t="s">
        <v>484</v>
      </c>
      <c r="G602" s="288">
        <v>3.1720000000000002</v>
      </c>
      <c r="H602" s="287">
        <v>3.1720000000000002</v>
      </c>
      <c r="I602" s="288">
        <v>1.1339999999999999</v>
      </c>
      <c r="J602" s="503" t="s">
        <v>28</v>
      </c>
      <c r="K602" s="79" t="s">
        <v>1774</v>
      </c>
      <c r="L602" s="291" t="s">
        <v>1986</v>
      </c>
      <c r="M602" s="288">
        <v>3.3860000000000001</v>
      </c>
      <c r="N602" s="288">
        <v>2.2869999999999999</v>
      </c>
      <c r="O602" s="436">
        <f t="shared" si="23"/>
        <v>-1.0990000000000002</v>
      </c>
      <c r="P602" s="340">
        <v>0</v>
      </c>
      <c r="Q602" s="64" t="s">
        <v>1772</v>
      </c>
      <c r="R602" s="295" t="s">
        <v>2546</v>
      </c>
      <c r="S602" s="66"/>
      <c r="T602" s="46" t="s">
        <v>1202</v>
      </c>
      <c r="U602" s="46" t="s">
        <v>548</v>
      </c>
      <c r="V602" s="57" t="s">
        <v>1261</v>
      </c>
      <c r="W602" s="48" t="s">
        <v>1381</v>
      </c>
      <c r="X602" s="49">
        <v>21</v>
      </c>
      <c r="Y602" s="127" t="s">
        <v>28</v>
      </c>
      <c r="Z602" s="51">
        <v>478</v>
      </c>
      <c r="AA602" s="50"/>
      <c r="AB602" s="52"/>
      <c r="AC602" s="48"/>
      <c r="AD602" s="49"/>
      <c r="AE602" s="127" t="s">
        <v>28</v>
      </c>
      <c r="AF602" s="51"/>
      <c r="AG602" s="56"/>
      <c r="AH602" s="52"/>
      <c r="AI602" s="48"/>
      <c r="AJ602" s="49"/>
      <c r="AK602" s="127" t="s">
        <v>28</v>
      </c>
      <c r="AL602" s="51"/>
      <c r="AM602" s="56"/>
      <c r="AN602" s="52"/>
      <c r="AO602" s="67"/>
      <c r="AP602" s="349" t="s">
        <v>28</v>
      </c>
      <c r="AQ602" s="349"/>
      <c r="AR602" s="68"/>
      <c r="AS602" s="71" t="s">
        <v>488</v>
      </c>
      <c r="AT602" s="71"/>
      <c r="AU602" s="219"/>
    </row>
    <row r="603" spans="1:47" s="17" customFormat="1" ht="40.5" x14ac:dyDescent="0.15">
      <c r="A603" s="45"/>
      <c r="B603" s="78"/>
      <c r="C603" s="239">
        <v>518</v>
      </c>
      <c r="D603" s="300" t="s">
        <v>1761</v>
      </c>
      <c r="E603" s="46" t="s">
        <v>1177</v>
      </c>
      <c r="F603" s="46" t="s">
        <v>484</v>
      </c>
      <c r="G603" s="288">
        <v>259.60000000000002</v>
      </c>
      <c r="H603" s="287">
        <v>259.60000000000002</v>
      </c>
      <c r="I603" s="288">
        <v>140</v>
      </c>
      <c r="J603" s="503" t="s">
        <v>28</v>
      </c>
      <c r="K603" s="79" t="s">
        <v>1771</v>
      </c>
      <c r="L603" s="291" t="s">
        <v>1987</v>
      </c>
      <c r="M603" s="288">
        <v>105</v>
      </c>
      <c r="N603" s="288">
        <v>160</v>
      </c>
      <c r="O603" s="436">
        <f t="shared" si="23"/>
        <v>55</v>
      </c>
      <c r="P603" s="340">
        <v>0</v>
      </c>
      <c r="Q603" s="64" t="s">
        <v>1771</v>
      </c>
      <c r="R603" s="295" t="s">
        <v>2547</v>
      </c>
      <c r="S603" s="66" t="s">
        <v>3122</v>
      </c>
      <c r="T603" s="46" t="s">
        <v>1202</v>
      </c>
      <c r="U603" s="46" t="s">
        <v>548</v>
      </c>
      <c r="V603" s="57" t="s">
        <v>1261</v>
      </c>
      <c r="W603" s="48" t="s">
        <v>1381</v>
      </c>
      <c r="X603" s="49">
        <v>21</v>
      </c>
      <c r="Y603" s="127" t="s">
        <v>28</v>
      </c>
      <c r="Z603" s="51">
        <v>479</v>
      </c>
      <c r="AA603" s="50"/>
      <c r="AB603" s="52"/>
      <c r="AC603" s="48"/>
      <c r="AD603" s="49"/>
      <c r="AE603" s="127" t="s">
        <v>28</v>
      </c>
      <c r="AF603" s="51"/>
      <c r="AG603" s="56"/>
      <c r="AH603" s="52"/>
      <c r="AI603" s="48"/>
      <c r="AJ603" s="49"/>
      <c r="AK603" s="127" t="s">
        <v>28</v>
      </c>
      <c r="AL603" s="51"/>
      <c r="AM603" s="56"/>
      <c r="AN603" s="52"/>
      <c r="AO603" s="67"/>
      <c r="AP603" s="349" t="s">
        <v>28</v>
      </c>
      <c r="AQ603" s="349"/>
      <c r="AR603" s="68"/>
      <c r="AS603" s="71"/>
      <c r="AT603" s="71" t="s">
        <v>488</v>
      </c>
      <c r="AU603" s="219"/>
    </row>
    <row r="604" spans="1:47" s="17" customFormat="1" ht="40.5" x14ac:dyDescent="0.15">
      <c r="A604" s="45"/>
      <c r="B604" s="78"/>
      <c r="C604" s="239">
        <v>519</v>
      </c>
      <c r="D604" s="300" t="s">
        <v>1762</v>
      </c>
      <c r="E604" s="46" t="s">
        <v>1584</v>
      </c>
      <c r="F604" s="46" t="s">
        <v>737</v>
      </c>
      <c r="G604" s="288">
        <v>37.923999999999999</v>
      </c>
      <c r="H604" s="287">
        <v>37.923999999999999</v>
      </c>
      <c r="I604" s="288">
        <v>22.209</v>
      </c>
      <c r="J604" s="505" t="s">
        <v>28</v>
      </c>
      <c r="K604" s="79" t="s">
        <v>1775</v>
      </c>
      <c r="L604" s="291" t="s">
        <v>1978</v>
      </c>
      <c r="M604" s="469">
        <v>0</v>
      </c>
      <c r="N604" s="469">
        <v>0</v>
      </c>
      <c r="O604" s="436">
        <f t="shared" si="23"/>
        <v>0</v>
      </c>
      <c r="P604" s="446">
        <v>0</v>
      </c>
      <c r="Q604" s="64" t="s">
        <v>1776</v>
      </c>
      <c r="R604" s="295" t="s">
        <v>2537</v>
      </c>
      <c r="S604" s="66"/>
      <c r="T604" s="46" t="s">
        <v>1202</v>
      </c>
      <c r="U604" s="46" t="s">
        <v>548</v>
      </c>
      <c r="V604" s="57" t="s">
        <v>1261</v>
      </c>
      <c r="W604" s="48" t="s">
        <v>1381</v>
      </c>
      <c r="X604" s="49">
        <v>21</v>
      </c>
      <c r="Y604" s="127" t="s">
        <v>28</v>
      </c>
      <c r="Z604" s="51">
        <v>481</v>
      </c>
      <c r="AA604" s="50"/>
      <c r="AB604" s="52"/>
      <c r="AC604" s="48"/>
      <c r="AD604" s="49"/>
      <c r="AE604" s="127" t="s">
        <v>28</v>
      </c>
      <c r="AF604" s="51"/>
      <c r="AG604" s="56"/>
      <c r="AH604" s="52"/>
      <c r="AI604" s="48"/>
      <c r="AJ604" s="49"/>
      <c r="AK604" s="127" t="s">
        <v>28</v>
      </c>
      <c r="AL604" s="51"/>
      <c r="AM604" s="56"/>
      <c r="AN604" s="52"/>
      <c r="AO604" s="67"/>
      <c r="AP604" s="349" t="s">
        <v>28</v>
      </c>
      <c r="AQ604" s="349"/>
      <c r="AR604" s="68"/>
      <c r="AS604" s="71" t="s">
        <v>488</v>
      </c>
      <c r="AT604" s="71"/>
      <c r="AU604" s="219"/>
    </row>
    <row r="605" spans="1:47" s="17" customFormat="1" ht="54" x14ac:dyDescent="0.15">
      <c r="A605" s="45"/>
      <c r="B605" s="78"/>
      <c r="C605" s="239">
        <v>520</v>
      </c>
      <c r="D605" s="300" t="s">
        <v>1643</v>
      </c>
      <c r="E605" s="46" t="s">
        <v>1669</v>
      </c>
      <c r="F605" s="46" t="s">
        <v>811</v>
      </c>
      <c r="G605" s="288">
        <v>71.602999999999994</v>
      </c>
      <c r="H605" s="287">
        <v>71.602999999999994</v>
      </c>
      <c r="I605" s="288">
        <v>65.171000000000006</v>
      </c>
      <c r="J605" s="279" t="s">
        <v>2562</v>
      </c>
      <c r="K605" s="79" t="s">
        <v>1775</v>
      </c>
      <c r="L605" s="291" t="s">
        <v>1978</v>
      </c>
      <c r="M605" s="397">
        <v>57.942</v>
      </c>
      <c r="N605" s="471">
        <v>0</v>
      </c>
      <c r="O605" s="445">
        <f t="shared" si="23"/>
        <v>-57.942</v>
      </c>
      <c r="P605" s="446">
        <v>0</v>
      </c>
      <c r="Q605" s="64" t="s">
        <v>1776</v>
      </c>
      <c r="R605" s="295" t="s">
        <v>2537</v>
      </c>
      <c r="S605" s="66"/>
      <c r="T605" s="109" t="s">
        <v>1202</v>
      </c>
      <c r="U605" s="109" t="s">
        <v>548</v>
      </c>
      <c r="V605" s="57" t="s">
        <v>1261</v>
      </c>
      <c r="W605" s="48" t="s">
        <v>1381</v>
      </c>
      <c r="X605" s="49">
        <v>21</v>
      </c>
      <c r="Y605" s="127" t="s">
        <v>28</v>
      </c>
      <c r="Z605" s="51">
        <v>482</v>
      </c>
      <c r="AA605" s="50"/>
      <c r="AB605" s="52"/>
      <c r="AC605" s="48"/>
      <c r="AD605" s="49"/>
      <c r="AE605" s="127" t="s">
        <v>28</v>
      </c>
      <c r="AF605" s="51"/>
      <c r="AG605" s="56"/>
      <c r="AH605" s="52"/>
      <c r="AI605" s="48"/>
      <c r="AJ605" s="49"/>
      <c r="AK605" s="127" t="s">
        <v>28</v>
      </c>
      <c r="AL605" s="51"/>
      <c r="AM605" s="56"/>
      <c r="AN605" s="52"/>
      <c r="AO605" s="67"/>
      <c r="AP605" s="349" t="s">
        <v>1382</v>
      </c>
      <c r="AQ605" s="349" t="s">
        <v>1408</v>
      </c>
      <c r="AR605" s="68" t="s">
        <v>452</v>
      </c>
      <c r="AS605" s="71" t="s">
        <v>488</v>
      </c>
      <c r="AT605" s="71"/>
      <c r="AU605" s="219" t="s">
        <v>17</v>
      </c>
    </row>
    <row r="606" spans="1:47" s="17" customFormat="1" ht="54" x14ac:dyDescent="0.15">
      <c r="A606" s="45"/>
      <c r="B606" s="78"/>
      <c r="C606" s="239">
        <v>521</v>
      </c>
      <c r="D606" s="300" t="s">
        <v>1763</v>
      </c>
      <c r="E606" s="46" t="s">
        <v>882</v>
      </c>
      <c r="F606" s="46" t="s">
        <v>1655</v>
      </c>
      <c r="G606" s="288">
        <v>90.320999999999998</v>
      </c>
      <c r="H606" s="287">
        <v>90.320999999999998</v>
      </c>
      <c r="I606" s="288">
        <v>75.775999999999996</v>
      </c>
      <c r="J606" s="505" t="s">
        <v>28</v>
      </c>
      <c r="K606" s="79" t="s">
        <v>1770</v>
      </c>
      <c r="L606" s="291" t="s">
        <v>1988</v>
      </c>
      <c r="M606" s="288">
        <v>90.245999999999995</v>
      </c>
      <c r="N606" s="288">
        <v>90.245999999999995</v>
      </c>
      <c r="O606" s="436">
        <f t="shared" si="23"/>
        <v>0</v>
      </c>
      <c r="P606" s="340">
        <v>0</v>
      </c>
      <c r="Q606" s="64" t="s">
        <v>1772</v>
      </c>
      <c r="R606" s="295" t="s">
        <v>2548</v>
      </c>
      <c r="S606" s="66" t="s">
        <v>3313</v>
      </c>
      <c r="T606" s="46" t="s">
        <v>1202</v>
      </c>
      <c r="U606" s="46" t="s">
        <v>548</v>
      </c>
      <c r="V606" s="57" t="s">
        <v>1261</v>
      </c>
      <c r="W606" s="48" t="s">
        <v>1381</v>
      </c>
      <c r="X606" s="49">
        <v>21</v>
      </c>
      <c r="Y606" s="127" t="s">
        <v>28</v>
      </c>
      <c r="Z606" s="51">
        <v>483</v>
      </c>
      <c r="AA606" s="50"/>
      <c r="AB606" s="52"/>
      <c r="AC606" s="48"/>
      <c r="AD606" s="49"/>
      <c r="AE606" s="127" t="s">
        <v>28</v>
      </c>
      <c r="AF606" s="51"/>
      <c r="AG606" s="56"/>
      <c r="AH606" s="52"/>
      <c r="AI606" s="48"/>
      <c r="AJ606" s="49"/>
      <c r="AK606" s="127" t="s">
        <v>28</v>
      </c>
      <c r="AL606" s="51"/>
      <c r="AM606" s="56"/>
      <c r="AN606" s="52"/>
      <c r="AO606" s="67"/>
      <c r="AP606" s="349" t="s">
        <v>28</v>
      </c>
      <c r="AQ606" s="349"/>
      <c r="AR606" s="68" t="s">
        <v>572</v>
      </c>
      <c r="AS606" s="71" t="s">
        <v>488</v>
      </c>
      <c r="AT606" s="71"/>
      <c r="AU606" s="219"/>
    </row>
    <row r="607" spans="1:47" s="17" customFormat="1" ht="63" x14ac:dyDescent="0.15">
      <c r="A607" s="45"/>
      <c r="B607" s="78"/>
      <c r="C607" s="239">
        <v>522</v>
      </c>
      <c r="D607" s="300" t="s">
        <v>1766</v>
      </c>
      <c r="E607" s="37" t="s">
        <v>1767</v>
      </c>
      <c r="F607" s="37" t="s">
        <v>1410</v>
      </c>
      <c r="G607" s="288">
        <v>3350.2640000000001</v>
      </c>
      <c r="H607" s="287">
        <v>3350.2640000000001</v>
      </c>
      <c r="I607" s="288">
        <v>3383.2109999999998</v>
      </c>
      <c r="J607" s="505" t="s">
        <v>28</v>
      </c>
      <c r="K607" s="79" t="s">
        <v>1774</v>
      </c>
      <c r="L607" s="291" t="s">
        <v>1991</v>
      </c>
      <c r="M607" s="397" t="s">
        <v>3315</v>
      </c>
      <c r="N607" s="469">
        <v>0</v>
      </c>
      <c r="O607" s="535">
        <v>0</v>
      </c>
      <c r="P607" s="446" t="s">
        <v>28</v>
      </c>
      <c r="Q607" s="64" t="s">
        <v>1772</v>
      </c>
      <c r="R607" s="295" t="s">
        <v>3123</v>
      </c>
      <c r="S607" s="66"/>
      <c r="T607" s="46" t="s">
        <v>1768</v>
      </c>
      <c r="U607" s="37" t="s">
        <v>1496</v>
      </c>
      <c r="V607" s="57" t="s">
        <v>3124</v>
      </c>
      <c r="W607" s="48" t="s">
        <v>1381</v>
      </c>
      <c r="X607" s="49">
        <v>21</v>
      </c>
      <c r="Y607" s="127"/>
      <c r="Z607" s="51">
        <v>484</v>
      </c>
      <c r="AA607" s="50"/>
      <c r="AB607" s="52"/>
      <c r="AC607" s="48"/>
      <c r="AD607" s="49"/>
      <c r="AE607" s="127"/>
      <c r="AF607" s="51"/>
      <c r="AG607" s="56"/>
      <c r="AH607" s="52"/>
      <c r="AI607" s="48"/>
      <c r="AJ607" s="49"/>
      <c r="AK607" s="127"/>
      <c r="AL607" s="51"/>
      <c r="AM607" s="56"/>
      <c r="AN607" s="52"/>
      <c r="AO607" s="67"/>
      <c r="AP607" s="349" t="s">
        <v>485</v>
      </c>
      <c r="AQ607" s="349"/>
      <c r="AR607" s="68" t="s">
        <v>452</v>
      </c>
      <c r="AS607" s="71" t="s">
        <v>488</v>
      </c>
      <c r="AT607" s="71" t="s">
        <v>488</v>
      </c>
      <c r="AU607" s="219" t="s">
        <v>17</v>
      </c>
    </row>
    <row r="608" spans="1:47" s="183" customFormat="1" ht="45" x14ac:dyDescent="0.15">
      <c r="A608" s="164"/>
      <c r="B608" s="309"/>
      <c r="C608" s="239">
        <v>523</v>
      </c>
      <c r="D608" s="300" t="s">
        <v>1585</v>
      </c>
      <c r="E608" s="46" t="s">
        <v>1650</v>
      </c>
      <c r="F608" s="46" t="s">
        <v>1657</v>
      </c>
      <c r="G608" s="397" t="s">
        <v>3308</v>
      </c>
      <c r="H608" s="419" t="s">
        <v>3308</v>
      </c>
      <c r="I608" s="397" t="s">
        <v>3308</v>
      </c>
      <c r="J608" s="279" t="s">
        <v>2563</v>
      </c>
      <c r="K608" s="79"/>
      <c r="L608" s="291" t="s">
        <v>1989</v>
      </c>
      <c r="M608" s="397">
        <v>37.149000000000001</v>
      </c>
      <c r="N608" s="397">
        <v>41</v>
      </c>
      <c r="O608" s="445">
        <f t="shared" si="23"/>
        <v>3.8509999999999991</v>
      </c>
      <c r="P608" s="340">
        <v>0</v>
      </c>
      <c r="Q608" s="64"/>
      <c r="R608" s="295" t="s">
        <v>2549</v>
      </c>
      <c r="S608" s="66"/>
      <c r="T608" s="46" t="s">
        <v>1202</v>
      </c>
      <c r="U608" s="46" t="s">
        <v>548</v>
      </c>
      <c r="V608" s="57" t="s">
        <v>1261</v>
      </c>
      <c r="W608" s="48" t="s">
        <v>1381</v>
      </c>
      <c r="X608" s="49" t="s">
        <v>1401</v>
      </c>
      <c r="Y608" s="127" t="s">
        <v>28</v>
      </c>
      <c r="Z608" s="51">
        <v>31</v>
      </c>
      <c r="AA608" s="50"/>
      <c r="AB608" s="52"/>
      <c r="AC608" s="48"/>
      <c r="AD608" s="49"/>
      <c r="AE608" s="127" t="s">
        <v>28</v>
      </c>
      <c r="AF608" s="51"/>
      <c r="AG608" s="56"/>
      <c r="AH608" s="52"/>
      <c r="AI608" s="48"/>
      <c r="AJ608" s="49"/>
      <c r="AK608" s="127" t="s">
        <v>28</v>
      </c>
      <c r="AL608" s="51"/>
      <c r="AM608" s="56"/>
      <c r="AN608" s="52"/>
      <c r="AO608" s="67"/>
      <c r="AP608" s="349" t="s">
        <v>1382</v>
      </c>
      <c r="AQ608" s="349" t="s">
        <v>1400</v>
      </c>
      <c r="AR608" s="68"/>
      <c r="AS608" s="71" t="s">
        <v>488</v>
      </c>
      <c r="AT608" s="71"/>
      <c r="AU608" s="219"/>
    </row>
    <row r="609" spans="1:47" s="17" customFormat="1" ht="40.5" x14ac:dyDescent="0.15">
      <c r="A609" s="45"/>
      <c r="B609" s="78"/>
      <c r="C609" s="239">
        <v>524</v>
      </c>
      <c r="D609" s="300" t="s">
        <v>1586</v>
      </c>
      <c r="E609" s="46" t="s">
        <v>883</v>
      </c>
      <c r="F609" s="46" t="s">
        <v>1657</v>
      </c>
      <c r="G609" s="288">
        <v>41.171999999999997</v>
      </c>
      <c r="H609" s="287">
        <v>41.171999999999997</v>
      </c>
      <c r="I609" s="288">
        <v>40.676000000000002</v>
      </c>
      <c r="J609" s="509" t="s">
        <v>3130</v>
      </c>
      <c r="K609" s="79" t="s">
        <v>1770</v>
      </c>
      <c r="L609" s="291" t="s">
        <v>1990</v>
      </c>
      <c r="M609" s="397">
        <v>41.198</v>
      </c>
      <c r="N609" s="397">
        <v>62</v>
      </c>
      <c r="O609" s="445">
        <f t="shared" si="23"/>
        <v>20.802</v>
      </c>
      <c r="P609" s="340">
        <v>0</v>
      </c>
      <c r="Q609" s="64" t="s">
        <v>1772</v>
      </c>
      <c r="R609" s="295" t="s">
        <v>2550</v>
      </c>
      <c r="S609" s="66"/>
      <c r="T609" s="46" t="s">
        <v>1202</v>
      </c>
      <c r="U609" s="46" t="s">
        <v>548</v>
      </c>
      <c r="V609" s="57" t="s">
        <v>1261</v>
      </c>
      <c r="W609" s="48" t="s">
        <v>1381</v>
      </c>
      <c r="X609" s="49" t="s">
        <v>1399</v>
      </c>
      <c r="Y609" s="127" t="s">
        <v>28</v>
      </c>
      <c r="Z609" s="51">
        <v>40</v>
      </c>
      <c r="AA609" s="50"/>
      <c r="AB609" s="52"/>
      <c r="AC609" s="48"/>
      <c r="AD609" s="49"/>
      <c r="AE609" s="127" t="s">
        <v>28</v>
      </c>
      <c r="AF609" s="51"/>
      <c r="AG609" s="56"/>
      <c r="AH609" s="52"/>
      <c r="AI609" s="48"/>
      <c r="AJ609" s="49"/>
      <c r="AK609" s="127" t="s">
        <v>28</v>
      </c>
      <c r="AL609" s="51"/>
      <c r="AM609" s="56"/>
      <c r="AN609" s="52"/>
      <c r="AO609" s="67"/>
      <c r="AP609" s="349" t="s">
        <v>1382</v>
      </c>
      <c r="AQ609" s="349" t="s">
        <v>1400</v>
      </c>
      <c r="AR609" s="68"/>
      <c r="AS609" s="71" t="s">
        <v>488</v>
      </c>
      <c r="AT609" s="71"/>
      <c r="AU609" s="219"/>
    </row>
    <row r="610" spans="1:47" s="17" customFormat="1" ht="40.5" x14ac:dyDescent="0.15">
      <c r="A610" s="45"/>
      <c r="B610" s="78"/>
      <c r="C610" s="239">
        <v>525</v>
      </c>
      <c r="D610" s="300" t="s">
        <v>1587</v>
      </c>
      <c r="E610" s="46" t="s">
        <v>1584</v>
      </c>
      <c r="F610" s="46" t="s">
        <v>484</v>
      </c>
      <c r="G610" s="288">
        <v>3758.7849999999999</v>
      </c>
      <c r="H610" s="419">
        <v>2863.1239999999998</v>
      </c>
      <c r="I610" s="397">
        <v>2813.116</v>
      </c>
      <c r="J610" s="503" t="s">
        <v>28</v>
      </c>
      <c r="K610" s="79" t="s">
        <v>1770</v>
      </c>
      <c r="L610" s="291" t="s">
        <v>3129</v>
      </c>
      <c r="M610" s="288">
        <v>971.822</v>
      </c>
      <c r="N610" s="288">
        <v>1270.2460000000001</v>
      </c>
      <c r="O610" s="436">
        <f t="shared" si="23"/>
        <v>298.42400000000009</v>
      </c>
      <c r="P610" s="340">
        <v>0</v>
      </c>
      <c r="Q610" s="64" t="s">
        <v>1772</v>
      </c>
      <c r="R610" s="295" t="s">
        <v>2551</v>
      </c>
      <c r="S610" s="66" t="s">
        <v>3125</v>
      </c>
      <c r="T610" s="46" t="s">
        <v>1751</v>
      </c>
      <c r="U610" s="46" t="s">
        <v>548</v>
      </c>
      <c r="V610" s="57" t="s">
        <v>3126</v>
      </c>
      <c r="W610" s="48" t="s">
        <v>1381</v>
      </c>
      <c r="X610" s="49">
        <v>21</v>
      </c>
      <c r="Y610" s="127" t="s">
        <v>28</v>
      </c>
      <c r="Z610" s="51">
        <v>485</v>
      </c>
      <c r="AA610" s="50"/>
      <c r="AB610" s="52"/>
      <c r="AC610" s="48"/>
      <c r="AD610" s="49"/>
      <c r="AE610" s="127" t="s">
        <v>28</v>
      </c>
      <c r="AF610" s="51"/>
      <c r="AG610" s="56"/>
      <c r="AH610" s="52"/>
      <c r="AI610" s="48"/>
      <c r="AJ610" s="49"/>
      <c r="AK610" s="127" t="s">
        <v>28</v>
      </c>
      <c r="AL610" s="51"/>
      <c r="AM610" s="56"/>
      <c r="AN610" s="52"/>
      <c r="AO610" s="67"/>
      <c r="AP610" s="349" t="s">
        <v>28</v>
      </c>
      <c r="AQ610" s="349"/>
      <c r="AR610" s="68"/>
      <c r="AS610" s="71" t="s">
        <v>488</v>
      </c>
      <c r="AT610" s="71"/>
      <c r="AU610" s="219"/>
    </row>
    <row r="611" spans="1:47" s="17" customFormat="1" ht="40.5" x14ac:dyDescent="0.15">
      <c r="A611" s="45"/>
      <c r="B611" s="78"/>
      <c r="C611" s="239">
        <v>526</v>
      </c>
      <c r="D611" s="300" t="s">
        <v>1142</v>
      </c>
      <c r="E611" s="46" t="s">
        <v>503</v>
      </c>
      <c r="F611" s="46" t="s">
        <v>484</v>
      </c>
      <c r="G611" s="288">
        <f>174.933+100</f>
        <v>274.93299999999999</v>
      </c>
      <c r="H611" s="287">
        <v>274.93299999999999</v>
      </c>
      <c r="I611" s="288">
        <v>235.77237600000001</v>
      </c>
      <c r="J611" s="506" t="s">
        <v>28</v>
      </c>
      <c r="K611" s="79" t="s">
        <v>1770</v>
      </c>
      <c r="L611" s="291" t="s">
        <v>2187</v>
      </c>
      <c r="M611" s="288">
        <v>178.93299999999999</v>
      </c>
      <c r="N611" s="288">
        <v>228.922</v>
      </c>
      <c r="O611" s="436">
        <f t="shared" ref="O611:O625" si="24">SUM(N611-M611)</f>
        <v>49.989000000000004</v>
      </c>
      <c r="P611" s="340">
        <v>0</v>
      </c>
      <c r="Q611" s="64" t="s">
        <v>1772</v>
      </c>
      <c r="R611" s="295" t="s">
        <v>2194</v>
      </c>
      <c r="S611" s="66" t="s">
        <v>2938</v>
      </c>
      <c r="T611" s="46" t="s">
        <v>628</v>
      </c>
      <c r="U611" s="46" t="s">
        <v>519</v>
      </c>
      <c r="V611" s="57" t="s">
        <v>1262</v>
      </c>
      <c r="W611" s="48" t="s">
        <v>1381</v>
      </c>
      <c r="X611" s="49">
        <v>21</v>
      </c>
      <c r="Y611" s="127" t="s">
        <v>28</v>
      </c>
      <c r="Z611" s="51">
        <v>486</v>
      </c>
      <c r="AA611" s="50"/>
      <c r="AB611" s="52"/>
      <c r="AC611" s="48"/>
      <c r="AD611" s="49"/>
      <c r="AE611" s="127" t="s">
        <v>28</v>
      </c>
      <c r="AF611" s="51"/>
      <c r="AG611" s="56"/>
      <c r="AH611" s="52"/>
      <c r="AI611" s="48"/>
      <c r="AJ611" s="49"/>
      <c r="AK611" s="127" t="s">
        <v>28</v>
      </c>
      <c r="AL611" s="51"/>
      <c r="AM611" s="56"/>
      <c r="AN611" s="52"/>
      <c r="AO611" s="67"/>
      <c r="AP611" s="103" t="s">
        <v>485</v>
      </c>
      <c r="AQ611" s="103"/>
      <c r="AR611" s="68" t="s">
        <v>452</v>
      </c>
      <c r="AS611" s="71" t="s">
        <v>488</v>
      </c>
      <c r="AT611" s="71"/>
      <c r="AU611" s="219"/>
    </row>
    <row r="612" spans="1:47" s="17" customFormat="1" ht="67.5" x14ac:dyDescent="0.15">
      <c r="A612" s="45"/>
      <c r="B612" s="78"/>
      <c r="C612" s="239">
        <v>527</v>
      </c>
      <c r="D612" s="300" t="s">
        <v>1143</v>
      </c>
      <c r="E612" s="46" t="s">
        <v>1116</v>
      </c>
      <c r="F612" s="46" t="s">
        <v>484</v>
      </c>
      <c r="G612" s="288">
        <v>5113.7780000000002</v>
      </c>
      <c r="H612" s="287">
        <v>5113.7780000000002</v>
      </c>
      <c r="I612" s="288">
        <v>5113.7780000000002</v>
      </c>
      <c r="J612" s="279" t="s">
        <v>2933</v>
      </c>
      <c r="K612" s="79" t="s">
        <v>1770</v>
      </c>
      <c r="L612" s="291" t="s">
        <v>2188</v>
      </c>
      <c r="M612" s="397">
        <v>5083.375</v>
      </c>
      <c r="N612" s="397">
        <v>5286.9520000000002</v>
      </c>
      <c r="O612" s="445">
        <f t="shared" si="24"/>
        <v>203.57700000000023</v>
      </c>
      <c r="P612" s="340">
        <v>0</v>
      </c>
      <c r="Q612" s="64" t="s">
        <v>1773</v>
      </c>
      <c r="R612" s="546" t="s">
        <v>3317</v>
      </c>
      <c r="S612" s="337"/>
      <c r="T612" s="46" t="s">
        <v>628</v>
      </c>
      <c r="U612" s="46" t="s">
        <v>519</v>
      </c>
      <c r="V612" s="57" t="s">
        <v>1263</v>
      </c>
      <c r="W612" s="48" t="s">
        <v>1381</v>
      </c>
      <c r="X612" s="49">
        <v>21</v>
      </c>
      <c r="Y612" s="127" t="s">
        <v>28</v>
      </c>
      <c r="Z612" s="51">
        <v>487</v>
      </c>
      <c r="AA612" s="50"/>
      <c r="AB612" s="52"/>
      <c r="AC612" s="48"/>
      <c r="AD612" s="49"/>
      <c r="AE612" s="127" t="s">
        <v>28</v>
      </c>
      <c r="AF612" s="51"/>
      <c r="AG612" s="56"/>
      <c r="AH612" s="52"/>
      <c r="AI612" s="48"/>
      <c r="AJ612" s="49"/>
      <c r="AK612" s="127" t="s">
        <v>28</v>
      </c>
      <c r="AL612" s="51"/>
      <c r="AM612" s="56"/>
      <c r="AN612" s="52"/>
      <c r="AO612" s="67"/>
      <c r="AP612" s="103" t="s">
        <v>1382</v>
      </c>
      <c r="AQ612" s="103" t="s">
        <v>1383</v>
      </c>
      <c r="AR612" s="68" t="s">
        <v>451</v>
      </c>
      <c r="AS612" s="71"/>
      <c r="AT612" s="71"/>
      <c r="AU612" s="219"/>
    </row>
    <row r="613" spans="1:47" s="17" customFormat="1" ht="67.5" x14ac:dyDescent="0.15">
      <c r="A613" s="45"/>
      <c r="B613" s="78"/>
      <c r="C613" s="239">
        <v>528</v>
      </c>
      <c r="D613" s="300" t="s">
        <v>1144</v>
      </c>
      <c r="E613" s="46" t="s">
        <v>1116</v>
      </c>
      <c r="F613" s="46" t="s">
        <v>484</v>
      </c>
      <c r="G613" s="288">
        <v>726.80100000000004</v>
      </c>
      <c r="H613" s="287">
        <v>128</v>
      </c>
      <c r="I613" s="288">
        <v>126.367</v>
      </c>
      <c r="J613" s="279" t="s">
        <v>2934</v>
      </c>
      <c r="K613" s="79" t="s">
        <v>1770</v>
      </c>
      <c r="L613" s="291" t="s">
        <v>2189</v>
      </c>
      <c r="M613" s="397">
        <v>200</v>
      </c>
      <c r="N613" s="397">
        <v>940</v>
      </c>
      <c r="O613" s="445">
        <f t="shared" si="24"/>
        <v>740</v>
      </c>
      <c r="P613" s="340">
        <v>0</v>
      </c>
      <c r="Q613" s="64" t="s">
        <v>1773</v>
      </c>
      <c r="R613" s="295" t="s">
        <v>2195</v>
      </c>
      <c r="S613" s="66" t="s">
        <v>2939</v>
      </c>
      <c r="T613" s="46" t="s">
        <v>628</v>
      </c>
      <c r="U613" s="46" t="s">
        <v>519</v>
      </c>
      <c r="V613" s="57" t="s">
        <v>1708</v>
      </c>
      <c r="W613" s="48" t="s">
        <v>1381</v>
      </c>
      <c r="X613" s="49">
        <v>21</v>
      </c>
      <c r="Y613" s="127" t="s">
        <v>28</v>
      </c>
      <c r="Z613" s="51">
        <v>488</v>
      </c>
      <c r="AA613" s="50"/>
      <c r="AB613" s="52"/>
      <c r="AC613" s="48"/>
      <c r="AD613" s="49"/>
      <c r="AE613" s="127" t="s">
        <v>28</v>
      </c>
      <c r="AF613" s="51"/>
      <c r="AG613" s="56"/>
      <c r="AH613" s="52"/>
      <c r="AI613" s="48"/>
      <c r="AJ613" s="49"/>
      <c r="AK613" s="127" t="s">
        <v>28</v>
      </c>
      <c r="AL613" s="51"/>
      <c r="AM613" s="56"/>
      <c r="AN613" s="52"/>
      <c r="AO613" s="67"/>
      <c r="AP613" s="103" t="s">
        <v>1382</v>
      </c>
      <c r="AQ613" s="103" t="s">
        <v>1383</v>
      </c>
      <c r="AR613" s="68" t="s">
        <v>451</v>
      </c>
      <c r="AS613" s="71"/>
      <c r="AT613" s="71" t="s">
        <v>488</v>
      </c>
      <c r="AU613" s="219"/>
    </row>
    <row r="614" spans="1:47" s="17" customFormat="1" ht="40.5" x14ac:dyDescent="0.15">
      <c r="A614" s="45"/>
      <c r="B614" s="78"/>
      <c r="C614" s="239">
        <v>529</v>
      </c>
      <c r="D614" s="323" t="s">
        <v>1145</v>
      </c>
      <c r="E614" s="152" t="s">
        <v>637</v>
      </c>
      <c r="F614" s="46" t="s">
        <v>737</v>
      </c>
      <c r="G614" s="397" t="s">
        <v>3308</v>
      </c>
      <c r="H614" s="287">
        <v>99.998000000000005</v>
      </c>
      <c r="I614" s="288">
        <v>99.843999999999994</v>
      </c>
      <c r="J614" s="279" t="s">
        <v>2935</v>
      </c>
      <c r="K614" s="79" t="s">
        <v>1775</v>
      </c>
      <c r="L614" s="291" t="s">
        <v>2190</v>
      </c>
      <c r="M614" s="471">
        <v>0</v>
      </c>
      <c r="N614" s="471">
        <v>0</v>
      </c>
      <c r="O614" s="445">
        <f t="shared" si="24"/>
        <v>0</v>
      </c>
      <c r="P614" s="340">
        <v>0</v>
      </c>
      <c r="Q614" s="64" t="s">
        <v>1776</v>
      </c>
      <c r="R614" s="295" t="s">
        <v>2196</v>
      </c>
      <c r="S614" s="337"/>
      <c r="T614" s="152" t="s">
        <v>544</v>
      </c>
      <c r="U614" s="152" t="s">
        <v>519</v>
      </c>
      <c r="V614" s="57" t="s">
        <v>1262</v>
      </c>
      <c r="W614" s="48" t="s">
        <v>1381</v>
      </c>
      <c r="X614" s="49">
        <v>21</v>
      </c>
      <c r="Y614" s="127" t="s">
        <v>28</v>
      </c>
      <c r="Z614" s="51">
        <v>491</v>
      </c>
      <c r="AA614" s="50"/>
      <c r="AB614" s="52"/>
      <c r="AC614" s="48"/>
      <c r="AD614" s="49"/>
      <c r="AE614" s="127" t="s">
        <v>28</v>
      </c>
      <c r="AF614" s="51"/>
      <c r="AG614" s="56"/>
      <c r="AH614" s="52"/>
      <c r="AI614" s="48"/>
      <c r="AJ614" s="49"/>
      <c r="AK614" s="127" t="s">
        <v>28</v>
      </c>
      <c r="AL614" s="51"/>
      <c r="AM614" s="56"/>
      <c r="AN614" s="52"/>
      <c r="AO614" s="67"/>
      <c r="AP614" s="103" t="s">
        <v>1382</v>
      </c>
      <c r="AQ614" s="103" t="s">
        <v>1400</v>
      </c>
      <c r="AR614" s="68"/>
      <c r="AS614" s="71" t="s">
        <v>488</v>
      </c>
      <c r="AT614" s="184"/>
      <c r="AU614" s="234"/>
    </row>
    <row r="615" spans="1:47" s="17" customFormat="1" ht="63" x14ac:dyDescent="0.15">
      <c r="A615" s="45"/>
      <c r="B615" s="78"/>
      <c r="C615" s="239">
        <v>530</v>
      </c>
      <c r="D615" s="323" t="s">
        <v>1515</v>
      </c>
      <c r="E615" s="151" t="s">
        <v>737</v>
      </c>
      <c r="F615" s="151" t="s">
        <v>737</v>
      </c>
      <c r="G615" s="288">
        <v>19.039000000000001</v>
      </c>
      <c r="H615" s="287">
        <v>19.039000000000001</v>
      </c>
      <c r="I615" s="288">
        <v>16.021000000000001</v>
      </c>
      <c r="J615" s="279" t="s">
        <v>2936</v>
      </c>
      <c r="K615" s="79" t="s">
        <v>1775</v>
      </c>
      <c r="L615" s="291" t="s">
        <v>2191</v>
      </c>
      <c r="M615" s="471">
        <v>0</v>
      </c>
      <c r="N615" s="471">
        <v>0</v>
      </c>
      <c r="O615" s="445">
        <f t="shared" si="24"/>
        <v>0</v>
      </c>
      <c r="P615" s="340">
        <v>0</v>
      </c>
      <c r="Q615" s="64" t="s">
        <v>1776</v>
      </c>
      <c r="R615" s="295" t="s">
        <v>2197</v>
      </c>
      <c r="S615" s="337"/>
      <c r="T615" s="152" t="s">
        <v>544</v>
      </c>
      <c r="U615" s="151" t="s">
        <v>519</v>
      </c>
      <c r="V615" s="58" t="s">
        <v>1262</v>
      </c>
      <c r="W615" s="48" t="s">
        <v>1381</v>
      </c>
      <c r="X615" s="49" t="s">
        <v>1399</v>
      </c>
      <c r="Y615" s="127" t="s">
        <v>28</v>
      </c>
      <c r="Z615" s="51">
        <v>41</v>
      </c>
      <c r="AA615" s="50"/>
      <c r="AB615" s="52"/>
      <c r="AC615" s="48"/>
      <c r="AD615" s="49"/>
      <c r="AE615" s="127" t="s">
        <v>28</v>
      </c>
      <c r="AF615" s="51"/>
      <c r="AG615" s="56"/>
      <c r="AH615" s="52"/>
      <c r="AI615" s="48"/>
      <c r="AJ615" s="49"/>
      <c r="AK615" s="127" t="s">
        <v>28</v>
      </c>
      <c r="AL615" s="51"/>
      <c r="AM615" s="56"/>
      <c r="AN615" s="52"/>
      <c r="AO615" s="67"/>
      <c r="AP615" s="103" t="s">
        <v>1382</v>
      </c>
      <c r="AQ615" s="103" t="s">
        <v>1400</v>
      </c>
      <c r="AR615" s="68"/>
      <c r="AS615" s="71" t="s">
        <v>488</v>
      </c>
      <c r="AT615" s="185"/>
      <c r="AU615" s="235"/>
    </row>
    <row r="616" spans="1:47" s="17" customFormat="1" ht="54" x14ac:dyDescent="0.15">
      <c r="A616" s="224"/>
      <c r="B616" s="78"/>
      <c r="C616" s="239">
        <v>531</v>
      </c>
      <c r="D616" s="326" t="s">
        <v>1516</v>
      </c>
      <c r="E616" s="151" t="s">
        <v>637</v>
      </c>
      <c r="F616" s="362" t="s">
        <v>1658</v>
      </c>
      <c r="G616" s="288">
        <v>42.728000000000002</v>
      </c>
      <c r="H616" s="287">
        <v>42.728000000000002</v>
      </c>
      <c r="I616" s="288">
        <v>38.5</v>
      </c>
      <c r="J616" s="279" t="s">
        <v>2937</v>
      </c>
      <c r="K616" s="79" t="s">
        <v>1770</v>
      </c>
      <c r="L616" s="291" t="s">
        <v>2192</v>
      </c>
      <c r="M616" s="397">
        <v>42.728000000000002</v>
      </c>
      <c r="N616" s="397">
        <v>42.728000000000002</v>
      </c>
      <c r="O616" s="445">
        <f t="shared" si="24"/>
        <v>0</v>
      </c>
      <c r="P616" s="340">
        <v>0</v>
      </c>
      <c r="Q616" s="64" t="s">
        <v>1772</v>
      </c>
      <c r="R616" s="295" t="s">
        <v>2198</v>
      </c>
      <c r="S616" s="337"/>
      <c r="T616" s="151" t="s">
        <v>544</v>
      </c>
      <c r="U616" s="151" t="s">
        <v>519</v>
      </c>
      <c r="V616" s="58" t="s">
        <v>1262</v>
      </c>
      <c r="W616" s="48" t="s">
        <v>1381</v>
      </c>
      <c r="X616" s="49" t="s">
        <v>1399</v>
      </c>
      <c r="Y616" s="127" t="s">
        <v>28</v>
      </c>
      <c r="Z616" s="51">
        <v>42</v>
      </c>
      <c r="AA616" s="50"/>
      <c r="AB616" s="52"/>
      <c r="AC616" s="48"/>
      <c r="AD616" s="49"/>
      <c r="AE616" s="127" t="s">
        <v>28</v>
      </c>
      <c r="AF616" s="51"/>
      <c r="AG616" s="56"/>
      <c r="AH616" s="52"/>
      <c r="AI616" s="48"/>
      <c r="AJ616" s="49"/>
      <c r="AK616" s="127" t="s">
        <v>28</v>
      </c>
      <c r="AL616" s="51"/>
      <c r="AM616" s="56"/>
      <c r="AN616" s="52"/>
      <c r="AO616" s="67"/>
      <c r="AP616" s="103" t="s">
        <v>1382</v>
      </c>
      <c r="AQ616" s="103" t="s">
        <v>1400</v>
      </c>
      <c r="AR616" s="68"/>
      <c r="AS616" s="71" t="s">
        <v>488</v>
      </c>
      <c r="AT616" s="184"/>
      <c r="AU616" s="234"/>
    </row>
    <row r="617" spans="1:47" s="17" customFormat="1" ht="40.5" x14ac:dyDescent="0.15">
      <c r="A617" s="45"/>
      <c r="B617" s="78"/>
      <c r="C617" s="239">
        <v>532</v>
      </c>
      <c r="D617" s="326" t="s">
        <v>1518</v>
      </c>
      <c r="E617" s="151" t="s">
        <v>811</v>
      </c>
      <c r="F617" s="362" t="s">
        <v>1517</v>
      </c>
      <c r="G617" s="469">
        <v>0</v>
      </c>
      <c r="H617" s="478">
        <v>0</v>
      </c>
      <c r="I617" s="469">
        <v>0</v>
      </c>
      <c r="J617" s="503" t="s">
        <v>485</v>
      </c>
      <c r="K617" s="79" t="s">
        <v>1775</v>
      </c>
      <c r="L617" s="291" t="s">
        <v>2193</v>
      </c>
      <c r="M617" s="288">
        <v>10</v>
      </c>
      <c r="N617" s="469">
        <v>0</v>
      </c>
      <c r="O617" s="436">
        <f t="shared" si="24"/>
        <v>-10</v>
      </c>
      <c r="P617" s="340">
        <v>0</v>
      </c>
      <c r="Q617" s="64" t="s">
        <v>1776</v>
      </c>
      <c r="R617" s="295" t="s">
        <v>2199</v>
      </c>
      <c r="S617" s="337"/>
      <c r="T617" s="151" t="s">
        <v>544</v>
      </c>
      <c r="U617" s="151" t="s">
        <v>519</v>
      </c>
      <c r="V617" s="58" t="s">
        <v>1262</v>
      </c>
      <c r="W617" s="48" t="s">
        <v>1381</v>
      </c>
      <c r="X617" s="49" t="s">
        <v>1401</v>
      </c>
      <c r="Y617" s="127" t="s">
        <v>28</v>
      </c>
      <c r="Z617" s="51">
        <v>32</v>
      </c>
      <c r="AA617" s="50"/>
      <c r="AB617" s="52"/>
      <c r="AC617" s="48"/>
      <c r="AD617" s="49"/>
      <c r="AE617" s="127" t="s">
        <v>28</v>
      </c>
      <c r="AF617" s="51"/>
      <c r="AG617" s="56"/>
      <c r="AH617" s="52"/>
      <c r="AI617" s="48"/>
      <c r="AJ617" s="49"/>
      <c r="AK617" s="127" t="s">
        <v>28</v>
      </c>
      <c r="AL617" s="51"/>
      <c r="AM617" s="56"/>
      <c r="AN617" s="52"/>
      <c r="AO617" s="67"/>
      <c r="AP617" s="103" t="s">
        <v>485</v>
      </c>
      <c r="AQ617" s="103"/>
      <c r="AR617" s="68"/>
      <c r="AS617" s="71" t="s">
        <v>488</v>
      </c>
      <c r="AT617" s="186"/>
      <c r="AU617" s="236"/>
    </row>
    <row r="618" spans="1:47" s="17" customFormat="1" ht="81" x14ac:dyDescent="0.15">
      <c r="A618" s="45"/>
      <c r="B618" s="78"/>
      <c r="C618" s="239">
        <v>533</v>
      </c>
      <c r="D618" s="300" t="s">
        <v>1527</v>
      </c>
      <c r="E618" s="46" t="s">
        <v>997</v>
      </c>
      <c r="F618" s="37" t="s">
        <v>484</v>
      </c>
      <c r="G618" s="409">
        <v>294.59500000000003</v>
      </c>
      <c r="H618" s="287">
        <v>294.59500000000003</v>
      </c>
      <c r="I618" s="288">
        <v>293.83373699999999</v>
      </c>
      <c r="J618" s="503" t="s">
        <v>28</v>
      </c>
      <c r="K618" s="79" t="s">
        <v>1770</v>
      </c>
      <c r="L618" s="291" t="s">
        <v>2638</v>
      </c>
      <c r="M618" s="288">
        <v>28.594999999999999</v>
      </c>
      <c r="N618" s="288">
        <v>28.594999999999999</v>
      </c>
      <c r="O618" s="470">
        <v>0</v>
      </c>
      <c r="P618" s="340" t="s">
        <v>28</v>
      </c>
      <c r="Q618" s="64" t="s">
        <v>1773</v>
      </c>
      <c r="R618" s="295" t="s">
        <v>2659</v>
      </c>
      <c r="S618" s="356"/>
      <c r="T618" s="46" t="s">
        <v>544</v>
      </c>
      <c r="U618" s="46" t="s">
        <v>519</v>
      </c>
      <c r="V618" s="58" t="s">
        <v>1709</v>
      </c>
      <c r="W618" s="48" t="s">
        <v>1381</v>
      </c>
      <c r="X618" s="49">
        <v>21</v>
      </c>
      <c r="Y618" s="127" t="s">
        <v>28</v>
      </c>
      <c r="Z618" s="51">
        <v>442</v>
      </c>
      <c r="AA618" s="50"/>
      <c r="AB618" s="52"/>
      <c r="AC618" s="48"/>
      <c r="AD618" s="49"/>
      <c r="AE618" s="127" t="s">
        <v>28</v>
      </c>
      <c r="AF618" s="51"/>
      <c r="AG618" s="56"/>
      <c r="AH618" s="52"/>
      <c r="AI618" s="48"/>
      <c r="AJ618" s="49"/>
      <c r="AK618" s="127" t="s">
        <v>28</v>
      </c>
      <c r="AL618" s="51"/>
      <c r="AM618" s="56"/>
      <c r="AN618" s="52"/>
      <c r="AO618" s="67"/>
      <c r="AP618" s="350" t="s">
        <v>485</v>
      </c>
      <c r="AQ618" s="350"/>
      <c r="AR618" s="68" t="s">
        <v>455</v>
      </c>
      <c r="AS618" s="71" t="s">
        <v>488</v>
      </c>
      <c r="AT618" s="71"/>
      <c r="AU618" s="219"/>
    </row>
    <row r="619" spans="1:47" s="17" customFormat="1" ht="149.25" customHeight="1" x14ac:dyDescent="0.15">
      <c r="A619" s="45"/>
      <c r="B619" s="78"/>
      <c r="C619" s="239">
        <v>534</v>
      </c>
      <c r="D619" s="327" t="s">
        <v>1764</v>
      </c>
      <c r="E619" s="46" t="s">
        <v>1765</v>
      </c>
      <c r="F619" s="37" t="s">
        <v>2896</v>
      </c>
      <c r="G619" s="469">
        <v>0</v>
      </c>
      <c r="H619" s="287">
        <v>132.33500000000001</v>
      </c>
      <c r="I619" s="288">
        <v>132.33500000000001</v>
      </c>
      <c r="J619" s="503" t="s">
        <v>28</v>
      </c>
      <c r="K619" s="79" t="s">
        <v>1775</v>
      </c>
      <c r="L619" s="291" t="s">
        <v>3225</v>
      </c>
      <c r="M619" s="469">
        <v>0</v>
      </c>
      <c r="N619" s="469">
        <v>0</v>
      </c>
      <c r="O619" s="470">
        <v>0</v>
      </c>
      <c r="P619" s="340">
        <v>0</v>
      </c>
      <c r="Q619" s="64" t="s">
        <v>1776</v>
      </c>
      <c r="R619" s="295" t="s">
        <v>3226</v>
      </c>
      <c r="S619" s="65"/>
      <c r="T619" s="187" t="s">
        <v>679</v>
      </c>
      <c r="U619" s="187" t="s">
        <v>548</v>
      </c>
      <c r="V619" s="188" t="s">
        <v>1264</v>
      </c>
      <c r="W619" s="48" t="s">
        <v>1381</v>
      </c>
      <c r="X619" s="49">
        <v>21</v>
      </c>
      <c r="Y619" s="127" t="s">
        <v>28</v>
      </c>
      <c r="Z619" s="51">
        <v>493</v>
      </c>
      <c r="AA619" s="50"/>
      <c r="AB619" s="52"/>
      <c r="AC619" s="48"/>
      <c r="AD619" s="49"/>
      <c r="AE619" s="127" t="s">
        <v>28</v>
      </c>
      <c r="AF619" s="51"/>
      <c r="AG619" s="56"/>
      <c r="AH619" s="52"/>
      <c r="AI619" s="48"/>
      <c r="AJ619" s="49"/>
      <c r="AK619" s="127" t="s">
        <v>28</v>
      </c>
      <c r="AL619" s="51"/>
      <c r="AM619" s="56"/>
      <c r="AN619" s="52"/>
      <c r="AO619" s="67"/>
      <c r="AP619" s="350" t="s">
        <v>485</v>
      </c>
      <c r="AQ619" s="350"/>
      <c r="AR619" s="68" t="s">
        <v>455</v>
      </c>
      <c r="AS619" s="135" t="s">
        <v>488</v>
      </c>
      <c r="AT619" s="135"/>
      <c r="AU619" s="219"/>
    </row>
    <row r="620" spans="1:47" s="17" customFormat="1" ht="137.25" customHeight="1" x14ac:dyDescent="0.15">
      <c r="A620" s="45"/>
      <c r="B620" s="78"/>
      <c r="C620" s="239">
        <v>535</v>
      </c>
      <c r="D620" s="327" t="s">
        <v>1146</v>
      </c>
      <c r="E620" s="46" t="s">
        <v>637</v>
      </c>
      <c r="F620" s="37" t="s">
        <v>484</v>
      </c>
      <c r="G620" s="288">
        <v>400</v>
      </c>
      <c r="H620" s="287">
        <v>540</v>
      </c>
      <c r="I620" s="288">
        <v>324.89400000000001</v>
      </c>
      <c r="J620" s="279" t="s">
        <v>3227</v>
      </c>
      <c r="K620" s="79" t="s">
        <v>1770</v>
      </c>
      <c r="L620" s="291" t="s">
        <v>3228</v>
      </c>
      <c r="M620" s="397">
        <v>280</v>
      </c>
      <c r="N620" s="397">
        <v>350</v>
      </c>
      <c r="O620" s="445">
        <v>70</v>
      </c>
      <c r="P620" s="340">
        <v>0</v>
      </c>
      <c r="Q620" s="64" t="s">
        <v>1773</v>
      </c>
      <c r="R620" s="295" t="s">
        <v>3229</v>
      </c>
      <c r="S620" s="65"/>
      <c r="T620" s="187" t="s">
        <v>679</v>
      </c>
      <c r="U620" s="187" t="s">
        <v>548</v>
      </c>
      <c r="V620" s="188" t="s">
        <v>1264</v>
      </c>
      <c r="W620" s="48" t="s">
        <v>1381</v>
      </c>
      <c r="X620" s="49">
        <v>21</v>
      </c>
      <c r="Y620" s="127" t="s">
        <v>28</v>
      </c>
      <c r="Z620" s="51">
        <v>494</v>
      </c>
      <c r="AA620" s="50"/>
      <c r="AB620" s="52"/>
      <c r="AC620" s="48"/>
      <c r="AD620" s="49"/>
      <c r="AE620" s="127" t="s">
        <v>28</v>
      </c>
      <c r="AF620" s="51"/>
      <c r="AG620" s="56"/>
      <c r="AH620" s="52"/>
      <c r="AI620" s="48"/>
      <c r="AJ620" s="49"/>
      <c r="AK620" s="127" t="s">
        <v>28</v>
      </c>
      <c r="AL620" s="51"/>
      <c r="AM620" s="56"/>
      <c r="AN620" s="52"/>
      <c r="AO620" s="67"/>
      <c r="AP620" s="350" t="s">
        <v>1382</v>
      </c>
      <c r="AQ620" s="350" t="s">
        <v>1400</v>
      </c>
      <c r="AR620" s="68"/>
      <c r="AS620" s="135" t="s">
        <v>488</v>
      </c>
      <c r="AT620" s="135" t="s">
        <v>488</v>
      </c>
      <c r="AU620" s="219"/>
    </row>
    <row r="621" spans="1:47" s="17" customFormat="1" ht="40.5" x14ac:dyDescent="0.15">
      <c r="A621" s="45"/>
      <c r="B621" s="78"/>
      <c r="C621" s="239">
        <v>536</v>
      </c>
      <c r="D621" s="300" t="s">
        <v>1370</v>
      </c>
      <c r="E621" s="46" t="s">
        <v>1147</v>
      </c>
      <c r="F621" s="37" t="s">
        <v>484</v>
      </c>
      <c r="G621" s="288">
        <v>187.768</v>
      </c>
      <c r="H621" s="287">
        <v>147.41200000000001</v>
      </c>
      <c r="I621" s="288">
        <v>145.90299999999999</v>
      </c>
      <c r="J621" s="503" t="s">
        <v>2895</v>
      </c>
      <c r="K621" s="79" t="s">
        <v>1770</v>
      </c>
      <c r="L621" s="291" t="s">
        <v>1809</v>
      </c>
      <c r="M621" s="288">
        <v>47.427999999999997</v>
      </c>
      <c r="N621" s="288">
        <v>156.24</v>
      </c>
      <c r="O621" s="436">
        <f t="shared" si="24"/>
        <v>108.81200000000001</v>
      </c>
      <c r="P621" s="340" t="s">
        <v>28</v>
      </c>
      <c r="Q621" s="64" t="s">
        <v>1773</v>
      </c>
      <c r="R621" s="295" t="s">
        <v>2149</v>
      </c>
      <c r="S621" s="66" t="s">
        <v>2950</v>
      </c>
      <c r="T621" s="106" t="s">
        <v>742</v>
      </c>
      <c r="U621" s="46" t="s">
        <v>519</v>
      </c>
      <c r="V621" s="57" t="s">
        <v>1261</v>
      </c>
      <c r="W621" s="48" t="s">
        <v>1381</v>
      </c>
      <c r="X621" s="49">
        <v>21</v>
      </c>
      <c r="Y621" s="127" t="s">
        <v>28</v>
      </c>
      <c r="Z621" s="51">
        <v>494</v>
      </c>
      <c r="AA621" s="50"/>
      <c r="AB621" s="52"/>
      <c r="AC621" s="48" t="s">
        <v>1381</v>
      </c>
      <c r="AD621" s="49">
        <v>21</v>
      </c>
      <c r="AE621" s="127" t="s">
        <v>28</v>
      </c>
      <c r="AF621" s="51">
        <v>495</v>
      </c>
      <c r="AG621" s="56"/>
      <c r="AH621" s="52"/>
      <c r="AI621" s="48"/>
      <c r="AJ621" s="49"/>
      <c r="AK621" s="127" t="s">
        <v>28</v>
      </c>
      <c r="AL621" s="51"/>
      <c r="AM621" s="56"/>
      <c r="AN621" s="52"/>
      <c r="AO621" s="67"/>
      <c r="AP621" s="103" t="s">
        <v>485</v>
      </c>
      <c r="AQ621" s="103"/>
      <c r="AR621" s="68" t="s">
        <v>455</v>
      </c>
      <c r="AS621" s="71"/>
      <c r="AT621" s="71" t="s">
        <v>488</v>
      </c>
      <c r="AU621" s="219"/>
    </row>
    <row r="622" spans="1:47" s="17" customFormat="1" ht="40.5" x14ac:dyDescent="0.15">
      <c r="A622" s="45"/>
      <c r="B622" s="78"/>
      <c r="C622" s="239">
        <v>537</v>
      </c>
      <c r="D622" s="300" t="s">
        <v>1148</v>
      </c>
      <c r="E622" s="37" t="s">
        <v>540</v>
      </c>
      <c r="F622" s="37" t="s">
        <v>484</v>
      </c>
      <c r="G622" s="288">
        <v>462.916</v>
      </c>
      <c r="H622" s="287">
        <v>288.32300000000004</v>
      </c>
      <c r="I622" s="288">
        <v>263.17099999999999</v>
      </c>
      <c r="J622" s="503" t="s">
        <v>2895</v>
      </c>
      <c r="K622" s="79" t="s">
        <v>1774</v>
      </c>
      <c r="L622" s="291" t="s">
        <v>1810</v>
      </c>
      <c r="M622" s="288">
        <v>23.058</v>
      </c>
      <c r="N622" s="288">
        <v>331.52300000000002</v>
      </c>
      <c r="O622" s="436">
        <f t="shared" si="24"/>
        <v>308.46500000000003</v>
      </c>
      <c r="P622" s="340" t="s">
        <v>28</v>
      </c>
      <c r="Q622" s="64" t="s">
        <v>1773</v>
      </c>
      <c r="R622" s="295" t="s">
        <v>2150</v>
      </c>
      <c r="S622" s="66" t="s">
        <v>2951</v>
      </c>
      <c r="T622" s="109" t="s">
        <v>978</v>
      </c>
      <c r="U622" s="141" t="s">
        <v>519</v>
      </c>
      <c r="V622" s="142" t="s">
        <v>1261</v>
      </c>
      <c r="W622" s="48" t="s">
        <v>1381</v>
      </c>
      <c r="X622" s="49">
        <v>21</v>
      </c>
      <c r="Y622" s="127" t="s">
        <v>28</v>
      </c>
      <c r="Z622" s="51">
        <v>497</v>
      </c>
      <c r="AA622" s="50"/>
      <c r="AB622" s="52"/>
      <c r="AC622" s="48"/>
      <c r="AD622" s="49"/>
      <c r="AE622" s="127" t="s">
        <v>28</v>
      </c>
      <c r="AF622" s="51"/>
      <c r="AG622" s="56"/>
      <c r="AH622" s="52"/>
      <c r="AI622" s="48"/>
      <c r="AJ622" s="49"/>
      <c r="AK622" s="127" t="s">
        <v>28</v>
      </c>
      <c r="AL622" s="51"/>
      <c r="AM622" s="56"/>
      <c r="AN622" s="52"/>
      <c r="AO622" s="67"/>
      <c r="AP622" s="103" t="s">
        <v>485</v>
      </c>
      <c r="AQ622" s="242"/>
      <c r="AR622" s="68" t="s">
        <v>453</v>
      </c>
      <c r="AS622" s="121" t="s">
        <v>488</v>
      </c>
      <c r="AT622" s="121"/>
      <c r="AU622" s="221"/>
    </row>
    <row r="623" spans="1:47" s="17" customFormat="1" ht="40.5" x14ac:dyDescent="0.15">
      <c r="A623" s="45"/>
      <c r="B623" s="78"/>
      <c r="C623" s="358"/>
      <c r="D623" s="304" t="s">
        <v>2910</v>
      </c>
      <c r="E623" s="46"/>
      <c r="F623" s="37"/>
      <c r="G623" s="288"/>
      <c r="H623" s="287"/>
      <c r="I623" s="288"/>
      <c r="J623" s="279"/>
      <c r="K623" s="79"/>
      <c r="L623" s="291"/>
      <c r="M623" s="288"/>
      <c r="N623" s="288"/>
      <c r="O623" s="436"/>
      <c r="P623" s="340"/>
      <c r="Q623" s="64"/>
      <c r="R623" s="295"/>
      <c r="S623" s="66"/>
      <c r="T623" s="46" t="s">
        <v>580</v>
      </c>
      <c r="U623" s="46"/>
      <c r="V623" s="57"/>
      <c r="W623" s="48"/>
      <c r="X623" s="49"/>
      <c r="Y623" s="127"/>
      <c r="Z623" s="51"/>
      <c r="AA623" s="50"/>
      <c r="AB623" s="52"/>
      <c r="AC623" s="48"/>
      <c r="AD623" s="49"/>
      <c r="AE623" s="127"/>
      <c r="AF623" s="51"/>
      <c r="AG623" s="56"/>
      <c r="AH623" s="52"/>
      <c r="AI623" s="48"/>
      <c r="AJ623" s="49"/>
      <c r="AK623" s="127"/>
      <c r="AL623" s="51"/>
      <c r="AM623" s="56"/>
      <c r="AN623" s="52"/>
      <c r="AO623" s="67"/>
      <c r="AP623" s="103"/>
      <c r="AQ623" s="103"/>
      <c r="AR623" s="68"/>
      <c r="AS623" s="71"/>
      <c r="AT623" s="71"/>
      <c r="AU623" s="219"/>
    </row>
    <row r="624" spans="1:47" s="17" customFormat="1" ht="40.5" x14ac:dyDescent="0.15">
      <c r="A624" s="45"/>
      <c r="B624" s="78"/>
      <c r="C624" s="358"/>
      <c r="D624" s="304" t="s">
        <v>2911</v>
      </c>
      <c r="E624" s="46"/>
      <c r="F624" s="37"/>
      <c r="G624" s="288"/>
      <c r="H624" s="287"/>
      <c r="I624" s="288"/>
      <c r="J624" s="279"/>
      <c r="K624" s="79"/>
      <c r="L624" s="291"/>
      <c r="M624" s="288"/>
      <c r="N624" s="288"/>
      <c r="O624" s="436"/>
      <c r="P624" s="340"/>
      <c r="Q624" s="64"/>
      <c r="R624" s="295"/>
      <c r="S624" s="66"/>
      <c r="T624" s="46" t="s">
        <v>580</v>
      </c>
      <c r="U624" s="46"/>
      <c r="V624" s="57"/>
      <c r="W624" s="48"/>
      <c r="X624" s="49"/>
      <c r="Y624" s="127"/>
      <c r="Z624" s="51"/>
      <c r="AA624" s="50"/>
      <c r="AB624" s="52"/>
      <c r="AC624" s="48"/>
      <c r="AD624" s="49"/>
      <c r="AE624" s="127"/>
      <c r="AF624" s="51"/>
      <c r="AG624" s="56"/>
      <c r="AH624" s="52"/>
      <c r="AI624" s="48"/>
      <c r="AJ624" s="49"/>
      <c r="AK624" s="127"/>
      <c r="AL624" s="51"/>
      <c r="AM624" s="56"/>
      <c r="AN624" s="52"/>
      <c r="AO624" s="67"/>
      <c r="AP624" s="103"/>
      <c r="AQ624" s="103"/>
      <c r="AR624" s="68"/>
      <c r="AS624" s="71"/>
      <c r="AT624" s="71"/>
      <c r="AU624" s="219"/>
    </row>
    <row r="625" spans="1:47" s="17" customFormat="1" ht="54" x14ac:dyDescent="0.15">
      <c r="A625" s="45"/>
      <c r="B625" s="78"/>
      <c r="C625" s="239">
        <v>538</v>
      </c>
      <c r="D625" s="300" t="s">
        <v>1437</v>
      </c>
      <c r="E625" s="46" t="s">
        <v>811</v>
      </c>
      <c r="F625" s="46" t="s">
        <v>484</v>
      </c>
      <c r="G625" s="469">
        <v>0</v>
      </c>
      <c r="H625" s="478">
        <v>0</v>
      </c>
      <c r="I625" s="469">
        <v>0</v>
      </c>
      <c r="J625" s="503" t="s">
        <v>2895</v>
      </c>
      <c r="K625" s="79"/>
      <c r="L625" s="291" t="s">
        <v>2525</v>
      </c>
      <c r="M625" s="288">
        <v>594.75300000000004</v>
      </c>
      <c r="N625" s="288">
        <v>846.42100000000005</v>
      </c>
      <c r="O625" s="436">
        <f t="shared" si="24"/>
        <v>251.66800000000001</v>
      </c>
      <c r="P625" s="340">
        <v>0</v>
      </c>
      <c r="Q625" s="64"/>
      <c r="R625" s="295" t="s">
        <v>2526</v>
      </c>
      <c r="S625" s="47" t="s">
        <v>3031</v>
      </c>
      <c r="T625" s="109" t="s">
        <v>554</v>
      </c>
      <c r="U625" s="109" t="s">
        <v>519</v>
      </c>
      <c r="V625" s="58" t="s">
        <v>1438</v>
      </c>
      <c r="W625" s="48" t="s">
        <v>1381</v>
      </c>
      <c r="X625" s="49" t="s">
        <v>1401</v>
      </c>
      <c r="Y625" s="127" t="s">
        <v>28</v>
      </c>
      <c r="Z625" s="51">
        <v>19</v>
      </c>
      <c r="AA625" s="50"/>
      <c r="AB625" s="52"/>
      <c r="AC625" s="48"/>
      <c r="AD625" s="49"/>
      <c r="AE625" s="127" t="s">
        <v>28</v>
      </c>
      <c r="AF625" s="51"/>
      <c r="AG625" s="56"/>
      <c r="AH625" s="52"/>
      <c r="AI625" s="48"/>
      <c r="AJ625" s="49"/>
      <c r="AK625" s="127" t="s">
        <v>28</v>
      </c>
      <c r="AL625" s="51"/>
      <c r="AM625" s="56"/>
      <c r="AN625" s="52"/>
      <c r="AO625" s="67"/>
      <c r="AP625" s="103" t="s">
        <v>485</v>
      </c>
      <c r="AQ625" s="103"/>
      <c r="AR625" s="68"/>
      <c r="AS625" s="71" t="s">
        <v>488</v>
      </c>
      <c r="AT625" s="71"/>
      <c r="AU625" s="219"/>
    </row>
    <row r="626" spans="1:47" s="17" customFormat="1" ht="54" x14ac:dyDescent="0.15">
      <c r="A626" s="45"/>
      <c r="B626" s="78"/>
      <c r="C626" s="239">
        <v>539</v>
      </c>
      <c r="D626" s="300" t="s">
        <v>1149</v>
      </c>
      <c r="E626" s="46" t="s">
        <v>1150</v>
      </c>
      <c r="F626" s="46" t="s">
        <v>484</v>
      </c>
      <c r="G626" s="288">
        <v>1060.8520000000001</v>
      </c>
      <c r="H626" s="287">
        <v>607.20299999999997</v>
      </c>
      <c r="I626" s="288">
        <v>527.88099999999997</v>
      </c>
      <c r="J626" s="505" t="s">
        <v>28</v>
      </c>
      <c r="K626" s="79" t="s">
        <v>1770</v>
      </c>
      <c r="L626" s="291" t="s">
        <v>1998</v>
      </c>
      <c r="M626" s="288">
        <v>79.236999999999995</v>
      </c>
      <c r="N626" s="288">
        <v>230</v>
      </c>
      <c r="O626" s="436">
        <f>N626-M626</f>
        <v>150.76300000000001</v>
      </c>
      <c r="P626" s="340">
        <v>0</v>
      </c>
      <c r="Q626" s="64" t="s">
        <v>1773</v>
      </c>
      <c r="R626" s="295" t="s">
        <v>2598</v>
      </c>
      <c r="S626" s="66"/>
      <c r="T626" s="46" t="s">
        <v>1265</v>
      </c>
      <c r="U626" s="46" t="s">
        <v>519</v>
      </c>
      <c r="V626" s="57" t="s">
        <v>1266</v>
      </c>
      <c r="W626" s="48" t="s">
        <v>1381</v>
      </c>
      <c r="X626" s="49">
        <v>21</v>
      </c>
      <c r="Y626" s="127" t="s">
        <v>28</v>
      </c>
      <c r="Z626" s="189">
        <v>499</v>
      </c>
      <c r="AA626" s="50"/>
      <c r="AB626" s="52"/>
      <c r="AC626" s="48"/>
      <c r="AD626" s="49"/>
      <c r="AE626" s="127" t="s">
        <v>28</v>
      </c>
      <c r="AF626" s="51"/>
      <c r="AG626" s="56"/>
      <c r="AH626" s="52"/>
      <c r="AI626" s="48"/>
      <c r="AJ626" s="49"/>
      <c r="AK626" s="127" t="s">
        <v>28</v>
      </c>
      <c r="AL626" s="51"/>
      <c r="AM626" s="56"/>
      <c r="AN626" s="52"/>
      <c r="AO626" s="67"/>
      <c r="AP626" s="350" t="s">
        <v>485</v>
      </c>
      <c r="AQ626" s="350"/>
      <c r="AR626" s="68" t="s">
        <v>453</v>
      </c>
      <c r="AS626" s="71" t="s">
        <v>488</v>
      </c>
      <c r="AT626" s="71"/>
      <c r="AU626" s="219"/>
    </row>
    <row r="627" spans="1:47" s="17" customFormat="1" ht="40.5" x14ac:dyDescent="0.15">
      <c r="A627" s="45"/>
      <c r="B627" s="78"/>
      <c r="C627" s="239">
        <v>540</v>
      </c>
      <c r="D627" s="300" t="s">
        <v>1151</v>
      </c>
      <c r="E627" s="46" t="s">
        <v>1150</v>
      </c>
      <c r="F627" s="46" t="s">
        <v>484</v>
      </c>
      <c r="G627" s="288">
        <v>77.619</v>
      </c>
      <c r="H627" s="287">
        <v>77.619</v>
      </c>
      <c r="I627" s="288">
        <v>72.378</v>
      </c>
      <c r="J627" s="505" t="s">
        <v>28</v>
      </c>
      <c r="K627" s="79" t="s">
        <v>1770</v>
      </c>
      <c r="L627" s="291" t="s">
        <v>1999</v>
      </c>
      <c r="M627" s="288">
        <v>78.491</v>
      </c>
      <c r="N627" s="288">
        <v>78.491</v>
      </c>
      <c r="O627" s="436">
        <f t="shared" ref="O627:O648" si="25">N627-M627</f>
        <v>0</v>
      </c>
      <c r="P627" s="340">
        <v>0</v>
      </c>
      <c r="Q627" s="64" t="s">
        <v>1773</v>
      </c>
      <c r="R627" s="295" t="s">
        <v>2598</v>
      </c>
      <c r="S627" s="66"/>
      <c r="T627" s="46" t="s">
        <v>1265</v>
      </c>
      <c r="U627" s="46" t="s">
        <v>519</v>
      </c>
      <c r="V627" s="57" t="s">
        <v>1267</v>
      </c>
      <c r="W627" s="48" t="s">
        <v>1381</v>
      </c>
      <c r="X627" s="49">
        <v>21</v>
      </c>
      <c r="Y627" s="127" t="s">
        <v>28</v>
      </c>
      <c r="Z627" s="189">
        <v>500</v>
      </c>
      <c r="AA627" s="50"/>
      <c r="AB627" s="52"/>
      <c r="AC627" s="48"/>
      <c r="AD627" s="49"/>
      <c r="AE627" s="127" t="s">
        <v>28</v>
      </c>
      <c r="AF627" s="51"/>
      <c r="AG627" s="56"/>
      <c r="AH627" s="52"/>
      <c r="AI627" s="48"/>
      <c r="AJ627" s="49"/>
      <c r="AK627" s="127" t="s">
        <v>28</v>
      </c>
      <c r="AL627" s="51"/>
      <c r="AM627" s="56"/>
      <c r="AN627" s="52"/>
      <c r="AO627" s="67"/>
      <c r="AP627" s="350" t="s">
        <v>485</v>
      </c>
      <c r="AQ627" s="350"/>
      <c r="AR627" s="68" t="s">
        <v>453</v>
      </c>
      <c r="AS627" s="71" t="s">
        <v>488</v>
      </c>
      <c r="AT627" s="71"/>
      <c r="AU627" s="219"/>
    </row>
    <row r="628" spans="1:47" s="17" customFormat="1" ht="54" x14ac:dyDescent="0.15">
      <c r="A628" s="45"/>
      <c r="B628" s="78"/>
      <c r="C628" s="239">
        <v>541</v>
      </c>
      <c r="D628" s="300" t="s">
        <v>1152</v>
      </c>
      <c r="E628" s="37" t="s">
        <v>1664</v>
      </c>
      <c r="F628" s="46" t="s">
        <v>737</v>
      </c>
      <c r="G628" s="288">
        <v>7.3579999999999997</v>
      </c>
      <c r="H628" s="287">
        <v>13.195</v>
      </c>
      <c r="I628" s="288">
        <v>13.192</v>
      </c>
      <c r="J628" s="505" t="s">
        <v>28</v>
      </c>
      <c r="K628" s="79" t="s">
        <v>1775</v>
      </c>
      <c r="L628" s="291" t="s">
        <v>2000</v>
      </c>
      <c r="M628" s="469">
        <v>0</v>
      </c>
      <c r="N628" s="469">
        <v>0</v>
      </c>
      <c r="O628" s="436">
        <f t="shared" si="25"/>
        <v>0</v>
      </c>
      <c r="P628" s="340">
        <v>0</v>
      </c>
      <c r="Q628" s="64" t="s">
        <v>1776</v>
      </c>
      <c r="R628" s="295" t="s">
        <v>2599</v>
      </c>
      <c r="S628" s="66"/>
      <c r="T628" s="109" t="s">
        <v>1265</v>
      </c>
      <c r="U628" s="109" t="s">
        <v>519</v>
      </c>
      <c r="V628" s="57" t="s">
        <v>1267</v>
      </c>
      <c r="W628" s="48" t="s">
        <v>1381</v>
      </c>
      <c r="X628" s="49">
        <v>21</v>
      </c>
      <c r="Y628" s="127" t="s">
        <v>28</v>
      </c>
      <c r="Z628" s="189">
        <v>504</v>
      </c>
      <c r="AA628" s="50"/>
      <c r="AB628" s="52"/>
      <c r="AC628" s="48"/>
      <c r="AD628" s="49"/>
      <c r="AE628" s="127" t="s">
        <v>28</v>
      </c>
      <c r="AF628" s="51"/>
      <c r="AG628" s="56"/>
      <c r="AH628" s="52"/>
      <c r="AI628" s="48"/>
      <c r="AJ628" s="49"/>
      <c r="AK628" s="127" t="s">
        <v>28</v>
      </c>
      <c r="AL628" s="51"/>
      <c r="AM628" s="56"/>
      <c r="AN628" s="52"/>
      <c r="AO628" s="67"/>
      <c r="AP628" s="350" t="s">
        <v>485</v>
      </c>
      <c r="AQ628" s="350"/>
      <c r="AR628" s="68" t="s">
        <v>455</v>
      </c>
      <c r="AS628" s="71" t="s">
        <v>488</v>
      </c>
      <c r="AT628" s="71"/>
      <c r="AU628" s="219" t="s">
        <v>17</v>
      </c>
    </row>
    <row r="629" spans="1:47" s="17" customFormat="1" ht="54" x14ac:dyDescent="0.15">
      <c r="A629" s="45"/>
      <c r="B629" s="78"/>
      <c r="C629" s="239">
        <v>542</v>
      </c>
      <c r="D629" s="300" t="s">
        <v>1153</v>
      </c>
      <c r="E629" s="37" t="s">
        <v>1664</v>
      </c>
      <c r="F629" s="46" t="s">
        <v>811</v>
      </c>
      <c r="G629" s="288">
        <v>10.66</v>
      </c>
      <c r="H629" s="287">
        <v>11.111000000000001</v>
      </c>
      <c r="I629" s="288">
        <v>10.654999999999999</v>
      </c>
      <c r="J629" s="505" t="s">
        <v>28</v>
      </c>
      <c r="K629" s="79" t="s">
        <v>1775</v>
      </c>
      <c r="L629" s="291" t="s">
        <v>2001</v>
      </c>
      <c r="M629" s="469">
        <v>0</v>
      </c>
      <c r="N629" s="469">
        <v>0</v>
      </c>
      <c r="O629" s="436">
        <f t="shared" si="25"/>
        <v>0</v>
      </c>
      <c r="P629" s="340">
        <v>0</v>
      </c>
      <c r="Q629" s="64" t="s">
        <v>1776</v>
      </c>
      <c r="R629" s="295" t="s">
        <v>2600</v>
      </c>
      <c r="S629" s="66"/>
      <c r="T629" s="109" t="s">
        <v>1265</v>
      </c>
      <c r="U629" s="109" t="s">
        <v>519</v>
      </c>
      <c r="V629" s="57" t="s">
        <v>1267</v>
      </c>
      <c r="W629" s="48" t="s">
        <v>1381</v>
      </c>
      <c r="X629" s="49">
        <v>21</v>
      </c>
      <c r="Y629" s="127" t="s">
        <v>28</v>
      </c>
      <c r="Z629" s="189">
        <v>505</v>
      </c>
      <c r="AA629" s="50"/>
      <c r="AB629" s="52"/>
      <c r="AC629" s="48"/>
      <c r="AD629" s="49"/>
      <c r="AE629" s="127" t="s">
        <v>28</v>
      </c>
      <c r="AF629" s="51"/>
      <c r="AG629" s="56"/>
      <c r="AH629" s="52"/>
      <c r="AI629" s="48"/>
      <c r="AJ629" s="49"/>
      <c r="AK629" s="127" t="s">
        <v>28</v>
      </c>
      <c r="AL629" s="51"/>
      <c r="AM629" s="56"/>
      <c r="AN629" s="52"/>
      <c r="AO629" s="67"/>
      <c r="AP629" s="350" t="s">
        <v>485</v>
      </c>
      <c r="AQ629" s="350"/>
      <c r="AR629" s="68" t="s">
        <v>455</v>
      </c>
      <c r="AS629" s="71" t="s">
        <v>488</v>
      </c>
      <c r="AT629" s="71"/>
      <c r="AU629" s="219"/>
    </row>
    <row r="630" spans="1:47" s="17" customFormat="1" ht="40.5" x14ac:dyDescent="0.15">
      <c r="A630" s="45"/>
      <c r="B630" s="78"/>
      <c r="C630" s="239">
        <v>543</v>
      </c>
      <c r="D630" s="300" t="s">
        <v>1154</v>
      </c>
      <c r="E630" s="37" t="s">
        <v>1664</v>
      </c>
      <c r="F630" s="46" t="s">
        <v>737</v>
      </c>
      <c r="G630" s="288">
        <v>10.096</v>
      </c>
      <c r="H630" s="287">
        <v>10.096</v>
      </c>
      <c r="I630" s="288">
        <v>10.036</v>
      </c>
      <c r="J630" s="505" t="s">
        <v>28</v>
      </c>
      <c r="K630" s="79" t="s">
        <v>1775</v>
      </c>
      <c r="L630" s="291" t="s">
        <v>2000</v>
      </c>
      <c r="M630" s="469">
        <v>0</v>
      </c>
      <c r="N630" s="469">
        <v>0</v>
      </c>
      <c r="O630" s="436">
        <f t="shared" si="25"/>
        <v>0</v>
      </c>
      <c r="P630" s="340">
        <v>0</v>
      </c>
      <c r="Q630" s="64" t="s">
        <v>1776</v>
      </c>
      <c r="R630" s="295" t="s">
        <v>2599</v>
      </c>
      <c r="S630" s="66"/>
      <c r="T630" s="109" t="s">
        <v>1265</v>
      </c>
      <c r="U630" s="109" t="s">
        <v>519</v>
      </c>
      <c r="V630" s="57" t="s">
        <v>1267</v>
      </c>
      <c r="W630" s="48" t="s">
        <v>1381</v>
      </c>
      <c r="X630" s="49">
        <v>21</v>
      </c>
      <c r="Y630" s="127" t="s">
        <v>28</v>
      </c>
      <c r="Z630" s="189">
        <v>506</v>
      </c>
      <c r="AA630" s="50"/>
      <c r="AB630" s="52"/>
      <c r="AC630" s="48"/>
      <c r="AD630" s="49"/>
      <c r="AE630" s="127" t="s">
        <v>28</v>
      </c>
      <c r="AF630" s="51"/>
      <c r="AG630" s="56"/>
      <c r="AH630" s="52"/>
      <c r="AI630" s="48"/>
      <c r="AJ630" s="49"/>
      <c r="AK630" s="127" t="s">
        <v>28</v>
      </c>
      <c r="AL630" s="51"/>
      <c r="AM630" s="56"/>
      <c r="AN630" s="52"/>
      <c r="AO630" s="67"/>
      <c r="AP630" s="350" t="s">
        <v>485</v>
      </c>
      <c r="AQ630" s="350"/>
      <c r="AR630" s="68" t="s">
        <v>455</v>
      </c>
      <c r="AS630" s="71" t="s">
        <v>488</v>
      </c>
      <c r="AT630" s="71"/>
      <c r="AU630" s="219"/>
    </row>
    <row r="631" spans="1:47" s="17" customFormat="1" ht="54" x14ac:dyDescent="0.15">
      <c r="A631" s="45"/>
      <c r="B631" s="78"/>
      <c r="C631" s="239">
        <v>544</v>
      </c>
      <c r="D631" s="300" t="s">
        <v>1155</v>
      </c>
      <c r="E631" s="37" t="s">
        <v>1664</v>
      </c>
      <c r="F631" s="46" t="s">
        <v>737</v>
      </c>
      <c r="G631" s="288">
        <v>10.66</v>
      </c>
      <c r="H631" s="287">
        <v>10.66</v>
      </c>
      <c r="I631" s="288">
        <v>10.321</v>
      </c>
      <c r="J631" s="505" t="s">
        <v>28</v>
      </c>
      <c r="K631" s="79" t="s">
        <v>1775</v>
      </c>
      <c r="L631" s="291" t="s">
        <v>2000</v>
      </c>
      <c r="M631" s="469">
        <v>0</v>
      </c>
      <c r="N631" s="469">
        <v>0</v>
      </c>
      <c r="O631" s="436">
        <f t="shared" si="25"/>
        <v>0</v>
      </c>
      <c r="P631" s="340">
        <v>0</v>
      </c>
      <c r="Q631" s="64" t="s">
        <v>1776</v>
      </c>
      <c r="R631" s="295" t="s">
        <v>2599</v>
      </c>
      <c r="S631" s="66"/>
      <c r="T631" s="109" t="s">
        <v>1265</v>
      </c>
      <c r="U631" s="109" t="s">
        <v>519</v>
      </c>
      <c r="V631" s="57" t="s">
        <v>1267</v>
      </c>
      <c r="W631" s="48" t="s">
        <v>1381</v>
      </c>
      <c r="X631" s="49">
        <v>21</v>
      </c>
      <c r="Y631" s="127" t="s">
        <v>28</v>
      </c>
      <c r="Z631" s="189">
        <v>507</v>
      </c>
      <c r="AA631" s="50"/>
      <c r="AB631" s="52"/>
      <c r="AC631" s="48"/>
      <c r="AD631" s="49"/>
      <c r="AE631" s="127" t="s">
        <v>28</v>
      </c>
      <c r="AF631" s="51"/>
      <c r="AG631" s="56"/>
      <c r="AH631" s="52"/>
      <c r="AI631" s="48"/>
      <c r="AJ631" s="49"/>
      <c r="AK631" s="127" t="s">
        <v>28</v>
      </c>
      <c r="AL631" s="51"/>
      <c r="AM631" s="56"/>
      <c r="AN631" s="52"/>
      <c r="AO631" s="67"/>
      <c r="AP631" s="350" t="s">
        <v>485</v>
      </c>
      <c r="AQ631" s="350"/>
      <c r="AR631" s="68" t="s">
        <v>455</v>
      </c>
      <c r="AS631" s="71" t="s">
        <v>488</v>
      </c>
      <c r="AT631" s="71"/>
      <c r="AU631" s="219"/>
    </row>
    <row r="632" spans="1:47" s="17" customFormat="1" ht="54" x14ac:dyDescent="0.15">
      <c r="A632" s="45"/>
      <c r="B632" s="78"/>
      <c r="C632" s="239">
        <v>545</v>
      </c>
      <c r="D632" s="300" t="s">
        <v>1156</v>
      </c>
      <c r="E632" s="37" t="s">
        <v>1664</v>
      </c>
      <c r="F632" s="46" t="s">
        <v>737</v>
      </c>
      <c r="G632" s="288">
        <v>10.382999999999999</v>
      </c>
      <c r="H632" s="287">
        <v>10.382999999999999</v>
      </c>
      <c r="I632" s="288">
        <v>9.9149999999999991</v>
      </c>
      <c r="J632" s="505" t="s">
        <v>28</v>
      </c>
      <c r="K632" s="79" t="s">
        <v>1775</v>
      </c>
      <c r="L632" s="291" t="s">
        <v>2000</v>
      </c>
      <c r="M632" s="469">
        <v>0</v>
      </c>
      <c r="N632" s="469">
        <v>0</v>
      </c>
      <c r="O632" s="436">
        <f t="shared" si="25"/>
        <v>0</v>
      </c>
      <c r="P632" s="340">
        <v>0</v>
      </c>
      <c r="Q632" s="64" t="s">
        <v>1776</v>
      </c>
      <c r="R632" s="295" t="s">
        <v>2599</v>
      </c>
      <c r="S632" s="66"/>
      <c r="T632" s="109" t="s">
        <v>1265</v>
      </c>
      <c r="U632" s="109" t="s">
        <v>519</v>
      </c>
      <c r="V632" s="57" t="s">
        <v>1267</v>
      </c>
      <c r="W632" s="48" t="s">
        <v>1381</v>
      </c>
      <c r="X632" s="49">
        <v>21</v>
      </c>
      <c r="Y632" s="127" t="s">
        <v>28</v>
      </c>
      <c r="Z632" s="189">
        <v>508</v>
      </c>
      <c r="AA632" s="50"/>
      <c r="AB632" s="52"/>
      <c r="AC632" s="48"/>
      <c r="AD632" s="49"/>
      <c r="AE632" s="127" t="s">
        <v>28</v>
      </c>
      <c r="AF632" s="51"/>
      <c r="AG632" s="56"/>
      <c r="AH632" s="52"/>
      <c r="AI632" s="48"/>
      <c r="AJ632" s="49"/>
      <c r="AK632" s="127" t="s">
        <v>28</v>
      </c>
      <c r="AL632" s="51"/>
      <c r="AM632" s="56"/>
      <c r="AN632" s="52"/>
      <c r="AO632" s="67"/>
      <c r="AP632" s="350" t="s">
        <v>485</v>
      </c>
      <c r="AQ632" s="350"/>
      <c r="AR632" s="68" t="s">
        <v>455</v>
      </c>
      <c r="AS632" s="71" t="s">
        <v>488</v>
      </c>
      <c r="AT632" s="71"/>
      <c r="AU632" s="219"/>
    </row>
    <row r="633" spans="1:47" s="17" customFormat="1" ht="54" x14ac:dyDescent="0.15">
      <c r="A633" s="45"/>
      <c r="B633" s="78"/>
      <c r="C633" s="239">
        <v>546</v>
      </c>
      <c r="D633" s="304" t="s">
        <v>1157</v>
      </c>
      <c r="E633" s="37" t="s">
        <v>1664</v>
      </c>
      <c r="F633" s="46" t="s">
        <v>737</v>
      </c>
      <c r="G633" s="469">
        <v>0</v>
      </c>
      <c r="H633" s="287">
        <v>99.97</v>
      </c>
      <c r="I633" s="288">
        <v>99.97</v>
      </c>
      <c r="J633" s="505" t="s">
        <v>28</v>
      </c>
      <c r="K633" s="79" t="s">
        <v>1775</v>
      </c>
      <c r="L633" s="291" t="s">
        <v>2000</v>
      </c>
      <c r="M633" s="469">
        <v>0</v>
      </c>
      <c r="N633" s="469">
        <v>0</v>
      </c>
      <c r="O633" s="436">
        <f t="shared" si="25"/>
        <v>0</v>
      </c>
      <c r="P633" s="340">
        <v>0</v>
      </c>
      <c r="Q633" s="64" t="s">
        <v>1776</v>
      </c>
      <c r="R633" s="295" t="s">
        <v>2599</v>
      </c>
      <c r="S633" s="66"/>
      <c r="T633" s="109" t="s">
        <v>1265</v>
      </c>
      <c r="U633" s="109" t="s">
        <v>519</v>
      </c>
      <c r="V633" s="57" t="s">
        <v>1267</v>
      </c>
      <c r="W633" s="48" t="s">
        <v>1381</v>
      </c>
      <c r="X633" s="49">
        <v>21</v>
      </c>
      <c r="Y633" s="127" t="s">
        <v>28</v>
      </c>
      <c r="Z633" s="189">
        <v>514</v>
      </c>
      <c r="AA633" s="50"/>
      <c r="AB633" s="52"/>
      <c r="AC633" s="48"/>
      <c r="AD633" s="49"/>
      <c r="AE633" s="127" t="s">
        <v>28</v>
      </c>
      <c r="AF633" s="51"/>
      <c r="AG633" s="56"/>
      <c r="AH633" s="52"/>
      <c r="AI633" s="48"/>
      <c r="AJ633" s="49"/>
      <c r="AK633" s="127" t="s">
        <v>28</v>
      </c>
      <c r="AL633" s="51"/>
      <c r="AM633" s="56"/>
      <c r="AN633" s="52"/>
      <c r="AO633" s="67"/>
      <c r="AP633" s="350" t="s">
        <v>485</v>
      </c>
      <c r="AQ633" s="350"/>
      <c r="AR633" s="68" t="s">
        <v>455</v>
      </c>
      <c r="AS633" s="71" t="s">
        <v>488</v>
      </c>
      <c r="AT633" s="71"/>
      <c r="AU633" s="219"/>
    </row>
    <row r="634" spans="1:47" s="17" customFormat="1" ht="40.5" x14ac:dyDescent="0.15">
      <c r="A634" s="45"/>
      <c r="B634" s="78"/>
      <c r="C634" s="239">
        <v>547</v>
      </c>
      <c r="D634" s="304" t="s">
        <v>1158</v>
      </c>
      <c r="E634" s="37" t="s">
        <v>1664</v>
      </c>
      <c r="F634" s="46" t="s">
        <v>737</v>
      </c>
      <c r="G634" s="469">
        <v>0</v>
      </c>
      <c r="H634" s="287">
        <v>19.8</v>
      </c>
      <c r="I634" s="288">
        <v>19.722999999999999</v>
      </c>
      <c r="J634" s="505" t="s">
        <v>28</v>
      </c>
      <c r="K634" s="79" t="s">
        <v>1775</v>
      </c>
      <c r="L634" s="291" t="s">
        <v>2000</v>
      </c>
      <c r="M634" s="469">
        <v>0</v>
      </c>
      <c r="N634" s="469">
        <v>0</v>
      </c>
      <c r="O634" s="436">
        <f t="shared" si="25"/>
        <v>0</v>
      </c>
      <c r="P634" s="340">
        <v>0</v>
      </c>
      <c r="Q634" s="64" t="s">
        <v>1776</v>
      </c>
      <c r="R634" s="295" t="s">
        <v>2599</v>
      </c>
      <c r="S634" s="66"/>
      <c r="T634" s="109" t="s">
        <v>1265</v>
      </c>
      <c r="U634" s="109" t="s">
        <v>519</v>
      </c>
      <c r="V634" s="57" t="s">
        <v>1267</v>
      </c>
      <c r="W634" s="48" t="s">
        <v>1381</v>
      </c>
      <c r="X634" s="49">
        <v>21</v>
      </c>
      <c r="Y634" s="127" t="s">
        <v>28</v>
      </c>
      <c r="Z634" s="189">
        <v>515</v>
      </c>
      <c r="AA634" s="50"/>
      <c r="AB634" s="52"/>
      <c r="AC634" s="48"/>
      <c r="AD634" s="49"/>
      <c r="AE634" s="127" t="s">
        <v>28</v>
      </c>
      <c r="AF634" s="51"/>
      <c r="AG634" s="56"/>
      <c r="AH634" s="52"/>
      <c r="AI634" s="48"/>
      <c r="AJ634" s="49"/>
      <c r="AK634" s="127" t="s">
        <v>28</v>
      </c>
      <c r="AL634" s="51"/>
      <c r="AM634" s="56"/>
      <c r="AN634" s="52"/>
      <c r="AO634" s="67"/>
      <c r="AP634" s="350" t="s">
        <v>485</v>
      </c>
      <c r="AQ634" s="350"/>
      <c r="AR634" s="68" t="s">
        <v>455</v>
      </c>
      <c r="AS634" s="71" t="s">
        <v>488</v>
      </c>
      <c r="AT634" s="71"/>
      <c r="AU634" s="219"/>
    </row>
    <row r="635" spans="1:47" s="17" customFormat="1" ht="54" x14ac:dyDescent="0.15">
      <c r="A635" s="45"/>
      <c r="B635" s="78"/>
      <c r="C635" s="239">
        <v>548</v>
      </c>
      <c r="D635" s="304" t="s">
        <v>1729</v>
      </c>
      <c r="E635" s="37" t="s">
        <v>1664</v>
      </c>
      <c r="F635" s="37" t="s">
        <v>1107</v>
      </c>
      <c r="G635" s="288">
        <v>40.238</v>
      </c>
      <c r="H635" s="287">
        <v>49.994999999999997</v>
      </c>
      <c r="I635" s="288">
        <v>49.994999999999997</v>
      </c>
      <c r="J635" s="279" t="s">
        <v>2588</v>
      </c>
      <c r="K635" s="79" t="s">
        <v>1775</v>
      </c>
      <c r="L635" s="291" t="s">
        <v>2001</v>
      </c>
      <c r="M635" s="471">
        <v>0</v>
      </c>
      <c r="N635" s="471">
        <v>0</v>
      </c>
      <c r="O635" s="445">
        <f t="shared" si="25"/>
        <v>0</v>
      </c>
      <c r="P635" s="340">
        <v>0</v>
      </c>
      <c r="Q635" s="64" t="s">
        <v>1776</v>
      </c>
      <c r="R635" s="295" t="s">
        <v>2601</v>
      </c>
      <c r="S635" s="66"/>
      <c r="T635" s="109" t="s">
        <v>1265</v>
      </c>
      <c r="U635" s="109" t="s">
        <v>519</v>
      </c>
      <c r="V635" s="57" t="s">
        <v>1267</v>
      </c>
      <c r="W635" s="48" t="s">
        <v>1381</v>
      </c>
      <c r="X635" s="49">
        <v>21</v>
      </c>
      <c r="Y635" s="127" t="s">
        <v>28</v>
      </c>
      <c r="Z635" s="189">
        <v>516</v>
      </c>
      <c r="AA635" s="50"/>
      <c r="AB635" s="52"/>
      <c r="AC635" s="48"/>
      <c r="AD635" s="49"/>
      <c r="AE635" s="127" t="s">
        <v>28</v>
      </c>
      <c r="AF635" s="51"/>
      <c r="AG635" s="56"/>
      <c r="AH635" s="52"/>
      <c r="AI635" s="48"/>
      <c r="AJ635" s="49"/>
      <c r="AK635" s="127" t="s">
        <v>28</v>
      </c>
      <c r="AL635" s="51"/>
      <c r="AM635" s="56"/>
      <c r="AN635" s="52"/>
      <c r="AO635" s="67"/>
      <c r="AP635" s="68" t="s">
        <v>1382</v>
      </c>
      <c r="AQ635" s="68" t="s">
        <v>1408</v>
      </c>
      <c r="AR635" s="68" t="s">
        <v>455</v>
      </c>
      <c r="AS635" s="71" t="s">
        <v>488</v>
      </c>
      <c r="AT635" s="71"/>
      <c r="AU635" s="219"/>
    </row>
    <row r="636" spans="1:47" s="17" customFormat="1" ht="54" x14ac:dyDescent="0.15">
      <c r="A636" s="45"/>
      <c r="B636" s="78"/>
      <c r="C636" s="239">
        <v>549</v>
      </c>
      <c r="D636" s="304" t="s">
        <v>1730</v>
      </c>
      <c r="E636" s="37" t="s">
        <v>602</v>
      </c>
      <c r="F636" s="37" t="s">
        <v>1107</v>
      </c>
      <c r="G636" s="288">
        <v>9.4730000000000008</v>
      </c>
      <c r="H636" s="287">
        <v>9.4730000000000008</v>
      </c>
      <c r="I636" s="288">
        <v>8.8800000000000008</v>
      </c>
      <c r="J636" s="279" t="s">
        <v>2589</v>
      </c>
      <c r="K636" s="79" t="s">
        <v>1775</v>
      </c>
      <c r="L636" s="291" t="s">
        <v>2001</v>
      </c>
      <c r="M636" s="397">
        <v>9.4730000000000008</v>
      </c>
      <c r="N636" s="471">
        <v>0</v>
      </c>
      <c r="O636" s="445">
        <f t="shared" si="25"/>
        <v>-9.4730000000000008</v>
      </c>
      <c r="P636" s="340">
        <v>0</v>
      </c>
      <c r="Q636" s="64" t="s">
        <v>1776</v>
      </c>
      <c r="R636" s="295" t="s">
        <v>2602</v>
      </c>
      <c r="S636" s="66"/>
      <c r="T636" s="109" t="s">
        <v>1265</v>
      </c>
      <c r="U636" s="147" t="s">
        <v>519</v>
      </c>
      <c r="V636" s="58" t="s">
        <v>1267</v>
      </c>
      <c r="W636" s="48" t="s">
        <v>1381</v>
      </c>
      <c r="X636" s="49">
        <v>21</v>
      </c>
      <c r="Y636" s="127" t="s">
        <v>28</v>
      </c>
      <c r="Z636" s="189">
        <v>518</v>
      </c>
      <c r="AA636" s="50"/>
      <c r="AB636" s="52"/>
      <c r="AC636" s="48"/>
      <c r="AD636" s="49"/>
      <c r="AE636" s="127" t="s">
        <v>28</v>
      </c>
      <c r="AF636" s="51"/>
      <c r="AG636" s="56"/>
      <c r="AH636" s="52"/>
      <c r="AI636" s="48"/>
      <c r="AJ636" s="49"/>
      <c r="AK636" s="127" t="s">
        <v>28</v>
      </c>
      <c r="AL636" s="51"/>
      <c r="AM636" s="56"/>
      <c r="AN636" s="52"/>
      <c r="AO636" s="67"/>
      <c r="AP636" s="68" t="s">
        <v>1382</v>
      </c>
      <c r="AQ636" s="68" t="s">
        <v>1408</v>
      </c>
      <c r="AR636" s="68" t="s">
        <v>455</v>
      </c>
      <c r="AS636" s="71" t="s">
        <v>488</v>
      </c>
      <c r="AT636" s="71"/>
      <c r="AU636" s="219"/>
    </row>
    <row r="637" spans="1:47" s="17" customFormat="1" ht="45" x14ac:dyDescent="0.15">
      <c r="A637" s="45"/>
      <c r="B637" s="78"/>
      <c r="C637" s="239">
        <v>550</v>
      </c>
      <c r="D637" s="304" t="s">
        <v>1731</v>
      </c>
      <c r="E637" s="37" t="s">
        <v>602</v>
      </c>
      <c r="F637" s="37" t="s">
        <v>1107</v>
      </c>
      <c r="G637" s="288">
        <v>15.144</v>
      </c>
      <c r="H637" s="287">
        <v>15.055999999999999</v>
      </c>
      <c r="I637" s="288">
        <v>15.007</v>
      </c>
      <c r="J637" s="279" t="s">
        <v>2590</v>
      </c>
      <c r="K637" s="79" t="s">
        <v>1775</v>
      </c>
      <c r="L637" s="291" t="s">
        <v>2001</v>
      </c>
      <c r="M637" s="397">
        <v>15.102</v>
      </c>
      <c r="N637" s="471">
        <v>0</v>
      </c>
      <c r="O637" s="445">
        <f t="shared" si="25"/>
        <v>-15.102</v>
      </c>
      <c r="P637" s="340">
        <v>0</v>
      </c>
      <c r="Q637" s="64" t="s">
        <v>1776</v>
      </c>
      <c r="R637" s="295" t="s">
        <v>2603</v>
      </c>
      <c r="S637" s="66"/>
      <c r="T637" s="109" t="s">
        <v>1265</v>
      </c>
      <c r="U637" s="147" t="s">
        <v>519</v>
      </c>
      <c r="V637" s="58" t="s">
        <v>1267</v>
      </c>
      <c r="W637" s="48" t="s">
        <v>1381</v>
      </c>
      <c r="X637" s="49">
        <v>21</v>
      </c>
      <c r="Y637" s="127" t="s">
        <v>28</v>
      </c>
      <c r="Z637" s="189">
        <v>519</v>
      </c>
      <c r="AA637" s="50"/>
      <c r="AB637" s="52"/>
      <c r="AC637" s="48"/>
      <c r="AD637" s="49"/>
      <c r="AE637" s="127" t="s">
        <v>28</v>
      </c>
      <c r="AF637" s="51"/>
      <c r="AG637" s="56"/>
      <c r="AH637" s="52"/>
      <c r="AI637" s="48"/>
      <c r="AJ637" s="49"/>
      <c r="AK637" s="127" t="s">
        <v>28</v>
      </c>
      <c r="AL637" s="51"/>
      <c r="AM637" s="56"/>
      <c r="AN637" s="52"/>
      <c r="AO637" s="67"/>
      <c r="AP637" s="68" t="s">
        <v>1382</v>
      </c>
      <c r="AQ637" s="68" t="s">
        <v>1408</v>
      </c>
      <c r="AR637" s="68" t="s">
        <v>455</v>
      </c>
      <c r="AS637" s="72" t="s">
        <v>488</v>
      </c>
      <c r="AT637" s="71"/>
      <c r="AU637" s="219"/>
    </row>
    <row r="638" spans="1:47" s="17" customFormat="1" ht="67.5" x14ac:dyDescent="0.15">
      <c r="A638" s="45"/>
      <c r="B638" s="78"/>
      <c r="C638" s="239">
        <v>551</v>
      </c>
      <c r="D638" s="304" t="s">
        <v>1732</v>
      </c>
      <c r="E638" s="37" t="s">
        <v>602</v>
      </c>
      <c r="F638" s="37" t="s">
        <v>1107</v>
      </c>
      <c r="G638" s="288">
        <v>14.906000000000001</v>
      </c>
      <c r="H638" s="287">
        <v>27.405999999999999</v>
      </c>
      <c r="I638" s="288">
        <v>27.385999999999999</v>
      </c>
      <c r="J638" s="509" t="s">
        <v>2591</v>
      </c>
      <c r="K638" s="79" t="s">
        <v>1775</v>
      </c>
      <c r="L638" s="291" t="s">
        <v>2001</v>
      </c>
      <c r="M638" s="397">
        <v>10</v>
      </c>
      <c r="N638" s="471">
        <v>0</v>
      </c>
      <c r="O638" s="445">
        <f t="shared" si="25"/>
        <v>-10</v>
      </c>
      <c r="P638" s="340">
        <v>0</v>
      </c>
      <c r="Q638" s="64" t="s">
        <v>1776</v>
      </c>
      <c r="R638" s="295" t="s">
        <v>2600</v>
      </c>
      <c r="S638" s="66"/>
      <c r="T638" s="109" t="s">
        <v>1265</v>
      </c>
      <c r="U638" s="147" t="s">
        <v>519</v>
      </c>
      <c r="V638" s="58" t="s">
        <v>1267</v>
      </c>
      <c r="W638" s="48" t="s">
        <v>1381</v>
      </c>
      <c r="X638" s="49">
        <v>21</v>
      </c>
      <c r="Y638" s="127" t="s">
        <v>28</v>
      </c>
      <c r="Z638" s="189">
        <v>520</v>
      </c>
      <c r="AA638" s="50"/>
      <c r="AB638" s="52"/>
      <c r="AC638" s="48"/>
      <c r="AD638" s="49"/>
      <c r="AE638" s="127" t="s">
        <v>28</v>
      </c>
      <c r="AF638" s="51"/>
      <c r="AG638" s="56"/>
      <c r="AH638" s="52"/>
      <c r="AI638" s="48"/>
      <c r="AJ638" s="49"/>
      <c r="AK638" s="127" t="s">
        <v>28</v>
      </c>
      <c r="AL638" s="51"/>
      <c r="AM638" s="56"/>
      <c r="AN638" s="52"/>
      <c r="AO638" s="67"/>
      <c r="AP638" s="68" t="s">
        <v>1382</v>
      </c>
      <c r="AQ638" s="68" t="s">
        <v>1408</v>
      </c>
      <c r="AR638" s="68" t="s">
        <v>455</v>
      </c>
      <c r="AS638" s="72" t="s">
        <v>488</v>
      </c>
      <c r="AT638" s="71"/>
      <c r="AU638" s="219"/>
    </row>
    <row r="639" spans="1:47" s="17" customFormat="1" ht="54" x14ac:dyDescent="0.15">
      <c r="A639" s="45"/>
      <c r="B639" s="78"/>
      <c r="C639" s="239">
        <v>552</v>
      </c>
      <c r="D639" s="304" t="s">
        <v>1733</v>
      </c>
      <c r="E639" s="37" t="s">
        <v>602</v>
      </c>
      <c r="F639" s="37" t="s">
        <v>1107</v>
      </c>
      <c r="G639" s="288">
        <v>11.519</v>
      </c>
      <c r="H639" s="287">
        <v>11.519</v>
      </c>
      <c r="I639" s="288">
        <v>11.231</v>
      </c>
      <c r="J639" s="509" t="s">
        <v>2591</v>
      </c>
      <c r="K639" s="79" t="s">
        <v>1775</v>
      </c>
      <c r="L639" s="291" t="s">
        <v>2001</v>
      </c>
      <c r="M639" s="397">
        <v>11.083</v>
      </c>
      <c r="N639" s="471">
        <v>0</v>
      </c>
      <c r="O639" s="445">
        <f t="shared" si="25"/>
        <v>-11.083</v>
      </c>
      <c r="P639" s="340">
        <v>0</v>
      </c>
      <c r="Q639" s="64" t="s">
        <v>1776</v>
      </c>
      <c r="R639" s="295" t="s">
        <v>2604</v>
      </c>
      <c r="S639" s="66"/>
      <c r="T639" s="109" t="s">
        <v>1265</v>
      </c>
      <c r="U639" s="147" t="s">
        <v>519</v>
      </c>
      <c r="V639" s="58" t="s">
        <v>1267</v>
      </c>
      <c r="W639" s="48" t="s">
        <v>1381</v>
      </c>
      <c r="X639" s="49">
        <v>21</v>
      </c>
      <c r="Y639" s="127" t="s">
        <v>28</v>
      </c>
      <c r="Z639" s="189">
        <v>521</v>
      </c>
      <c r="AA639" s="50"/>
      <c r="AB639" s="52"/>
      <c r="AC639" s="48"/>
      <c r="AD639" s="49"/>
      <c r="AE639" s="127" t="s">
        <v>28</v>
      </c>
      <c r="AF639" s="51"/>
      <c r="AG639" s="56"/>
      <c r="AH639" s="52"/>
      <c r="AI639" s="48"/>
      <c r="AJ639" s="49"/>
      <c r="AK639" s="127" t="s">
        <v>28</v>
      </c>
      <c r="AL639" s="51"/>
      <c r="AM639" s="56"/>
      <c r="AN639" s="52"/>
      <c r="AO639" s="67"/>
      <c r="AP639" s="68" t="s">
        <v>1382</v>
      </c>
      <c r="AQ639" s="68" t="s">
        <v>1408</v>
      </c>
      <c r="AR639" s="68" t="s">
        <v>455</v>
      </c>
      <c r="AS639" s="72" t="s">
        <v>488</v>
      </c>
      <c r="AT639" s="71"/>
      <c r="AU639" s="219"/>
    </row>
    <row r="640" spans="1:47" s="17" customFormat="1" ht="40.5" x14ac:dyDescent="0.15">
      <c r="A640" s="45"/>
      <c r="B640" s="78"/>
      <c r="C640" s="239">
        <v>553</v>
      </c>
      <c r="D640" s="304" t="s">
        <v>1734</v>
      </c>
      <c r="E640" s="37" t="s">
        <v>602</v>
      </c>
      <c r="F640" s="37" t="s">
        <v>1107</v>
      </c>
      <c r="G640" s="288">
        <v>9.69</v>
      </c>
      <c r="H640" s="287">
        <v>9.69</v>
      </c>
      <c r="I640" s="288">
        <v>9.3490000000000002</v>
      </c>
      <c r="J640" s="509" t="s">
        <v>2591</v>
      </c>
      <c r="K640" s="79" t="s">
        <v>1775</v>
      </c>
      <c r="L640" s="291" t="s">
        <v>2001</v>
      </c>
      <c r="M640" s="397">
        <v>9.6839999999999993</v>
      </c>
      <c r="N640" s="471">
        <v>0</v>
      </c>
      <c r="O640" s="445">
        <f t="shared" si="25"/>
        <v>-9.6839999999999993</v>
      </c>
      <c r="P640" s="340">
        <v>0</v>
      </c>
      <c r="Q640" s="64" t="s">
        <v>1776</v>
      </c>
      <c r="R640" s="295" t="s">
        <v>2604</v>
      </c>
      <c r="S640" s="66"/>
      <c r="T640" s="109" t="s">
        <v>1265</v>
      </c>
      <c r="U640" s="147" t="s">
        <v>519</v>
      </c>
      <c r="V640" s="58" t="s">
        <v>1267</v>
      </c>
      <c r="W640" s="48" t="s">
        <v>1381</v>
      </c>
      <c r="X640" s="49">
        <v>21</v>
      </c>
      <c r="Y640" s="127" t="s">
        <v>28</v>
      </c>
      <c r="Z640" s="189">
        <v>522</v>
      </c>
      <c r="AA640" s="50"/>
      <c r="AB640" s="52"/>
      <c r="AC640" s="48"/>
      <c r="AD640" s="49"/>
      <c r="AE640" s="127" t="s">
        <v>28</v>
      </c>
      <c r="AF640" s="51"/>
      <c r="AG640" s="56"/>
      <c r="AH640" s="52"/>
      <c r="AI640" s="48"/>
      <c r="AJ640" s="49"/>
      <c r="AK640" s="127" t="s">
        <v>28</v>
      </c>
      <c r="AL640" s="51"/>
      <c r="AM640" s="56"/>
      <c r="AN640" s="52"/>
      <c r="AO640" s="67"/>
      <c r="AP640" s="68" t="s">
        <v>1382</v>
      </c>
      <c r="AQ640" s="68" t="s">
        <v>1408</v>
      </c>
      <c r="AR640" s="68" t="s">
        <v>455</v>
      </c>
      <c r="AS640" s="72" t="s">
        <v>488</v>
      </c>
      <c r="AT640" s="71"/>
      <c r="AU640" s="219"/>
    </row>
    <row r="641" spans="1:47" s="17" customFormat="1" ht="40.5" x14ac:dyDescent="0.15">
      <c r="A641" s="45"/>
      <c r="B641" s="78"/>
      <c r="C641" s="239">
        <v>554</v>
      </c>
      <c r="D641" s="304" t="s">
        <v>1735</v>
      </c>
      <c r="E641" s="37" t="s">
        <v>602</v>
      </c>
      <c r="F641" s="37" t="s">
        <v>1107</v>
      </c>
      <c r="G641" s="288">
        <v>9.9550000000000001</v>
      </c>
      <c r="H641" s="287">
        <v>5.7</v>
      </c>
      <c r="I641" s="288">
        <v>5.274</v>
      </c>
      <c r="J641" s="279" t="s">
        <v>2592</v>
      </c>
      <c r="K641" s="79" t="s">
        <v>1775</v>
      </c>
      <c r="L641" s="291" t="s">
        <v>2001</v>
      </c>
      <c r="M641" s="397">
        <v>9.6319999999999997</v>
      </c>
      <c r="N641" s="471">
        <v>0</v>
      </c>
      <c r="O641" s="445">
        <f t="shared" si="25"/>
        <v>-9.6319999999999997</v>
      </c>
      <c r="P641" s="340">
        <v>0</v>
      </c>
      <c r="Q641" s="64" t="s">
        <v>1776</v>
      </c>
      <c r="R641" s="295" t="s">
        <v>2605</v>
      </c>
      <c r="S641" s="66"/>
      <c r="T641" s="109" t="s">
        <v>1265</v>
      </c>
      <c r="U641" s="147" t="s">
        <v>519</v>
      </c>
      <c r="V641" s="58" t="s">
        <v>1267</v>
      </c>
      <c r="W641" s="48" t="s">
        <v>1381</v>
      </c>
      <c r="X641" s="49">
        <v>21</v>
      </c>
      <c r="Y641" s="127" t="s">
        <v>28</v>
      </c>
      <c r="Z641" s="189">
        <v>523</v>
      </c>
      <c r="AA641" s="50"/>
      <c r="AB641" s="52"/>
      <c r="AC641" s="48"/>
      <c r="AD641" s="49"/>
      <c r="AE641" s="127" t="s">
        <v>28</v>
      </c>
      <c r="AF641" s="51"/>
      <c r="AG641" s="56"/>
      <c r="AH641" s="52"/>
      <c r="AI641" s="48"/>
      <c r="AJ641" s="49"/>
      <c r="AK641" s="127" t="s">
        <v>28</v>
      </c>
      <c r="AL641" s="51"/>
      <c r="AM641" s="56"/>
      <c r="AN641" s="52"/>
      <c r="AO641" s="67"/>
      <c r="AP641" s="68" t="s">
        <v>1382</v>
      </c>
      <c r="AQ641" s="68" t="s">
        <v>1408</v>
      </c>
      <c r="AR641" s="68" t="s">
        <v>455</v>
      </c>
      <c r="AS641" s="72" t="s">
        <v>488</v>
      </c>
      <c r="AT641" s="71"/>
      <c r="AU641" s="219"/>
    </row>
    <row r="642" spans="1:47" s="17" customFormat="1" ht="54" x14ac:dyDescent="0.15">
      <c r="A642" s="45"/>
      <c r="B642" s="78"/>
      <c r="C642" s="239">
        <v>555</v>
      </c>
      <c r="D642" s="304" t="s">
        <v>1736</v>
      </c>
      <c r="E642" s="37" t="s">
        <v>602</v>
      </c>
      <c r="F642" s="46" t="s">
        <v>737</v>
      </c>
      <c r="G642" s="397" t="s">
        <v>3308</v>
      </c>
      <c r="H642" s="287">
        <v>29.7</v>
      </c>
      <c r="I642" s="288">
        <v>29.425000000000001</v>
      </c>
      <c r="J642" s="279" t="s">
        <v>2593</v>
      </c>
      <c r="K642" s="79" t="s">
        <v>1775</v>
      </c>
      <c r="L642" s="291" t="s">
        <v>2000</v>
      </c>
      <c r="M642" s="471">
        <v>0</v>
      </c>
      <c r="N642" s="471">
        <v>0</v>
      </c>
      <c r="O642" s="445">
        <f t="shared" si="25"/>
        <v>0</v>
      </c>
      <c r="P642" s="340">
        <v>0</v>
      </c>
      <c r="Q642" s="64" t="s">
        <v>1776</v>
      </c>
      <c r="R642" s="295" t="s">
        <v>2606</v>
      </c>
      <c r="S642" s="66"/>
      <c r="T642" s="109" t="s">
        <v>1265</v>
      </c>
      <c r="U642" s="147" t="s">
        <v>519</v>
      </c>
      <c r="V642" s="58" t="s">
        <v>1267</v>
      </c>
      <c r="W642" s="48" t="s">
        <v>1381</v>
      </c>
      <c r="X642" s="49">
        <v>21</v>
      </c>
      <c r="Y642" s="127" t="s">
        <v>28</v>
      </c>
      <c r="Z642" s="189">
        <v>524</v>
      </c>
      <c r="AA642" s="50"/>
      <c r="AB642" s="52"/>
      <c r="AC642" s="48"/>
      <c r="AD642" s="49"/>
      <c r="AE642" s="127" t="s">
        <v>28</v>
      </c>
      <c r="AF642" s="51"/>
      <c r="AG642" s="56"/>
      <c r="AH642" s="52"/>
      <c r="AI642" s="48"/>
      <c r="AJ642" s="49"/>
      <c r="AK642" s="127" t="s">
        <v>28</v>
      </c>
      <c r="AL642" s="51"/>
      <c r="AM642" s="56"/>
      <c r="AN642" s="52"/>
      <c r="AO642" s="67"/>
      <c r="AP642" s="350" t="s">
        <v>1382</v>
      </c>
      <c r="AQ642" s="350" t="s">
        <v>1400</v>
      </c>
      <c r="AR642" s="68"/>
      <c r="AS642" s="72" t="s">
        <v>488</v>
      </c>
      <c r="AT642" s="71"/>
      <c r="AU642" s="219"/>
    </row>
    <row r="643" spans="1:47" s="17" customFormat="1" ht="54" x14ac:dyDescent="0.15">
      <c r="A643" s="45"/>
      <c r="B643" s="78"/>
      <c r="C643" s="239">
        <v>556</v>
      </c>
      <c r="D643" s="304" t="s">
        <v>1737</v>
      </c>
      <c r="E643" s="37" t="s">
        <v>602</v>
      </c>
      <c r="F643" s="46" t="s">
        <v>737</v>
      </c>
      <c r="G643" s="397" t="s">
        <v>3308</v>
      </c>
      <c r="H643" s="287">
        <v>19.8</v>
      </c>
      <c r="I643" s="288">
        <v>19.756</v>
      </c>
      <c r="J643" s="279" t="s">
        <v>2594</v>
      </c>
      <c r="K643" s="79" t="s">
        <v>1775</v>
      </c>
      <c r="L643" s="291" t="s">
        <v>2000</v>
      </c>
      <c r="M643" s="471">
        <v>0</v>
      </c>
      <c r="N643" s="471">
        <v>0</v>
      </c>
      <c r="O643" s="445">
        <f t="shared" si="25"/>
        <v>0</v>
      </c>
      <c r="P643" s="340">
        <v>0</v>
      </c>
      <c r="Q643" s="64" t="s">
        <v>1776</v>
      </c>
      <c r="R643" s="295" t="s">
        <v>2606</v>
      </c>
      <c r="S643" s="66"/>
      <c r="T643" s="109" t="s">
        <v>1265</v>
      </c>
      <c r="U643" s="147" t="s">
        <v>519</v>
      </c>
      <c r="V643" s="58" t="s">
        <v>1267</v>
      </c>
      <c r="W643" s="48" t="s">
        <v>1381</v>
      </c>
      <c r="X643" s="49">
        <v>21</v>
      </c>
      <c r="Y643" s="127" t="s">
        <v>28</v>
      </c>
      <c r="Z643" s="189">
        <v>525</v>
      </c>
      <c r="AA643" s="50"/>
      <c r="AB643" s="52"/>
      <c r="AC643" s="48"/>
      <c r="AD643" s="49"/>
      <c r="AE643" s="127" t="s">
        <v>28</v>
      </c>
      <c r="AF643" s="51"/>
      <c r="AG643" s="56"/>
      <c r="AH643" s="52"/>
      <c r="AI643" s="48"/>
      <c r="AJ643" s="49"/>
      <c r="AK643" s="127" t="s">
        <v>28</v>
      </c>
      <c r="AL643" s="51"/>
      <c r="AM643" s="56"/>
      <c r="AN643" s="52"/>
      <c r="AO643" s="67"/>
      <c r="AP643" s="350" t="s">
        <v>1382</v>
      </c>
      <c r="AQ643" s="350" t="s">
        <v>1400</v>
      </c>
      <c r="AR643" s="68"/>
      <c r="AS643" s="72" t="s">
        <v>488</v>
      </c>
      <c r="AT643" s="71"/>
      <c r="AU643" s="219"/>
    </row>
    <row r="644" spans="1:47" s="17" customFormat="1" ht="54" x14ac:dyDescent="0.15">
      <c r="A644" s="45"/>
      <c r="B644" s="78"/>
      <c r="C644" s="239">
        <v>557</v>
      </c>
      <c r="D644" s="304" t="s">
        <v>1738</v>
      </c>
      <c r="E644" s="37" t="s">
        <v>602</v>
      </c>
      <c r="F644" s="46" t="s">
        <v>737</v>
      </c>
      <c r="G644" s="397" t="s">
        <v>3308</v>
      </c>
      <c r="H644" s="287">
        <v>19.8</v>
      </c>
      <c r="I644" s="288">
        <v>19.712</v>
      </c>
      <c r="J644" s="279" t="s">
        <v>2595</v>
      </c>
      <c r="K644" s="79" t="s">
        <v>1775</v>
      </c>
      <c r="L644" s="291" t="s">
        <v>2000</v>
      </c>
      <c r="M644" s="471">
        <v>0</v>
      </c>
      <c r="N644" s="471">
        <v>0</v>
      </c>
      <c r="O644" s="445">
        <f t="shared" si="25"/>
        <v>0</v>
      </c>
      <c r="P644" s="340">
        <v>0</v>
      </c>
      <c r="Q644" s="64" t="s">
        <v>1776</v>
      </c>
      <c r="R644" s="295" t="s">
        <v>2606</v>
      </c>
      <c r="S644" s="66"/>
      <c r="T644" s="109" t="s">
        <v>1265</v>
      </c>
      <c r="U644" s="147" t="s">
        <v>519</v>
      </c>
      <c r="V644" s="58" t="s">
        <v>1267</v>
      </c>
      <c r="W644" s="48" t="s">
        <v>1381</v>
      </c>
      <c r="X644" s="49">
        <v>21</v>
      </c>
      <c r="Y644" s="127" t="s">
        <v>28</v>
      </c>
      <c r="Z644" s="189">
        <v>526</v>
      </c>
      <c r="AA644" s="50"/>
      <c r="AB644" s="52"/>
      <c r="AC644" s="48"/>
      <c r="AD644" s="49"/>
      <c r="AE644" s="127" t="s">
        <v>28</v>
      </c>
      <c r="AF644" s="51"/>
      <c r="AG644" s="56"/>
      <c r="AH644" s="52"/>
      <c r="AI644" s="48"/>
      <c r="AJ644" s="49"/>
      <c r="AK644" s="127" t="s">
        <v>28</v>
      </c>
      <c r="AL644" s="51"/>
      <c r="AM644" s="56"/>
      <c r="AN644" s="52"/>
      <c r="AO644" s="67"/>
      <c r="AP644" s="350" t="s">
        <v>1382</v>
      </c>
      <c r="AQ644" s="350" t="s">
        <v>1400</v>
      </c>
      <c r="AR644" s="68"/>
      <c r="AS644" s="72" t="s">
        <v>488</v>
      </c>
      <c r="AT644" s="71"/>
      <c r="AU644" s="219"/>
    </row>
    <row r="645" spans="1:47" s="17" customFormat="1" ht="40.5" x14ac:dyDescent="0.15">
      <c r="A645" s="45"/>
      <c r="B645" s="78"/>
      <c r="C645" s="239">
        <v>558</v>
      </c>
      <c r="D645" s="304" t="s">
        <v>1739</v>
      </c>
      <c r="E645" s="37" t="s">
        <v>602</v>
      </c>
      <c r="F645" s="46" t="s">
        <v>737</v>
      </c>
      <c r="G645" s="397" t="s">
        <v>3308</v>
      </c>
      <c r="H645" s="287">
        <v>19.8</v>
      </c>
      <c r="I645" s="288">
        <v>18.812000000000001</v>
      </c>
      <c r="J645" s="279" t="s">
        <v>2594</v>
      </c>
      <c r="K645" s="79" t="s">
        <v>1775</v>
      </c>
      <c r="L645" s="291" t="s">
        <v>2000</v>
      </c>
      <c r="M645" s="471">
        <v>0</v>
      </c>
      <c r="N645" s="471">
        <v>0</v>
      </c>
      <c r="O645" s="445">
        <f t="shared" si="25"/>
        <v>0</v>
      </c>
      <c r="P645" s="340">
        <v>0</v>
      </c>
      <c r="Q645" s="64" t="s">
        <v>1776</v>
      </c>
      <c r="R645" s="295" t="s">
        <v>2606</v>
      </c>
      <c r="S645" s="66"/>
      <c r="T645" s="109" t="s">
        <v>1265</v>
      </c>
      <c r="U645" s="147" t="s">
        <v>519</v>
      </c>
      <c r="V645" s="58" t="s">
        <v>1267</v>
      </c>
      <c r="W645" s="48" t="s">
        <v>1381</v>
      </c>
      <c r="X645" s="49">
        <v>21</v>
      </c>
      <c r="Y645" s="127" t="s">
        <v>28</v>
      </c>
      <c r="Z645" s="189">
        <v>527</v>
      </c>
      <c r="AA645" s="50"/>
      <c r="AB645" s="52"/>
      <c r="AC645" s="48"/>
      <c r="AD645" s="49"/>
      <c r="AE645" s="127" t="s">
        <v>28</v>
      </c>
      <c r="AF645" s="51"/>
      <c r="AG645" s="56"/>
      <c r="AH645" s="52"/>
      <c r="AI645" s="48"/>
      <c r="AJ645" s="49"/>
      <c r="AK645" s="127" t="s">
        <v>28</v>
      </c>
      <c r="AL645" s="51"/>
      <c r="AM645" s="56"/>
      <c r="AN645" s="52"/>
      <c r="AO645" s="67"/>
      <c r="AP645" s="350" t="s">
        <v>1382</v>
      </c>
      <c r="AQ645" s="350" t="s">
        <v>1400</v>
      </c>
      <c r="AR645" s="68"/>
      <c r="AS645" s="72" t="s">
        <v>488</v>
      </c>
      <c r="AT645" s="71"/>
      <c r="AU645" s="219"/>
    </row>
    <row r="646" spans="1:47" s="17" customFormat="1" ht="54" x14ac:dyDescent="0.15">
      <c r="A646" s="45"/>
      <c r="B646" s="78"/>
      <c r="C646" s="239">
        <v>559</v>
      </c>
      <c r="D646" s="304" t="s">
        <v>1740</v>
      </c>
      <c r="E646" s="37" t="s">
        <v>602</v>
      </c>
      <c r="F646" s="46" t="s">
        <v>737</v>
      </c>
      <c r="G646" s="397" t="s">
        <v>3308</v>
      </c>
      <c r="H646" s="287">
        <v>19.998000000000001</v>
      </c>
      <c r="I646" s="288">
        <v>19.975999999999999</v>
      </c>
      <c r="J646" s="279" t="s">
        <v>2594</v>
      </c>
      <c r="K646" s="79" t="s">
        <v>1775</v>
      </c>
      <c r="L646" s="291" t="s">
        <v>2000</v>
      </c>
      <c r="M646" s="471">
        <v>0</v>
      </c>
      <c r="N646" s="471">
        <v>0</v>
      </c>
      <c r="O646" s="445">
        <f t="shared" si="25"/>
        <v>0</v>
      </c>
      <c r="P646" s="340">
        <v>0</v>
      </c>
      <c r="Q646" s="64" t="s">
        <v>1776</v>
      </c>
      <c r="R646" s="295" t="s">
        <v>2607</v>
      </c>
      <c r="S646" s="66"/>
      <c r="T646" s="109" t="s">
        <v>1265</v>
      </c>
      <c r="U646" s="147" t="s">
        <v>519</v>
      </c>
      <c r="V646" s="58" t="s">
        <v>1267</v>
      </c>
      <c r="W646" s="48" t="s">
        <v>1381</v>
      </c>
      <c r="X646" s="49">
        <v>21</v>
      </c>
      <c r="Y646" s="127" t="s">
        <v>28</v>
      </c>
      <c r="Z646" s="189">
        <v>528</v>
      </c>
      <c r="AA646" s="50"/>
      <c r="AB646" s="52"/>
      <c r="AC646" s="48"/>
      <c r="AD646" s="49"/>
      <c r="AE646" s="127" t="s">
        <v>28</v>
      </c>
      <c r="AF646" s="51"/>
      <c r="AG646" s="56"/>
      <c r="AH646" s="52"/>
      <c r="AI646" s="48"/>
      <c r="AJ646" s="49"/>
      <c r="AK646" s="127" t="s">
        <v>28</v>
      </c>
      <c r="AL646" s="51"/>
      <c r="AM646" s="56"/>
      <c r="AN646" s="52"/>
      <c r="AO646" s="67"/>
      <c r="AP646" s="350" t="s">
        <v>1382</v>
      </c>
      <c r="AQ646" s="350" t="s">
        <v>1400</v>
      </c>
      <c r="AR646" s="68"/>
      <c r="AS646" s="72" t="s">
        <v>488</v>
      </c>
      <c r="AT646" s="71"/>
      <c r="AU646" s="219"/>
    </row>
    <row r="647" spans="1:47" s="17" customFormat="1" ht="40.5" x14ac:dyDescent="0.15">
      <c r="A647" s="45"/>
      <c r="B647" s="78"/>
      <c r="C647" s="239">
        <v>560</v>
      </c>
      <c r="D647" s="304" t="s">
        <v>1741</v>
      </c>
      <c r="E647" s="37" t="s">
        <v>602</v>
      </c>
      <c r="F647" s="37" t="s">
        <v>1107</v>
      </c>
      <c r="G647" s="288">
        <v>62.271000000000001</v>
      </c>
      <c r="H647" s="287">
        <v>79.97</v>
      </c>
      <c r="I647" s="288">
        <v>79.816000000000003</v>
      </c>
      <c r="J647" s="509" t="s">
        <v>2596</v>
      </c>
      <c r="K647" s="79" t="s">
        <v>1775</v>
      </c>
      <c r="L647" s="291" t="s">
        <v>2001</v>
      </c>
      <c r="M647" s="471">
        <v>0</v>
      </c>
      <c r="N647" s="471">
        <v>0</v>
      </c>
      <c r="O647" s="445">
        <f t="shared" si="25"/>
        <v>0</v>
      </c>
      <c r="P647" s="340">
        <v>0</v>
      </c>
      <c r="Q647" s="64" t="s">
        <v>1776</v>
      </c>
      <c r="R647" s="295" t="s">
        <v>2604</v>
      </c>
      <c r="S647" s="66"/>
      <c r="T647" s="109" t="s">
        <v>1265</v>
      </c>
      <c r="U647" s="147" t="s">
        <v>519</v>
      </c>
      <c r="V647" s="58" t="s">
        <v>1267</v>
      </c>
      <c r="W647" s="48" t="s">
        <v>1381</v>
      </c>
      <c r="X647" s="49">
        <v>21</v>
      </c>
      <c r="Y647" s="127" t="s">
        <v>28</v>
      </c>
      <c r="Z647" s="189">
        <v>529</v>
      </c>
      <c r="AA647" s="50"/>
      <c r="AB647" s="52"/>
      <c r="AC647" s="48"/>
      <c r="AD647" s="49"/>
      <c r="AE647" s="127" t="s">
        <v>28</v>
      </c>
      <c r="AF647" s="51"/>
      <c r="AG647" s="56"/>
      <c r="AH647" s="52"/>
      <c r="AI647" s="48"/>
      <c r="AJ647" s="49"/>
      <c r="AK647" s="127" t="s">
        <v>28</v>
      </c>
      <c r="AL647" s="51"/>
      <c r="AM647" s="56"/>
      <c r="AN647" s="52"/>
      <c r="AO647" s="67"/>
      <c r="AP647" s="350" t="s">
        <v>1382</v>
      </c>
      <c r="AQ647" s="350" t="s">
        <v>1400</v>
      </c>
      <c r="AR647" s="68"/>
      <c r="AS647" s="72" t="s">
        <v>488</v>
      </c>
      <c r="AT647" s="71"/>
      <c r="AU647" s="219"/>
    </row>
    <row r="648" spans="1:47" s="17" customFormat="1" ht="40.5" x14ac:dyDescent="0.15">
      <c r="A648" s="45"/>
      <c r="B648" s="78"/>
      <c r="C648" s="239">
        <v>561</v>
      </c>
      <c r="D648" s="304" t="s">
        <v>1742</v>
      </c>
      <c r="E648" s="37" t="s">
        <v>602</v>
      </c>
      <c r="F648" s="46" t="s">
        <v>737</v>
      </c>
      <c r="G648" s="397" t="s">
        <v>3308</v>
      </c>
      <c r="H648" s="287">
        <v>49.5</v>
      </c>
      <c r="I648" s="288">
        <v>49.5</v>
      </c>
      <c r="J648" s="279" t="s">
        <v>2597</v>
      </c>
      <c r="K648" s="79" t="s">
        <v>1775</v>
      </c>
      <c r="L648" s="291" t="s">
        <v>2000</v>
      </c>
      <c r="M648" s="471">
        <v>0</v>
      </c>
      <c r="N648" s="471">
        <v>0</v>
      </c>
      <c r="O648" s="445">
        <f t="shared" si="25"/>
        <v>0</v>
      </c>
      <c r="P648" s="340">
        <v>0</v>
      </c>
      <c r="Q648" s="64" t="s">
        <v>1776</v>
      </c>
      <c r="R648" s="295" t="s">
        <v>2608</v>
      </c>
      <c r="S648" s="66"/>
      <c r="T648" s="109" t="s">
        <v>1265</v>
      </c>
      <c r="U648" s="147" t="s">
        <v>519</v>
      </c>
      <c r="V648" s="58" t="s">
        <v>1267</v>
      </c>
      <c r="W648" s="48" t="s">
        <v>1381</v>
      </c>
      <c r="X648" s="49">
        <v>21</v>
      </c>
      <c r="Y648" s="127" t="s">
        <v>28</v>
      </c>
      <c r="Z648" s="189">
        <v>530</v>
      </c>
      <c r="AA648" s="50"/>
      <c r="AB648" s="52"/>
      <c r="AC648" s="48"/>
      <c r="AD648" s="49"/>
      <c r="AE648" s="127" t="s">
        <v>28</v>
      </c>
      <c r="AF648" s="51"/>
      <c r="AG648" s="56"/>
      <c r="AH648" s="52"/>
      <c r="AI648" s="48"/>
      <c r="AJ648" s="49"/>
      <c r="AK648" s="127" t="s">
        <v>28</v>
      </c>
      <c r="AL648" s="51"/>
      <c r="AM648" s="56"/>
      <c r="AN648" s="52"/>
      <c r="AO648" s="67"/>
      <c r="AP648" s="350" t="s">
        <v>1382</v>
      </c>
      <c r="AQ648" s="350" t="s">
        <v>1400</v>
      </c>
      <c r="AR648" s="68"/>
      <c r="AS648" s="72" t="s">
        <v>488</v>
      </c>
      <c r="AT648" s="71"/>
      <c r="AU648" s="219"/>
    </row>
    <row r="649" spans="1:47" s="17" customFormat="1" ht="67.5" x14ac:dyDescent="0.15">
      <c r="A649" s="45"/>
      <c r="B649" s="78"/>
      <c r="C649" s="239">
        <v>562</v>
      </c>
      <c r="D649" s="304" t="s">
        <v>3136</v>
      </c>
      <c r="E649" s="37" t="s">
        <v>692</v>
      </c>
      <c r="F649" s="37" t="s">
        <v>1502</v>
      </c>
      <c r="G649" s="288">
        <v>8.6029999999999998</v>
      </c>
      <c r="H649" s="287">
        <v>8.6029999999999998</v>
      </c>
      <c r="I649" s="288">
        <v>8.5210000000000008</v>
      </c>
      <c r="J649" s="509" t="s">
        <v>2591</v>
      </c>
      <c r="K649" s="79" t="s">
        <v>1771</v>
      </c>
      <c r="L649" s="291" t="s">
        <v>1996</v>
      </c>
      <c r="M649" s="397">
        <v>11.048</v>
      </c>
      <c r="N649" s="397">
        <v>12</v>
      </c>
      <c r="O649" s="445">
        <f>N649-M649</f>
        <v>0.95199999999999996</v>
      </c>
      <c r="P649" s="340">
        <v>0</v>
      </c>
      <c r="Q649" s="64" t="s">
        <v>1771</v>
      </c>
      <c r="R649" s="295" t="s">
        <v>2609</v>
      </c>
      <c r="S649" s="66"/>
      <c r="T649" s="109" t="s">
        <v>1265</v>
      </c>
      <c r="U649" s="165" t="s">
        <v>519</v>
      </c>
      <c r="V649" s="153" t="s">
        <v>1267</v>
      </c>
      <c r="W649" s="48" t="s">
        <v>1381</v>
      </c>
      <c r="X649" s="49" t="s">
        <v>1399</v>
      </c>
      <c r="Y649" s="127" t="s">
        <v>28</v>
      </c>
      <c r="Z649" s="189">
        <v>43</v>
      </c>
      <c r="AA649" s="50"/>
      <c r="AB649" s="52"/>
      <c r="AC649" s="48"/>
      <c r="AD649" s="49"/>
      <c r="AE649" s="127" t="s">
        <v>28</v>
      </c>
      <c r="AF649" s="51"/>
      <c r="AG649" s="56"/>
      <c r="AH649" s="52"/>
      <c r="AI649" s="48"/>
      <c r="AJ649" s="49"/>
      <c r="AK649" s="127" t="s">
        <v>28</v>
      </c>
      <c r="AL649" s="51"/>
      <c r="AM649" s="56"/>
      <c r="AN649" s="52"/>
      <c r="AO649" s="67"/>
      <c r="AP649" s="350" t="s">
        <v>1382</v>
      </c>
      <c r="AQ649" s="350" t="s">
        <v>1400</v>
      </c>
      <c r="AR649" s="68"/>
      <c r="AS649" s="72" t="s">
        <v>488</v>
      </c>
      <c r="AT649" s="353"/>
      <c r="AU649" s="221"/>
    </row>
    <row r="650" spans="1:47" s="17" customFormat="1" ht="54" x14ac:dyDescent="0.15">
      <c r="A650" s="45"/>
      <c r="B650" s="78"/>
      <c r="C650" s="239">
        <v>563</v>
      </c>
      <c r="D650" s="304" t="s">
        <v>3137</v>
      </c>
      <c r="E650" s="37" t="s">
        <v>692</v>
      </c>
      <c r="F650" s="37" t="s">
        <v>1502</v>
      </c>
      <c r="G650" s="288">
        <v>8.6219999999999999</v>
      </c>
      <c r="H650" s="287">
        <v>8.6219999999999999</v>
      </c>
      <c r="I650" s="288">
        <v>8.4670000000000005</v>
      </c>
      <c r="J650" s="509" t="s">
        <v>2591</v>
      </c>
      <c r="K650" s="79" t="s">
        <v>1770</v>
      </c>
      <c r="L650" s="291" t="s">
        <v>1998</v>
      </c>
      <c r="M650" s="397">
        <v>10.877000000000001</v>
      </c>
      <c r="N650" s="397">
        <v>12</v>
      </c>
      <c r="O650" s="445">
        <f t="shared" ref="O650:O655" si="26">N650-M650</f>
        <v>1.1229999999999993</v>
      </c>
      <c r="P650" s="340">
        <v>0</v>
      </c>
      <c r="Q650" s="64" t="s">
        <v>1773</v>
      </c>
      <c r="R650" s="295" t="s">
        <v>2598</v>
      </c>
      <c r="S650" s="66"/>
      <c r="T650" s="109" t="s">
        <v>1265</v>
      </c>
      <c r="U650" s="165" t="s">
        <v>519</v>
      </c>
      <c r="V650" s="153" t="s">
        <v>1267</v>
      </c>
      <c r="W650" s="48" t="s">
        <v>1381</v>
      </c>
      <c r="X650" s="49" t="s">
        <v>1399</v>
      </c>
      <c r="Y650" s="127" t="s">
        <v>28</v>
      </c>
      <c r="Z650" s="189">
        <v>44</v>
      </c>
      <c r="AA650" s="50"/>
      <c r="AB650" s="52"/>
      <c r="AC650" s="48"/>
      <c r="AD650" s="49"/>
      <c r="AE650" s="127" t="s">
        <v>28</v>
      </c>
      <c r="AF650" s="51"/>
      <c r="AG650" s="56"/>
      <c r="AH650" s="52"/>
      <c r="AI650" s="48"/>
      <c r="AJ650" s="49"/>
      <c r="AK650" s="127" t="s">
        <v>28</v>
      </c>
      <c r="AL650" s="51"/>
      <c r="AM650" s="56"/>
      <c r="AN650" s="52"/>
      <c r="AO650" s="67"/>
      <c r="AP650" s="350" t="s">
        <v>1382</v>
      </c>
      <c r="AQ650" s="350" t="s">
        <v>1400</v>
      </c>
      <c r="AR650" s="68"/>
      <c r="AS650" s="72" t="s">
        <v>488</v>
      </c>
      <c r="AT650" s="353"/>
      <c r="AU650" s="221"/>
    </row>
    <row r="651" spans="1:47" s="17" customFormat="1" ht="45" x14ac:dyDescent="0.15">
      <c r="A651" s="45"/>
      <c r="B651" s="78"/>
      <c r="C651" s="239">
        <v>564</v>
      </c>
      <c r="D651" s="304" t="s">
        <v>1403</v>
      </c>
      <c r="E651" s="37" t="s">
        <v>1107</v>
      </c>
      <c r="F651" s="37" t="s">
        <v>1495</v>
      </c>
      <c r="G651" s="469">
        <v>0</v>
      </c>
      <c r="H651" s="478">
        <v>0</v>
      </c>
      <c r="I651" s="469">
        <v>0</v>
      </c>
      <c r="J651" s="505" t="s">
        <v>28</v>
      </c>
      <c r="K651" s="79"/>
      <c r="L651" s="291" t="s">
        <v>3336</v>
      </c>
      <c r="M651" s="288">
        <v>10.66</v>
      </c>
      <c r="N651" s="288">
        <v>12</v>
      </c>
      <c r="O651" s="436">
        <f t="shared" si="26"/>
        <v>1.3399999999999999</v>
      </c>
      <c r="P651" s="340">
        <v>0</v>
      </c>
      <c r="Q651" s="64"/>
      <c r="R651" s="295" t="s">
        <v>2610</v>
      </c>
      <c r="S651" s="66"/>
      <c r="T651" s="109" t="s">
        <v>1265</v>
      </c>
      <c r="U651" s="165" t="s">
        <v>519</v>
      </c>
      <c r="V651" s="153" t="s">
        <v>1267</v>
      </c>
      <c r="W651" s="48" t="s">
        <v>1381</v>
      </c>
      <c r="X651" s="49" t="s">
        <v>3138</v>
      </c>
      <c r="Y651" s="127" t="s">
        <v>28</v>
      </c>
      <c r="Z651" s="189">
        <v>33</v>
      </c>
      <c r="AA651" s="50"/>
      <c r="AB651" s="52"/>
      <c r="AC651" s="48"/>
      <c r="AD651" s="49"/>
      <c r="AE651" s="127" t="s">
        <v>28</v>
      </c>
      <c r="AF651" s="51"/>
      <c r="AG651" s="56"/>
      <c r="AH651" s="52"/>
      <c r="AI651" s="48"/>
      <c r="AJ651" s="49"/>
      <c r="AK651" s="127" t="s">
        <v>28</v>
      </c>
      <c r="AL651" s="51"/>
      <c r="AM651" s="56"/>
      <c r="AN651" s="52"/>
      <c r="AO651" s="67"/>
      <c r="AP651" s="350" t="s">
        <v>485</v>
      </c>
      <c r="AQ651" s="350"/>
      <c r="AR651" s="68"/>
      <c r="AS651" s="72" t="s">
        <v>488</v>
      </c>
      <c r="AT651" s="353"/>
      <c r="AU651" s="221"/>
    </row>
    <row r="652" spans="1:47" s="17" customFormat="1" ht="54" x14ac:dyDescent="0.15">
      <c r="A652" s="45"/>
      <c r="B652" s="78"/>
      <c r="C652" s="239">
        <v>565</v>
      </c>
      <c r="D652" s="304" t="s">
        <v>1404</v>
      </c>
      <c r="E652" s="37" t="s">
        <v>1107</v>
      </c>
      <c r="F652" s="37" t="s">
        <v>1495</v>
      </c>
      <c r="G652" s="469">
        <v>0</v>
      </c>
      <c r="H652" s="478">
        <v>0</v>
      </c>
      <c r="I652" s="469">
        <v>0</v>
      </c>
      <c r="J652" s="505" t="s">
        <v>28</v>
      </c>
      <c r="K652" s="79"/>
      <c r="L652" s="291" t="s">
        <v>2002</v>
      </c>
      <c r="M652" s="288">
        <v>11.018000000000001</v>
      </c>
      <c r="N652" s="288">
        <v>12</v>
      </c>
      <c r="O652" s="436">
        <f t="shared" si="26"/>
        <v>0.98199999999999932</v>
      </c>
      <c r="P652" s="340">
        <v>0</v>
      </c>
      <c r="Q652" s="64"/>
      <c r="R652" s="295" t="s">
        <v>2611</v>
      </c>
      <c r="S652" s="66"/>
      <c r="T652" s="109" t="s">
        <v>1265</v>
      </c>
      <c r="U652" s="165" t="s">
        <v>519</v>
      </c>
      <c r="V652" s="153" t="s">
        <v>1267</v>
      </c>
      <c r="W652" s="48" t="s">
        <v>1381</v>
      </c>
      <c r="X652" s="49" t="s">
        <v>3138</v>
      </c>
      <c r="Y652" s="127" t="s">
        <v>28</v>
      </c>
      <c r="Z652" s="189">
        <v>34</v>
      </c>
      <c r="AA652" s="50"/>
      <c r="AB652" s="52"/>
      <c r="AC652" s="48"/>
      <c r="AD652" s="49"/>
      <c r="AE652" s="127" t="s">
        <v>28</v>
      </c>
      <c r="AF652" s="51"/>
      <c r="AG652" s="56"/>
      <c r="AH652" s="52"/>
      <c r="AI652" s="48"/>
      <c r="AJ652" s="49"/>
      <c r="AK652" s="127" t="s">
        <v>28</v>
      </c>
      <c r="AL652" s="51"/>
      <c r="AM652" s="56"/>
      <c r="AN652" s="52"/>
      <c r="AO652" s="67"/>
      <c r="AP652" s="350" t="s">
        <v>485</v>
      </c>
      <c r="AQ652" s="350"/>
      <c r="AR652" s="68"/>
      <c r="AS652" s="72" t="s">
        <v>488</v>
      </c>
      <c r="AT652" s="353"/>
      <c r="AU652" s="221"/>
    </row>
    <row r="653" spans="1:47" s="17" customFormat="1" ht="54" x14ac:dyDescent="0.15">
      <c r="A653" s="45"/>
      <c r="B653" s="78"/>
      <c r="C653" s="239">
        <v>566</v>
      </c>
      <c r="D653" s="304" t="s">
        <v>1405</v>
      </c>
      <c r="E653" s="37" t="s">
        <v>1107</v>
      </c>
      <c r="F653" s="37" t="s">
        <v>1495</v>
      </c>
      <c r="G653" s="469">
        <v>0</v>
      </c>
      <c r="H653" s="478">
        <v>0</v>
      </c>
      <c r="I653" s="469">
        <v>0</v>
      </c>
      <c r="J653" s="505" t="s">
        <v>28</v>
      </c>
      <c r="K653" s="79"/>
      <c r="L653" s="291" t="s">
        <v>2003</v>
      </c>
      <c r="M653" s="288">
        <v>13.46</v>
      </c>
      <c r="N653" s="288">
        <v>15</v>
      </c>
      <c r="O653" s="436">
        <f t="shared" si="26"/>
        <v>1.5399999999999991</v>
      </c>
      <c r="P653" s="340">
        <v>0</v>
      </c>
      <c r="Q653" s="64"/>
      <c r="R653" s="295" t="s">
        <v>2612</v>
      </c>
      <c r="S653" s="66"/>
      <c r="T653" s="109" t="s">
        <v>1265</v>
      </c>
      <c r="U653" s="165" t="s">
        <v>519</v>
      </c>
      <c r="V653" s="153" t="s">
        <v>1267</v>
      </c>
      <c r="W653" s="48" t="s">
        <v>1381</v>
      </c>
      <c r="X653" s="49" t="s">
        <v>3138</v>
      </c>
      <c r="Y653" s="127" t="s">
        <v>28</v>
      </c>
      <c r="Z653" s="189">
        <v>35</v>
      </c>
      <c r="AA653" s="50"/>
      <c r="AB653" s="52"/>
      <c r="AC653" s="48"/>
      <c r="AD653" s="49"/>
      <c r="AE653" s="127" t="s">
        <v>28</v>
      </c>
      <c r="AF653" s="51"/>
      <c r="AG653" s="56"/>
      <c r="AH653" s="52"/>
      <c r="AI653" s="48"/>
      <c r="AJ653" s="49"/>
      <c r="AK653" s="127" t="s">
        <v>28</v>
      </c>
      <c r="AL653" s="51"/>
      <c r="AM653" s="56"/>
      <c r="AN653" s="52"/>
      <c r="AO653" s="67"/>
      <c r="AP653" s="350" t="s">
        <v>485</v>
      </c>
      <c r="AQ653" s="350"/>
      <c r="AR653" s="68"/>
      <c r="AS653" s="72" t="s">
        <v>488</v>
      </c>
      <c r="AT653" s="353"/>
      <c r="AU653" s="221"/>
    </row>
    <row r="654" spans="1:47" s="17" customFormat="1" ht="63" x14ac:dyDescent="0.15">
      <c r="A654" s="45"/>
      <c r="B654" s="78"/>
      <c r="C654" s="239">
        <v>567</v>
      </c>
      <c r="D654" s="304" t="s">
        <v>1406</v>
      </c>
      <c r="E654" s="37" t="s">
        <v>1107</v>
      </c>
      <c r="F654" s="37" t="s">
        <v>1495</v>
      </c>
      <c r="G654" s="469">
        <v>0</v>
      </c>
      <c r="H654" s="478">
        <v>0</v>
      </c>
      <c r="I654" s="469">
        <v>0</v>
      </c>
      <c r="J654" s="505" t="s">
        <v>28</v>
      </c>
      <c r="K654" s="79"/>
      <c r="L654" s="291" t="s">
        <v>2004</v>
      </c>
      <c r="M654" s="288">
        <v>12.367000000000001</v>
      </c>
      <c r="N654" s="288">
        <v>20</v>
      </c>
      <c r="O654" s="436">
        <f t="shared" si="26"/>
        <v>7.6329999999999991</v>
      </c>
      <c r="P654" s="340">
        <v>0</v>
      </c>
      <c r="Q654" s="64"/>
      <c r="R654" s="295" t="s">
        <v>2613</v>
      </c>
      <c r="S654" s="66"/>
      <c r="T654" s="109" t="s">
        <v>1265</v>
      </c>
      <c r="U654" s="165" t="s">
        <v>519</v>
      </c>
      <c r="V654" s="153" t="s">
        <v>1267</v>
      </c>
      <c r="W654" s="48" t="s">
        <v>1381</v>
      </c>
      <c r="X654" s="49" t="s">
        <v>3138</v>
      </c>
      <c r="Y654" s="127" t="s">
        <v>28</v>
      </c>
      <c r="Z654" s="189">
        <v>36</v>
      </c>
      <c r="AA654" s="50"/>
      <c r="AB654" s="52"/>
      <c r="AC654" s="48"/>
      <c r="AD654" s="49"/>
      <c r="AE654" s="127" t="s">
        <v>28</v>
      </c>
      <c r="AF654" s="51"/>
      <c r="AG654" s="56"/>
      <c r="AH654" s="52"/>
      <c r="AI654" s="48"/>
      <c r="AJ654" s="49"/>
      <c r="AK654" s="127" t="s">
        <v>28</v>
      </c>
      <c r="AL654" s="51"/>
      <c r="AM654" s="56"/>
      <c r="AN654" s="52"/>
      <c r="AO654" s="67"/>
      <c r="AP654" s="350" t="s">
        <v>485</v>
      </c>
      <c r="AQ654" s="350"/>
      <c r="AR654" s="68"/>
      <c r="AS654" s="72" t="s">
        <v>488</v>
      </c>
      <c r="AT654" s="353"/>
      <c r="AU654" s="221"/>
    </row>
    <row r="655" spans="1:47" s="17" customFormat="1" ht="54" x14ac:dyDescent="0.15">
      <c r="A655" s="45"/>
      <c r="B655" s="78"/>
      <c r="C655" s="239">
        <v>568</v>
      </c>
      <c r="D655" s="304" t="s">
        <v>1407</v>
      </c>
      <c r="E655" s="37" t="s">
        <v>1107</v>
      </c>
      <c r="F655" s="37" t="s">
        <v>1495</v>
      </c>
      <c r="G655" s="469">
        <v>0</v>
      </c>
      <c r="H655" s="478">
        <v>0</v>
      </c>
      <c r="I655" s="469">
        <v>0</v>
      </c>
      <c r="J655" s="505" t="s">
        <v>28</v>
      </c>
      <c r="K655" s="79"/>
      <c r="L655" s="291" t="s">
        <v>2005</v>
      </c>
      <c r="M655" s="288">
        <v>11.443</v>
      </c>
      <c r="N655" s="288">
        <v>13</v>
      </c>
      <c r="O655" s="436">
        <f t="shared" si="26"/>
        <v>1.5570000000000004</v>
      </c>
      <c r="P655" s="340">
        <v>0</v>
      </c>
      <c r="Q655" s="64"/>
      <c r="R655" s="295" t="s">
        <v>2614</v>
      </c>
      <c r="S655" s="66"/>
      <c r="T655" s="109" t="s">
        <v>1265</v>
      </c>
      <c r="U655" s="165" t="s">
        <v>519</v>
      </c>
      <c r="V655" s="153" t="s">
        <v>1267</v>
      </c>
      <c r="W655" s="48" t="s">
        <v>1381</v>
      </c>
      <c r="X655" s="92" t="s">
        <v>3138</v>
      </c>
      <c r="Y655" s="127" t="s">
        <v>28</v>
      </c>
      <c r="Z655" s="189">
        <v>37</v>
      </c>
      <c r="AA655" s="143"/>
      <c r="AB655" s="52"/>
      <c r="AC655" s="48"/>
      <c r="AD655" s="92"/>
      <c r="AE655" s="127" t="s">
        <v>28</v>
      </c>
      <c r="AF655" s="51"/>
      <c r="AG655" s="51"/>
      <c r="AH655" s="52"/>
      <c r="AI655" s="48"/>
      <c r="AJ655" s="92"/>
      <c r="AK655" s="127" t="s">
        <v>28</v>
      </c>
      <c r="AL655" s="51"/>
      <c r="AM655" s="51"/>
      <c r="AN655" s="52"/>
      <c r="AO655" s="70"/>
      <c r="AP655" s="64" t="s">
        <v>485</v>
      </c>
      <c r="AQ655" s="64"/>
      <c r="AR655" s="69"/>
      <c r="AS655" s="72" t="s">
        <v>488</v>
      </c>
      <c r="AT655" s="353"/>
      <c r="AU655" s="221"/>
    </row>
    <row r="656" spans="1:47" s="17" customFormat="1" ht="40.5" x14ac:dyDescent="0.15">
      <c r="A656" s="45"/>
      <c r="B656" s="78"/>
      <c r="C656" s="239">
        <v>569</v>
      </c>
      <c r="D656" s="300" t="s">
        <v>1159</v>
      </c>
      <c r="E656" s="37" t="s">
        <v>1160</v>
      </c>
      <c r="F656" s="46" t="s">
        <v>737</v>
      </c>
      <c r="G656" s="288">
        <v>5.25</v>
      </c>
      <c r="H656" s="287">
        <v>5.25</v>
      </c>
      <c r="I656" s="288">
        <v>5.25</v>
      </c>
      <c r="J656" s="545" t="s">
        <v>3316</v>
      </c>
      <c r="K656" s="79" t="s">
        <v>1775</v>
      </c>
      <c r="L656" s="291" t="s">
        <v>2025</v>
      </c>
      <c r="M656" s="469">
        <v>0</v>
      </c>
      <c r="N656" s="469">
        <v>0</v>
      </c>
      <c r="O656" s="436">
        <f t="shared" ref="O656:O715" si="27">SUM(N656-M656)</f>
        <v>0</v>
      </c>
      <c r="P656" s="340">
        <v>0</v>
      </c>
      <c r="Q656" s="64" t="s">
        <v>1776</v>
      </c>
      <c r="R656" s="295" t="s">
        <v>2030</v>
      </c>
      <c r="S656" s="66"/>
      <c r="T656" s="109" t="s">
        <v>1268</v>
      </c>
      <c r="U656" s="109" t="s">
        <v>548</v>
      </c>
      <c r="V656" s="137" t="s">
        <v>1267</v>
      </c>
      <c r="W656" s="48" t="s">
        <v>1381</v>
      </c>
      <c r="X656" s="49">
        <v>21</v>
      </c>
      <c r="Y656" s="127" t="s">
        <v>28</v>
      </c>
      <c r="Z656" s="51">
        <v>533</v>
      </c>
      <c r="AA656" s="50"/>
      <c r="AB656" s="52"/>
      <c r="AC656" s="48"/>
      <c r="AD656" s="49"/>
      <c r="AE656" s="127" t="s">
        <v>28</v>
      </c>
      <c r="AF656" s="51"/>
      <c r="AG656" s="56"/>
      <c r="AH656" s="52"/>
      <c r="AI656" s="48"/>
      <c r="AJ656" s="49"/>
      <c r="AK656" s="127" t="s">
        <v>28</v>
      </c>
      <c r="AL656" s="51"/>
      <c r="AM656" s="56"/>
      <c r="AN656" s="52"/>
      <c r="AO656" s="67"/>
      <c r="AP656" s="103" t="s">
        <v>485</v>
      </c>
      <c r="AQ656" s="103"/>
      <c r="AR656" s="68" t="s">
        <v>455</v>
      </c>
      <c r="AS656" s="71" t="s">
        <v>488</v>
      </c>
      <c r="AT656" s="71"/>
      <c r="AU656" s="219" t="s">
        <v>17</v>
      </c>
    </row>
    <row r="657" spans="1:47" s="17" customFormat="1" ht="45" x14ac:dyDescent="0.15">
      <c r="A657" s="45"/>
      <c r="B657" s="78"/>
      <c r="C657" s="239">
        <v>570</v>
      </c>
      <c r="D657" s="320" t="s">
        <v>1644</v>
      </c>
      <c r="E657" s="150" t="s">
        <v>1161</v>
      </c>
      <c r="F657" s="361" t="s">
        <v>811</v>
      </c>
      <c r="G657" s="288">
        <v>10</v>
      </c>
      <c r="H657" s="287">
        <v>10</v>
      </c>
      <c r="I657" s="288">
        <v>10</v>
      </c>
      <c r="J657" s="279" t="s">
        <v>2982</v>
      </c>
      <c r="K657" s="79" t="s">
        <v>1775</v>
      </c>
      <c r="L657" s="291" t="s">
        <v>2026</v>
      </c>
      <c r="M657" s="397">
        <v>7.9770000000000003</v>
      </c>
      <c r="N657" s="471">
        <v>0</v>
      </c>
      <c r="O657" s="445">
        <f t="shared" si="27"/>
        <v>-7.9770000000000003</v>
      </c>
      <c r="P657" s="340">
        <v>0</v>
      </c>
      <c r="Q657" s="64" t="s">
        <v>1776</v>
      </c>
      <c r="R657" s="295" t="s">
        <v>2031</v>
      </c>
      <c r="S657" s="66"/>
      <c r="T657" s="109" t="s">
        <v>1268</v>
      </c>
      <c r="U657" s="46" t="s">
        <v>548</v>
      </c>
      <c r="V657" s="57" t="s">
        <v>1267</v>
      </c>
      <c r="W657" s="48" t="s">
        <v>1381</v>
      </c>
      <c r="X657" s="49">
        <v>21</v>
      </c>
      <c r="Y657" s="127" t="s">
        <v>28</v>
      </c>
      <c r="Z657" s="51">
        <v>534</v>
      </c>
      <c r="AA657" s="50"/>
      <c r="AB657" s="52"/>
      <c r="AC657" s="48"/>
      <c r="AD657" s="49"/>
      <c r="AE657" s="127" t="s">
        <v>28</v>
      </c>
      <c r="AF657" s="51"/>
      <c r="AG657" s="56"/>
      <c r="AH657" s="52"/>
      <c r="AI657" s="48"/>
      <c r="AJ657" s="49"/>
      <c r="AK657" s="127" t="s">
        <v>28</v>
      </c>
      <c r="AL657" s="51"/>
      <c r="AM657" s="56"/>
      <c r="AN657" s="52"/>
      <c r="AO657" s="67"/>
      <c r="AP657" s="103" t="s">
        <v>1382</v>
      </c>
      <c r="AQ657" s="103" t="s">
        <v>1408</v>
      </c>
      <c r="AR657" s="68" t="s">
        <v>455</v>
      </c>
      <c r="AS657" s="166" t="s">
        <v>488</v>
      </c>
      <c r="AT657" s="121"/>
      <c r="AU657" s="221"/>
    </row>
    <row r="658" spans="1:47" s="17" customFormat="1" ht="67.5" x14ac:dyDescent="0.15">
      <c r="A658" s="45"/>
      <c r="B658" s="78"/>
      <c r="C658" s="239">
        <v>571</v>
      </c>
      <c r="D658" s="320" t="s">
        <v>1393</v>
      </c>
      <c r="E658" s="150" t="s">
        <v>1394</v>
      </c>
      <c r="F658" s="361" t="s">
        <v>993</v>
      </c>
      <c r="G658" s="288">
        <v>8.35</v>
      </c>
      <c r="H658" s="287">
        <v>8.35</v>
      </c>
      <c r="I658" s="288">
        <v>8.35</v>
      </c>
      <c r="J658" s="279" t="s">
        <v>2983</v>
      </c>
      <c r="K658" s="79" t="s">
        <v>1770</v>
      </c>
      <c r="L658" s="291" t="s">
        <v>2027</v>
      </c>
      <c r="M658" s="397">
        <v>7.9980000000000002</v>
      </c>
      <c r="N658" s="397">
        <v>8</v>
      </c>
      <c r="O658" s="481">
        <f t="shared" si="27"/>
        <v>1.9999999999997797E-3</v>
      </c>
      <c r="P658" s="340">
        <v>0</v>
      </c>
      <c r="Q658" s="64" t="s">
        <v>1773</v>
      </c>
      <c r="R658" s="295" t="s">
        <v>2032</v>
      </c>
      <c r="S658" s="66"/>
      <c r="T658" s="109" t="s">
        <v>1268</v>
      </c>
      <c r="U658" s="46" t="s">
        <v>548</v>
      </c>
      <c r="V658" s="57" t="s">
        <v>1267</v>
      </c>
      <c r="W658" s="48" t="s">
        <v>1381</v>
      </c>
      <c r="X658" s="49" t="s">
        <v>1399</v>
      </c>
      <c r="Y658" s="127" t="s">
        <v>28</v>
      </c>
      <c r="Z658" s="51">
        <v>45</v>
      </c>
      <c r="AA658" s="50"/>
      <c r="AB658" s="52"/>
      <c r="AC658" s="48"/>
      <c r="AD658" s="49"/>
      <c r="AE658" s="127" t="s">
        <v>28</v>
      </c>
      <c r="AF658" s="51"/>
      <c r="AG658" s="56"/>
      <c r="AH658" s="52"/>
      <c r="AI658" s="48"/>
      <c r="AJ658" s="49"/>
      <c r="AK658" s="127" t="s">
        <v>28</v>
      </c>
      <c r="AL658" s="51"/>
      <c r="AM658" s="56"/>
      <c r="AN658" s="52"/>
      <c r="AO658" s="67"/>
      <c r="AP658" s="103" t="s">
        <v>1382</v>
      </c>
      <c r="AQ658" s="103" t="s">
        <v>1400</v>
      </c>
      <c r="AR658" s="68"/>
      <c r="AS658" s="166" t="s">
        <v>488</v>
      </c>
      <c r="AT658" s="121"/>
      <c r="AU658" s="221"/>
    </row>
    <row r="659" spans="1:47" s="17" customFormat="1" ht="54" x14ac:dyDescent="0.15">
      <c r="A659" s="45"/>
      <c r="B659" s="78"/>
      <c r="C659" s="239">
        <v>572</v>
      </c>
      <c r="D659" s="320" t="s">
        <v>1395</v>
      </c>
      <c r="E659" s="150" t="s">
        <v>1394</v>
      </c>
      <c r="F659" s="361" t="s">
        <v>993</v>
      </c>
      <c r="G659" s="288">
        <v>8.4</v>
      </c>
      <c r="H659" s="287">
        <v>8.4</v>
      </c>
      <c r="I659" s="288">
        <v>8.4</v>
      </c>
      <c r="J659" s="279" t="s">
        <v>2984</v>
      </c>
      <c r="K659" s="79" t="s">
        <v>1770</v>
      </c>
      <c r="L659" s="291" t="s">
        <v>2028</v>
      </c>
      <c r="M659" s="397">
        <v>8</v>
      </c>
      <c r="N659" s="397">
        <v>8</v>
      </c>
      <c r="O659" s="445">
        <f t="shared" si="27"/>
        <v>0</v>
      </c>
      <c r="P659" s="340">
        <v>0</v>
      </c>
      <c r="Q659" s="64" t="s">
        <v>1773</v>
      </c>
      <c r="R659" s="295" t="s">
        <v>2033</v>
      </c>
      <c r="S659" s="66"/>
      <c r="T659" s="109" t="s">
        <v>1268</v>
      </c>
      <c r="U659" s="46" t="s">
        <v>548</v>
      </c>
      <c r="V659" s="57" t="s">
        <v>1267</v>
      </c>
      <c r="W659" s="48" t="s">
        <v>1381</v>
      </c>
      <c r="X659" s="49" t="s">
        <v>1399</v>
      </c>
      <c r="Y659" s="127" t="s">
        <v>28</v>
      </c>
      <c r="Z659" s="51">
        <v>46</v>
      </c>
      <c r="AA659" s="50"/>
      <c r="AB659" s="52"/>
      <c r="AC659" s="48"/>
      <c r="AD659" s="49"/>
      <c r="AE659" s="127" t="s">
        <v>28</v>
      </c>
      <c r="AF659" s="51"/>
      <c r="AG659" s="56"/>
      <c r="AH659" s="52"/>
      <c r="AI659" s="48"/>
      <c r="AJ659" s="49"/>
      <c r="AK659" s="127" t="s">
        <v>28</v>
      </c>
      <c r="AL659" s="51"/>
      <c r="AM659" s="56"/>
      <c r="AN659" s="52"/>
      <c r="AO659" s="67"/>
      <c r="AP659" s="103" t="s">
        <v>1382</v>
      </c>
      <c r="AQ659" s="103" t="s">
        <v>1400</v>
      </c>
      <c r="AR659" s="68"/>
      <c r="AS659" s="166" t="s">
        <v>488</v>
      </c>
      <c r="AT659" s="121"/>
      <c r="AU659" s="221"/>
    </row>
    <row r="660" spans="1:47" s="17" customFormat="1" ht="54" x14ac:dyDescent="0.15">
      <c r="A660" s="45"/>
      <c r="B660" s="78"/>
      <c r="C660" s="239">
        <v>573</v>
      </c>
      <c r="D660" s="320" t="s">
        <v>1396</v>
      </c>
      <c r="E660" s="150" t="s">
        <v>1397</v>
      </c>
      <c r="F660" s="361" t="s">
        <v>1398</v>
      </c>
      <c r="G660" s="469">
        <v>0</v>
      </c>
      <c r="H660" s="478">
        <v>0</v>
      </c>
      <c r="I660" s="469">
        <v>0</v>
      </c>
      <c r="J660" s="503" t="s">
        <v>2895</v>
      </c>
      <c r="K660" s="79" t="s">
        <v>1770</v>
      </c>
      <c r="L660" s="291" t="s">
        <v>2029</v>
      </c>
      <c r="M660" s="288">
        <v>7.9969999999999999</v>
      </c>
      <c r="N660" s="288">
        <v>8</v>
      </c>
      <c r="O660" s="462">
        <f t="shared" si="27"/>
        <v>3.0000000000001137E-3</v>
      </c>
      <c r="P660" s="340">
        <v>0</v>
      </c>
      <c r="Q660" s="64" t="s">
        <v>1773</v>
      </c>
      <c r="R660" s="295" t="s">
        <v>2033</v>
      </c>
      <c r="S660" s="66"/>
      <c r="T660" s="109" t="s">
        <v>1268</v>
      </c>
      <c r="U660" s="46" t="s">
        <v>548</v>
      </c>
      <c r="V660" s="57" t="s">
        <v>1267</v>
      </c>
      <c r="W660" s="48" t="s">
        <v>1381</v>
      </c>
      <c r="X660" s="49" t="s">
        <v>1401</v>
      </c>
      <c r="Y660" s="127" t="s">
        <v>28</v>
      </c>
      <c r="Z660" s="51">
        <v>38</v>
      </c>
      <c r="AA660" s="50"/>
      <c r="AB660" s="52"/>
      <c r="AC660" s="48"/>
      <c r="AD660" s="49"/>
      <c r="AE660" s="127" t="s">
        <v>28</v>
      </c>
      <c r="AF660" s="51"/>
      <c r="AG660" s="56"/>
      <c r="AH660" s="52"/>
      <c r="AI660" s="48"/>
      <c r="AJ660" s="49"/>
      <c r="AK660" s="127" t="s">
        <v>28</v>
      </c>
      <c r="AL660" s="51"/>
      <c r="AM660" s="56"/>
      <c r="AN660" s="52"/>
      <c r="AO660" s="67"/>
      <c r="AP660" s="103" t="s">
        <v>485</v>
      </c>
      <c r="AQ660" s="103"/>
      <c r="AR660" s="68"/>
      <c r="AS660" s="166" t="s">
        <v>488</v>
      </c>
      <c r="AT660" s="121"/>
      <c r="AU660" s="221"/>
    </row>
    <row r="661" spans="1:47" ht="54" x14ac:dyDescent="0.15">
      <c r="A661" s="368"/>
      <c r="B661" s="369"/>
      <c r="C661" s="239">
        <v>574</v>
      </c>
      <c r="D661" s="370" t="s">
        <v>1758</v>
      </c>
      <c r="E661" s="386" t="s">
        <v>1162</v>
      </c>
      <c r="F661" s="456" t="s">
        <v>529</v>
      </c>
      <c r="G661" s="288">
        <v>87.421999999999997</v>
      </c>
      <c r="H661" s="287">
        <v>106.86</v>
      </c>
      <c r="I661" s="288">
        <v>104.825</v>
      </c>
      <c r="J661" s="503" t="s">
        <v>28</v>
      </c>
      <c r="K661" s="79" t="s">
        <v>1774</v>
      </c>
      <c r="L661" s="291" t="s">
        <v>2014</v>
      </c>
      <c r="M661" s="288">
        <v>78.634</v>
      </c>
      <c r="N661" s="288">
        <v>81.040000000000006</v>
      </c>
      <c r="O661" s="447">
        <v>2.4060000000000001</v>
      </c>
      <c r="P661" s="340" t="s">
        <v>28</v>
      </c>
      <c r="Q661" s="69" t="s">
        <v>1773</v>
      </c>
      <c r="R661" s="532" t="s">
        <v>2586</v>
      </c>
      <c r="S661" s="457" t="s">
        <v>3283</v>
      </c>
      <c r="T661" s="373" t="s">
        <v>649</v>
      </c>
      <c r="U661" s="371" t="s">
        <v>519</v>
      </c>
      <c r="V661" s="374" t="s">
        <v>1269</v>
      </c>
      <c r="W661" s="372" t="s">
        <v>1381</v>
      </c>
      <c r="X661" s="375">
        <v>21</v>
      </c>
      <c r="Y661" s="376" t="s">
        <v>28</v>
      </c>
      <c r="Z661" s="377">
        <v>535</v>
      </c>
      <c r="AA661" s="378"/>
      <c r="AB661" s="379"/>
      <c r="AC661" s="372"/>
      <c r="AD661" s="375"/>
      <c r="AE661" s="376" t="s">
        <v>28</v>
      </c>
      <c r="AF661" s="377"/>
      <c r="AG661" s="380"/>
      <c r="AH661" s="379"/>
      <c r="AI661" s="372"/>
      <c r="AJ661" s="375"/>
      <c r="AK661" s="376" t="s">
        <v>28</v>
      </c>
      <c r="AL661" s="377"/>
      <c r="AM661" s="380"/>
      <c r="AN661" s="379"/>
      <c r="AO661" s="381"/>
      <c r="AP661" s="382" t="s">
        <v>485</v>
      </c>
      <c r="AQ661" s="382"/>
      <c r="AR661" s="382" t="s">
        <v>455</v>
      </c>
      <c r="AS661" s="383"/>
      <c r="AT661" s="383"/>
      <c r="AU661" s="384"/>
    </row>
    <row r="662" spans="1:47" s="17" customFormat="1" ht="67.5" x14ac:dyDescent="0.15">
      <c r="A662" s="45"/>
      <c r="B662" s="78"/>
      <c r="C662" s="239">
        <v>575</v>
      </c>
      <c r="D662" s="300" t="s">
        <v>1163</v>
      </c>
      <c r="E662" s="37" t="s">
        <v>665</v>
      </c>
      <c r="F662" s="37" t="s">
        <v>484</v>
      </c>
      <c r="G662" s="288">
        <v>512.99</v>
      </c>
      <c r="H662" s="287">
        <v>1154.9369999999999</v>
      </c>
      <c r="I662" s="288">
        <v>1129.0909999999999</v>
      </c>
      <c r="J662" s="503" t="s">
        <v>2895</v>
      </c>
      <c r="K662" s="79" t="s">
        <v>1770</v>
      </c>
      <c r="L662" s="291" t="s">
        <v>1796</v>
      </c>
      <c r="M662" s="288">
        <v>549.65</v>
      </c>
      <c r="N662" s="288">
        <v>549.63599999999997</v>
      </c>
      <c r="O662" s="462">
        <f t="shared" si="27"/>
        <v>-1.4000000000010004E-2</v>
      </c>
      <c r="P662" s="340">
        <v>0</v>
      </c>
      <c r="Q662" s="64" t="s">
        <v>1773</v>
      </c>
      <c r="R662" s="295" t="s">
        <v>1794</v>
      </c>
      <c r="S662" s="66"/>
      <c r="T662" s="46" t="s">
        <v>650</v>
      </c>
      <c r="U662" s="46" t="s">
        <v>798</v>
      </c>
      <c r="V662" s="57" t="s">
        <v>1270</v>
      </c>
      <c r="W662" s="48" t="s">
        <v>1381</v>
      </c>
      <c r="X662" s="49">
        <v>21</v>
      </c>
      <c r="Y662" s="127" t="s">
        <v>28</v>
      </c>
      <c r="Z662" s="51">
        <v>536</v>
      </c>
      <c r="AA662" s="50"/>
      <c r="AB662" s="52"/>
      <c r="AC662" s="48"/>
      <c r="AD662" s="49"/>
      <c r="AE662" s="127" t="s">
        <v>28</v>
      </c>
      <c r="AF662" s="51"/>
      <c r="AG662" s="56"/>
      <c r="AH662" s="52"/>
      <c r="AI662" s="48"/>
      <c r="AJ662" s="49"/>
      <c r="AK662" s="127" t="s">
        <v>28</v>
      </c>
      <c r="AL662" s="51"/>
      <c r="AM662" s="56"/>
      <c r="AN662" s="52"/>
      <c r="AO662" s="67"/>
      <c r="AP662" s="103" t="s">
        <v>485</v>
      </c>
      <c r="AQ662" s="103"/>
      <c r="AR662" s="68" t="s">
        <v>455</v>
      </c>
      <c r="AS662" s="71"/>
      <c r="AT662" s="71"/>
      <c r="AU662" s="219"/>
    </row>
    <row r="663" spans="1:47" s="17" customFormat="1" ht="40.5" x14ac:dyDescent="0.15">
      <c r="A663" s="45"/>
      <c r="B663" s="78"/>
      <c r="C663" s="358"/>
      <c r="D663" s="304" t="s">
        <v>2912</v>
      </c>
      <c r="E663" s="37"/>
      <c r="F663" s="37"/>
      <c r="G663" s="288"/>
      <c r="H663" s="287"/>
      <c r="I663" s="288"/>
      <c r="J663" s="279"/>
      <c r="K663" s="79"/>
      <c r="L663" s="291"/>
      <c r="M663" s="288"/>
      <c r="N663" s="288"/>
      <c r="O663" s="436"/>
      <c r="P663" s="340">
        <v>0</v>
      </c>
      <c r="Q663" s="64"/>
      <c r="R663" s="295"/>
      <c r="S663" s="66"/>
      <c r="T663" s="46" t="s">
        <v>552</v>
      </c>
      <c r="U663" s="46"/>
      <c r="V663" s="57"/>
      <c r="W663" s="48"/>
      <c r="X663" s="49"/>
      <c r="Y663" s="127"/>
      <c r="Z663" s="51"/>
      <c r="AA663" s="50"/>
      <c r="AB663" s="52"/>
      <c r="AC663" s="48"/>
      <c r="AD663" s="49"/>
      <c r="AE663" s="127"/>
      <c r="AF663" s="51"/>
      <c r="AG663" s="56"/>
      <c r="AH663" s="52"/>
      <c r="AI663" s="48"/>
      <c r="AJ663" s="49"/>
      <c r="AK663" s="127"/>
      <c r="AL663" s="51"/>
      <c r="AM663" s="56"/>
      <c r="AN663" s="52"/>
      <c r="AO663" s="67"/>
      <c r="AP663" s="103"/>
      <c r="AQ663" s="103"/>
      <c r="AR663" s="68"/>
      <c r="AS663" s="72"/>
      <c r="AT663" s="121"/>
      <c r="AU663" s="221"/>
    </row>
    <row r="664" spans="1:47" s="17" customFormat="1" ht="40.5" x14ac:dyDescent="0.15">
      <c r="A664" s="45"/>
      <c r="B664" s="78"/>
      <c r="C664" s="358"/>
      <c r="D664" s="304" t="s">
        <v>2913</v>
      </c>
      <c r="E664" s="37"/>
      <c r="F664" s="37"/>
      <c r="G664" s="288"/>
      <c r="H664" s="287"/>
      <c r="I664" s="288"/>
      <c r="J664" s="279"/>
      <c r="K664" s="79"/>
      <c r="L664" s="291"/>
      <c r="M664" s="288"/>
      <c r="N664" s="288"/>
      <c r="O664" s="436"/>
      <c r="P664" s="340">
        <v>0</v>
      </c>
      <c r="Q664" s="64"/>
      <c r="R664" s="295"/>
      <c r="S664" s="66"/>
      <c r="T664" s="46" t="s">
        <v>552</v>
      </c>
      <c r="U664" s="46"/>
      <c r="V664" s="57"/>
      <c r="W664" s="48"/>
      <c r="X664" s="49"/>
      <c r="Y664" s="127"/>
      <c r="Z664" s="51"/>
      <c r="AA664" s="50"/>
      <c r="AB664" s="52"/>
      <c r="AC664" s="48"/>
      <c r="AD664" s="49"/>
      <c r="AE664" s="127"/>
      <c r="AF664" s="51"/>
      <c r="AG664" s="56"/>
      <c r="AH664" s="52"/>
      <c r="AI664" s="48"/>
      <c r="AJ664" s="49"/>
      <c r="AK664" s="127"/>
      <c r="AL664" s="51"/>
      <c r="AM664" s="56"/>
      <c r="AN664" s="52"/>
      <c r="AO664" s="67"/>
      <c r="AP664" s="103"/>
      <c r="AQ664" s="103"/>
      <c r="AR664" s="68"/>
      <c r="AS664" s="72"/>
      <c r="AT664" s="121"/>
      <c r="AU664" s="221"/>
    </row>
    <row r="665" spans="1:47" s="17" customFormat="1" ht="40.5" x14ac:dyDescent="0.15">
      <c r="A665" s="45"/>
      <c r="B665" s="78"/>
      <c r="C665" s="358"/>
      <c r="D665" s="320" t="s">
        <v>2914</v>
      </c>
      <c r="E665" s="150"/>
      <c r="F665" s="361"/>
      <c r="G665" s="288"/>
      <c r="H665" s="287"/>
      <c r="I665" s="288"/>
      <c r="J665" s="279"/>
      <c r="K665" s="79"/>
      <c r="L665" s="291"/>
      <c r="M665" s="288"/>
      <c r="N665" s="288"/>
      <c r="O665" s="436"/>
      <c r="P665" s="340">
        <v>0</v>
      </c>
      <c r="Q665" s="64"/>
      <c r="R665" s="295"/>
      <c r="S665" s="66"/>
      <c r="T665" s="109" t="s">
        <v>552</v>
      </c>
      <c r="U665" s="46"/>
      <c r="V665" s="57"/>
      <c r="W665" s="48"/>
      <c r="X665" s="49"/>
      <c r="Y665" s="127"/>
      <c r="Z665" s="51"/>
      <c r="AA665" s="50"/>
      <c r="AB665" s="52"/>
      <c r="AC665" s="48"/>
      <c r="AD665" s="49"/>
      <c r="AE665" s="127"/>
      <c r="AF665" s="51"/>
      <c r="AG665" s="56"/>
      <c r="AH665" s="52"/>
      <c r="AI665" s="48"/>
      <c r="AJ665" s="49"/>
      <c r="AK665" s="127"/>
      <c r="AL665" s="51"/>
      <c r="AM665" s="56"/>
      <c r="AN665" s="52"/>
      <c r="AO665" s="67"/>
      <c r="AP665" s="103"/>
      <c r="AQ665" s="103"/>
      <c r="AR665" s="68"/>
      <c r="AS665" s="166"/>
      <c r="AT665" s="121"/>
      <c r="AU665" s="221"/>
    </row>
    <row r="666" spans="1:47" s="17" customFormat="1" ht="45" x14ac:dyDescent="0.15">
      <c r="A666" s="77"/>
      <c r="B666" s="78"/>
      <c r="C666" s="239">
        <v>576</v>
      </c>
      <c r="D666" s="300" t="s">
        <v>1589</v>
      </c>
      <c r="E666" s="46" t="s">
        <v>882</v>
      </c>
      <c r="F666" s="46" t="s">
        <v>1656</v>
      </c>
      <c r="G666" s="288">
        <v>7.6130000000000004</v>
      </c>
      <c r="H666" s="287">
        <v>7.6130000000000004</v>
      </c>
      <c r="I666" s="288">
        <v>7.4509999999999996</v>
      </c>
      <c r="J666" s="279" t="s">
        <v>2563</v>
      </c>
      <c r="K666" s="79" t="s">
        <v>1771</v>
      </c>
      <c r="L666" s="291" t="s">
        <v>1992</v>
      </c>
      <c r="M666" s="397">
        <v>7.8019999999999996</v>
      </c>
      <c r="N666" s="397">
        <v>7.8019999999999996</v>
      </c>
      <c r="O666" s="445">
        <f>N666-M666</f>
        <v>0</v>
      </c>
      <c r="P666" s="340">
        <v>0</v>
      </c>
      <c r="Q666" s="64" t="s">
        <v>1771</v>
      </c>
      <c r="R666" s="295" t="s">
        <v>2552</v>
      </c>
      <c r="S666" s="66"/>
      <c r="T666" s="46" t="s">
        <v>1616</v>
      </c>
      <c r="U666" s="46" t="s">
        <v>519</v>
      </c>
      <c r="V666" s="57" t="s">
        <v>1591</v>
      </c>
      <c r="W666" s="48" t="s">
        <v>1381</v>
      </c>
      <c r="X666" s="49" t="s">
        <v>1399</v>
      </c>
      <c r="Y666" s="127" t="s">
        <v>28</v>
      </c>
      <c r="Z666" s="51">
        <v>37</v>
      </c>
      <c r="AA666" s="50"/>
      <c r="AB666" s="52"/>
      <c r="AC666" s="48"/>
      <c r="AD666" s="49"/>
      <c r="AE666" s="127" t="s">
        <v>28</v>
      </c>
      <c r="AF666" s="51"/>
      <c r="AG666" s="56"/>
      <c r="AH666" s="52"/>
      <c r="AI666" s="48"/>
      <c r="AJ666" s="49"/>
      <c r="AK666" s="127" t="s">
        <v>28</v>
      </c>
      <c r="AL666" s="51"/>
      <c r="AM666" s="56"/>
      <c r="AN666" s="52"/>
      <c r="AO666" s="67"/>
      <c r="AP666" s="349" t="s">
        <v>1382</v>
      </c>
      <c r="AQ666" s="349" t="s">
        <v>1400</v>
      </c>
      <c r="AR666" s="68"/>
      <c r="AS666" s="71" t="s">
        <v>488</v>
      </c>
      <c r="AT666" s="71"/>
      <c r="AU666" s="219"/>
    </row>
    <row r="667" spans="1:47" s="17" customFormat="1" ht="40.5" x14ac:dyDescent="0.15">
      <c r="A667" s="77"/>
      <c r="B667" s="78"/>
      <c r="C667" s="239">
        <v>577</v>
      </c>
      <c r="D667" s="300" t="s">
        <v>1590</v>
      </c>
      <c r="E667" s="46" t="s">
        <v>1669</v>
      </c>
      <c r="F667" s="46" t="s">
        <v>1656</v>
      </c>
      <c r="G667" s="288">
        <v>35</v>
      </c>
      <c r="H667" s="287">
        <v>35</v>
      </c>
      <c r="I667" s="288">
        <v>34.603000000000002</v>
      </c>
      <c r="J667" s="505" t="s">
        <v>28</v>
      </c>
      <c r="K667" s="79" t="s">
        <v>1770</v>
      </c>
      <c r="L667" s="291" t="s">
        <v>1993</v>
      </c>
      <c r="M667" s="288">
        <v>33.707000000000001</v>
      </c>
      <c r="N667" s="288">
        <v>27.231000000000002</v>
      </c>
      <c r="O667" s="436">
        <f>N667-M667</f>
        <v>-6.4759999999999991</v>
      </c>
      <c r="P667" s="340">
        <v>0</v>
      </c>
      <c r="Q667" s="64" t="s">
        <v>1771</v>
      </c>
      <c r="R667" s="295" t="s">
        <v>2553</v>
      </c>
      <c r="S667" s="66" t="s">
        <v>3284</v>
      </c>
      <c r="T667" s="46" t="s">
        <v>1616</v>
      </c>
      <c r="U667" s="46" t="s">
        <v>519</v>
      </c>
      <c r="V667" s="57" t="s">
        <v>1591</v>
      </c>
      <c r="W667" s="48" t="s">
        <v>1381</v>
      </c>
      <c r="X667" s="49">
        <v>21</v>
      </c>
      <c r="Y667" s="127" t="s">
        <v>28</v>
      </c>
      <c r="Z667" s="51">
        <v>355</v>
      </c>
      <c r="AA667" s="50"/>
      <c r="AB667" s="52"/>
      <c r="AC667" s="48"/>
      <c r="AD667" s="49"/>
      <c r="AE667" s="127" t="s">
        <v>28</v>
      </c>
      <c r="AF667" s="51"/>
      <c r="AG667" s="56"/>
      <c r="AH667" s="52"/>
      <c r="AI667" s="48"/>
      <c r="AJ667" s="49"/>
      <c r="AK667" s="127" t="s">
        <v>28</v>
      </c>
      <c r="AL667" s="51"/>
      <c r="AM667" s="56"/>
      <c r="AN667" s="52"/>
      <c r="AO667" s="67"/>
      <c r="AP667" s="349" t="s">
        <v>28</v>
      </c>
      <c r="AQ667" s="349"/>
      <c r="AR667" s="68" t="s">
        <v>454</v>
      </c>
      <c r="AS667" s="71" t="s">
        <v>488</v>
      </c>
      <c r="AT667" s="71"/>
      <c r="AU667" s="219"/>
    </row>
    <row r="668" spans="1:47" s="17" customFormat="1" ht="40.5" x14ac:dyDescent="0.15">
      <c r="A668" s="77"/>
      <c r="B668" s="78"/>
      <c r="C668" s="239">
        <v>578</v>
      </c>
      <c r="D668" s="300" t="s">
        <v>1592</v>
      </c>
      <c r="E668" s="46" t="s">
        <v>883</v>
      </c>
      <c r="F668" s="46" t="s">
        <v>1655</v>
      </c>
      <c r="G668" s="288">
        <v>109.205</v>
      </c>
      <c r="H668" s="287">
        <v>109.205</v>
      </c>
      <c r="I668" s="288">
        <v>28.995000000000001</v>
      </c>
      <c r="J668" s="279" t="s">
        <v>2564</v>
      </c>
      <c r="K668" s="79" t="s">
        <v>1771</v>
      </c>
      <c r="L668" s="291" t="s">
        <v>1994</v>
      </c>
      <c r="M668" s="397">
        <v>29.204999999999998</v>
      </c>
      <c r="N668" s="397">
        <v>29.204999999999998</v>
      </c>
      <c r="O668" s="445">
        <f>N668-M668</f>
        <v>0</v>
      </c>
      <c r="P668" s="340">
        <v>0</v>
      </c>
      <c r="Q668" s="64" t="s">
        <v>1771</v>
      </c>
      <c r="R668" s="295" t="s">
        <v>2554</v>
      </c>
      <c r="S668" s="66" t="s">
        <v>3240</v>
      </c>
      <c r="T668" s="46" t="s">
        <v>1616</v>
      </c>
      <c r="U668" s="46" t="s">
        <v>519</v>
      </c>
      <c r="V668" s="57" t="s">
        <v>1591</v>
      </c>
      <c r="W668" s="48" t="s">
        <v>1381</v>
      </c>
      <c r="X668" s="49" t="s">
        <v>1399</v>
      </c>
      <c r="Y668" s="127" t="s">
        <v>28</v>
      </c>
      <c r="Z668" s="51">
        <v>25</v>
      </c>
      <c r="AA668" s="50"/>
      <c r="AB668" s="52"/>
      <c r="AC668" s="48"/>
      <c r="AD668" s="49"/>
      <c r="AE668" s="127" t="s">
        <v>28</v>
      </c>
      <c r="AF668" s="51"/>
      <c r="AG668" s="56"/>
      <c r="AH668" s="52"/>
      <c r="AI668" s="48"/>
      <c r="AJ668" s="49"/>
      <c r="AK668" s="127" t="s">
        <v>28</v>
      </c>
      <c r="AL668" s="51"/>
      <c r="AM668" s="56"/>
      <c r="AN668" s="52"/>
      <c r="AO668" s="67"/>
      <c r="AP668" s="349" t="s">
        <v>1382</v>
      </c>
      <c r="AQ668" s="349" t="s">
        <v>1400</v>
      </c>
      <c r="AR668" s="68"/>
      <c r="AS668" s="71" t="s">
        <v>488</v>
      </c>
      <c r="AT668" s="71"/>
      <c r="AU668" s="219"/>
    </row>
    <row r="669" spans="1:47" s="17" customFormat="1" ht="45" x14ac:dyDescent="0.15">
      <c r="A669" s="77"/>
      <c r="B669" s="78"/>
      <c r="C669" s="239">
        <v>579</v>
      </c>
      <c r="D669" s="300" t="s">
        <v>1593</v>
      </c>
      <c r="E669" s="46" t="s">
        <v>883</v>
      </c>
      <c r="F669" s="46" t="s">
        <v>1656</v>
      </c>
      <c r="G669" s="288">
        <v>7</v>
      </c>
      <c r="H669" s="287">
        <v>7</v>
      </c>
      <c r="I669" s="288">
        <v>7</v>
      </c>
      <c r="J669" s="279" t="s">
        <v>2565</v>
      </c>
      <c r="K669" s="79" t="s">
        <v>1770</v>
      </c>
      <c r="L669" s="291" t="s">
        <v>1995</v>
      </c>
      <c r="M669" s="397">
        <v>7</v>
      </c>
      <c r="N669" s="397">
        <v>7</v>
      </c>
      <c r="O669" s="445">
        <f>N669-M669</f>
        <v>0</v>
      </c>
      <c r="P669" s="340">
        <v>0</v>
      </c>
      <c r="Q669" s="64" t="s">
        <v>1772</v>
      </c>
      <c r="R669" s="295" t="s">
        <v>2555</v>
      </c>
      <c r="S669" s="66"/>
      <c r="T669" s="46" t="s">
        <v>1616</v>
      </c>
      <c r="U669" s="46" t="s">
        <v>519</v>
      </c>
      <c r="V669" s="57" t="s">
        <v>1591</v>
      </c>
      <c r="W669" s="48" t="s">
        <v>1381</v>
      </c>
      <c r="X669" s="49" t="s">
        <v>1399</v>
      </c>
      <c r="Y669" s="127" t="s">
        <v>28</v>
      </c>
      <c r="Z669" s="51">
        <v>26</v>
      </c>
      <c r="AA669" s="50"/>
      <c r="AB669" s="52"/>
      <c r="AC669" s="48"/>
      <c r="AD669" s="49"/>
      <c r="AE669" s="127" t="s">
        <v>28</v>
      </c>
      <c r="AF669" s="51"/>
      <c r="AG669" s="56"/>
      <c r="AH669" s="52"/>
      <c r="AI669" s="48"/>
      <c r="AJ669" s="49"/>
      <c r="AK669" s="127" t="s">
        <v>28</v>
      </c>
      <c r="AL669" s="51"/>
      <c r="AM669" s="56"/>
      <c r="AN669" s="52"/>
      <c r="AO669" s="67"/>
      <c r="AP669" s="349" t="s">
        <v>1382</v>
      </c>
      <c r="AQ669" s="349" t="s">
        <v>1400</v>
      </c>
      <c r="AR669" s="68"/>
      <c r="AS669" s="71" t="s">
        <v>488</v>
      </c>
      <c r="AT669" s="71"/>
      <c r="AU669" s="219"/>
    </row>
    <row r="670" spans="1:47" s="25" customFormat="1" x14ac:dyDescent="0.15">
      <c r="A670" s="33"/>
      <c r="B670" s="43" t="s">
        <v>1357</v>
      </c>
      <c r="C670" s="306"/>
      <c r="D670" s="99"/>
      <c r="E670" s="102"/>
      <c r="F670" s="102"/>
      <c r="G670" s="401"/>
      <c r="H670" s="417"/>
      <c r="I670" s="417"/>
      <c r="J670" s="533"/>
      <c r="K670" s="82"/>
      <c r="L670" s="514"/>
      <c r="M670" s="401"/>
      <c r="N670" s="417"/>
      <c r="O670" s="435"/>
      <c r="P670" s="339">
        <v>0</v>
      </c>
      <c r="Q670" s="44"/>
      <c r="R670" s="524"/>
      <c r="S670" s="44"/>
      <c r="T670" s="101"/>
      <c r="U670" s="99"/>
      <c r="V670" s="99"/>
      <c r="W670" s="44"/>
      <c r="X670" s="44"/>
      <c r="Y670" s="44"/>
      <c r="Z670" s="44"/>
      <c r="AA670" s="44"/>
      <c r="AB670" s="44"/>
      <c r="AC670" s="44"/>
      <c r="AD670" s="44"/>
      <c r="AE670" s="44"/>
      <c r="AF670" s="44"/>
      <c r="AG670" s="44"/>
      <c r="AH670" s="44"/>
      <c r="AI670" s="44"/>
      <c r="AJ670" s="44"/>
      <c r="AK670" s="44"/>
      <c r="AL670" s="44"/>
      <c r="AM670" s="44"/>
      <c r="AN670" s="44"/>
      <c r="AO670" s="44"/>
      <c r="AP670" s="102"/>
      <c r="AQ670" s="102"/>
      <c r="AR670" s="63"/>
      <c r="AS670" s="99"/>
      <c r="AT670" s="99"/>
      <c r="AU670" s="220"/>
    </row>
    <row r="671" spans="1:47" s="17" customFormat="1" ht="40.5" x14ac:dyDescent="0.15">
      <c r="A671" s="45"/>
      <c r="B671" s="78"/>
      <c r="C671" s="239">
        <v>580</v>
      </c>
      <c r="D671" s="300" t="s">
        <v>1519</v>
      </c>
      <c r="E671" s="46" t="s">
        <v>505</v>
      </c>
      <c r="F671" s="46" t="s">
        <v>484</v>
      </c>
      <c r="G671" s="288">
        <v>5.5</v>
      </c>
      <c r="H671" s="287">
        <v>5.5</v>
      </c>
      <c r="I671" s="288">
        <v>5.5</v>
      </c>
      <c r="J671" s="503" t="s">
        <v>2895</v>
      </c>
      <c r="K671" s="79" t="s">
        <v>1770</v>
      </c>
      <c r="L671" s="291" t="s">
        <v>2200</v>
      </c>
      <c r="M671" s="288">
        <v>24</v>
      </c>
      <c r="N671" s="288">
        <v>28.047999999999998</v>
      </c>
      <c r="O671" s="436">
        <f t="shared" si="27"/>
        <v>4.0479999999999983</v>
      </c>
      <c r="P671" s="340">
        <v>0</v>
      </c>
      <c r="Q671" s="64" t="s">
        <v>1773</v>
      </c>
      <c r="R671" s="295" t="s">
        <v>2202</v>
      </c>
      <c r="S671" s="66" t="s">
        <v>2940</v>
      </c>
      <c r="T671" s="109" t="s">
        <v>628</v>
      </c>
      <c r="U671" s="46" t="s">
        <v>519</v>
      </c>
      <c r="V671" s="57" t="s">
        <v>1271</v>
      </c>
      <c r="W671" s="48" t="s">
        <v>1381</v>
      </c>
      <c r="X671" s="49">
        <v>21</v>
      </c>
      <c r="Y671" s="127" t="s">
        <v>28</v>
      </c>
      <c r="Z671" s="51">
        <v>537</v>
      </c>
      <c r="AA671" s="50"/>
      <c r="AB671" s="52"/>
      <c r="AC671" s="48"/>
      <c r="AD671" s="49"/>
      <c r="AE671" s="127" t="s">
        <v>28</v>
      </c>
      <c r="AF671" s="51"/>
      <c r="AG671" s="56"/>
      <c r="AH671" s="52"/>
      <c r="AI671" s="48"/>
      <c r="AJ671" s="49"/>
      <c r="AK671" s="127" t="s">
        <v>28</v>
      </c>
      <c r="AL671" s="51"/>
      <c r="AM671" s="56"/>
      <c r="AN671" s="52"/>
      <c r="AO671" s="67"/>
      <c r="AP671" s="103" t="s">
        <v>485</v>
      </c>
      <c r="AQ671" s="103"/>
      <c r="AR671" s="68" t="s">
        <v>452</v>
      </c>
      <c r="AS671" s="71" t="s">
        <v>488</v>
      </c>
      <c r="AT671" s="71"/>
      <c r="AU671" s="219"/>
    </row>
    <row r="672" spans="1:47" s="17" customFormat="1" ht="40.5" x14ac:dyDescent="0.15">
      <c r="A672" s="45"/>
      <c r="B672" s="78"/>
      <c r="C672" s="239">
        <v>581</v>
      </c>
      <c r="D672" s="300" t="s">
        <v>1164</v>
      </c>
      <c r="E672" s="46" t="s">
        <v>637</v>
      </c>
      <c r="F672" s="46" t="s">
        <v>737</v>
      </c>
      <c r="G672" s="469">
        <v>0</v>
      </c>
      <c r="H672" s="287">
        <v>50</v>
      </c>
      <c r="I672" s="288">
        <v>42.92</v>
      </c>
      <c r="J672" s="503" t="s">
        <v>28</v>
      </c>
      <c r="K672" s="79" t="s">
        <v>1775</v>
      </c>
      <c r="L672" s="291" t="s">
        <v>2201</v>
      </c>
      <c r="M672" s="469">
        <v>0</v>
      </c>
      <c r="N672" s="469">
        <v>0</v>
      </c>
      <c r="O672" s="436">
        <f t="shared" si="27"/>
        <v>0</v>
      </c>
      <c r="P672" s="340">
        <v>0</v>
      </c>
      <c r="Q672" s="64" t="s">
        <v>1776</v>
      </c>
      <c r="R672" s="295" t="s">
        <v>2203</v>
      </c>
      <c r="S672" s="66"/>
      <c r="T672" s="46" t="s">
        <v>628</v>
      </c>
      <c r="U672" s="46" t="s">
        <v>519</v>
      </c>
      <c r="V672" s="137" t="s">
        <v>1272</v>
      </c>
      <c r="W672" s="48" t="s">
        <v>1381</v>
      </c>
      <c r="X672" s="49">
        <v>21</v>
      </c>
      <c r="Y672" s="127" t="s">
        <v>28</v>
      </c>
      <c r="Z672" s="51">
        <v>539</v>
      </c>
      <c r="AA672" s="50"/>
      <c r="AB672" s="52"/>
      <c r="AC672" s="48"/>
      <c r="AD672" s="49"/>
      <c r="AE672" s="127" t="s">
        <v>28</v>
      </c>
      <c r="AF672" s="51"/>
      <c r="AG672" s="56"/>
      <c r="AH672" s="52"/>
      <c r="AI672" s="48"/>
      <c r="AJ672" s="49"/>
      <c r="AK672" s="127" t="s">
        <v>28</v>
      </c>
      <c r="AL672" s="51"/>
      <c r="AM672" s="56"/>
      <c r="AN672" s="52"/>
      <c r="AO672" s="67"/>
      <c r="AP672" s="103" t="s">
        <v>485</v>
      </c>
      <c r="AQ672" s="103"/>
      <c r="AR672" s="68" t="s">
        <v>455</v>
      </c>
      <c r="AS672" s="121" t="s">
        <v>1309</v>
      </c>
      <c r="AT672" s="121"/>
      <c r="AU672" s="219"/>
    </row>
    <row r="673" spans="1:47" s="17" customFormat="1" ht="129" customHeight="1" thickBot="1" x14ac:dyDescent="0.2">
      <c r="A673" s="45"/>
      <c r="B673" s="78"/>
      <c r="C673" s="332">
        <v>582</v>
      </c>
      <c r="D673" s="300" t="s">
        <v>1165</v>
      </c>
      <c r="E673" s="46" t="s">
        <v>634</v>
      </c>
      <c r="F673" s="46" t="s">
        <v>484</v>
      </c>
      <c r="G673" s="288">
        <v>4.0750000000000002</v>
      </c>
      <c r="H673" s="287">
        <v>3.4462999999999999</v>
      </c>
      <c r="I673" s="288">
        <v>3.4462999999999999</v>
      </c>
      <c r="J673" s="503" t="s">
        <v>28</v>
      </c>
      <c r="K673" s="79" t="s">
        <v>1774</v>
      </c>
      <c r="L673" s="291" t="s">
        <v>3230</v>
      </c>
      <c r="M673" s="288">
        <v>4.0750000000000002</v>
      </c>
      <c r="N673" s="288">
        <v>4.0750000000000002</v>
      </c>
      <c r="O673" s="470">
        <v>0</v>
      </c>
      <c r="P673" s="340">
        <v>0</v>
      </c>
      <c r="Q673" s="64" t="s">
        <v>1773</v>
      </c>
      <c r="R673" s="295" t="s">
        <v>3231</v>
      </c>
      <c r="S673" s="65"/>
      <c r="T673" s="46" t="s">
        <v>604</v>
      </c>
      <c r="U673" s="46" t="s">
        <v>519</v>
      </c>
      <c r="V673" s="57" t="s">
        <v>1273</v>
      </c>
      <c r="W673" s="48" t="s">
        <v>1381</v>
      </c>
      <c r="X673" s="49">
        <v>21</v>
      </c>
      <c r="Y673" s="127" t="s">
        <v>28</v>
      </c>
      <c r="Z673" s="51">
        <v>540</v>
      </c>
      <c r="AA673" s="50"/>
      <c r="AB673" s="52"/>
      <c r="AC673" s="48"/>
      <c r="AD673" s="49"/>
      <c r="AE673" s="127" t="s">
        <v>28</v>
      </c>
      <c r="AF673" s="51"/>
      <c r="AG673" s="56"/>
      <c r="AH673" s="52"/>
      <c r="AI673" s="48"/>
      <c r="AJ673" s="49"/>
      <c r="AK673" s="127" t="s">
        <v>28</v>
      </c>
      <c r="AL673" s="51"/>
      <c r="AM673" s="56"/>
      <c r="AN673" s="52"/>
      <c r="AO673" s="67"/>
      <c r="AP673" s="350" t="s">
        <v>28</v>
      </c>
      <c r="AQ673" s="350"/>
      <c r="AR673" s="68" t="s">
        <v>455</v>
      </c>
      <c r="AS673" s="71" t="s">
        <v>488</v>
      </c>
      <c r="AT673" s="71"/>
      <c r="AU673" s="219"/>
    </row>
    <row r="674" spans="1:47" s="25" customFormat="1" x14ac:dyDescent="0.15">
      <c r="A674" s="41" t="s">
        <v>1358</v>
      </c>
      <c r="B674" s="42"/>
      <c r="C674" s="331"/>
      <c r="D674" s="100"/>
      <c r="E674" s="105"/>
      <c r="F674" s="105"/>
      <c r="G674" s="400"/>
      <c r="H674" s="416"/>
      <c r="I674" s="416"/>
      <c r="J674" s="534"/>
      <c r="K674" s="81"/>
      <c r="L674" s="513"/>
      <c r="M674" s="400"/>
      <c r="N674" s="416"/>
      <c r="O674" s="434"/>
      <c r="P674" s="341">
        <v>0</v>
      </c>
      <c r="Q674" s="42"/>
      <c r="R674" s="525"/>
      <c r="S674" s="42"/>
      <c r="T674" s="104"/>
      <c r="U674" s="100"/>
      <c r="V674" s="100"/>
      <c r="W674" s="42"/>
      <c r="X674" s="42"/>
      <c r="Y674" s="42"/>
      <c r="Z674" s="42"/>
      <c r="AA674" s="42"/>
      <c r="AB674" s="42"/>
      <c r="AC674" s="42"/>
      <c r="AD674" s="42"/>
      <c r="AE674" s="42"/>
      <c r="AF674" s="42"/>
      <c r="AG674" s="42"/>
      <c r="AH674" s="42"/>
      <c r="AI674" s="42"/>
      <c r="AJ674" s="42"/>
      <c r="AK674" s="42"/>
      <c r="AL674" s="42"/>
      <c r="AM674" s="42"/>
      <c r="AN674" s="42"/>
      <c r="AO674" s="42"/>
      <c r="AP674" s="105"/>
      <c r="AQ674" s="105"/>
      <c r="AR674" s="62"/>
      <c r="AS674" s="100"/>
      <c r="AT674" s="100"/>
      <c r="AU674" s="222"/>
    </row>
    <row r="675" spans="1:47" s="25" customFormat="1" x14ac:dyDescent="0.15">
      <c r="A675" s="33"/>
      <c r="B675" s="43" t="s">
        <v>1359</v>
      </c>
      <c r="C675" s="306"/>
      <c r="D675" s="99"/>
      <c r="E675" s="102"/>
      <c r="F675" s="102"/>
      <c r="G675" s="401"/>
      <c r="H675" s="417"/>
      <c r="I675" s="417"/>
      <c r="J675" s="533"/>
      <c r="K675" s="82"/>
      <c r="L675" s="514"/>
      <c r="M675" s="401"/>
      <c r="N675" s="417"/>
      <c r="O675" s="435"/>
      <c r="P675" s="339">
        <v>0</v>
      </c>
      <c r="Q675" s="44"/>
      <c r="R675" s="524"/>
      <c r="S675" s="44"/>
      <c r="T675" s="101"/>
      <c r="U675" s="99"/>
      <c r="V675" s="99"/>
      <c r="W675" s="99"/>
      <c r="X675" s="99"/>
      <c r="Y675" s="99"/>
      <c r="Z675" s="99"/>
      <c r="AA675" s="99"/>
      <c r="AB675" s="99"/>
      <c r="AC675" s="99"/>
      <c r="AD675" s="99"/>
      <c r="AE675" s="99"/>
      <c r="AF675" s="99"/>
      <c r="AG675" s="99"/>
      <c r="AH675" s="99"/>
      <c r="AI675" s="99"/>
      <c r="AJ675" s="99"/>
      <c r="AK675" s="99"/>
      <c r="AL675" s="99"/>
      <c r="AM675" s="99"/>
      <c r="AN675" s="99"/>
      <c r="AO675" s="99"/>
      <c r="AP675" s="102"/>
      <c r="AQ675" s="102"/>
      <c r="AR675" s="63"/>
      <c r="AS675" s="99"/>
      <c r="AT675" s="99"/>
      <c r="AU675" s="220"/>
    </row>
    <row r="676" spans="1:47" s="17" customFormat="1" ht="27" x14ac:dyDescent="0.15">
      <c r="A676" s="45"/>
      <c r="B676" s="78"/>
      <c r="C676" s="239">
        <v>583</v>
      </c>
      <c r="D676" s="300" t="s">
        <v>1637</v>
      </c>
      <c r="E676" s="46" t="s">
        <v>1528</v>
      </c>
      <c r="F676" s="37" t="s">
        <v>529</v>
      </c>
      <c r="G676" s="288">
        <v>10</v>
      </c>
      <c r="H676" s="287">
        <v>10</v>
      </c>
      <c r="I676" s="288">
        <v>10</v>
      </c>
      <c r="J676" s="503" t="s">
        <v>28</v>
      </c>
      <c r="K676" s="79" t="s">
        <v>1770</v>
      </c>
      <c r="L676" s="291" t="s">
        <v>2639</v>
      </c>
      <c r="M676" s="397" t="s">
        <v>28</v>
      </c>
      <c r="N676" s="288">
        <v>10</v>
      </c>
      <c r="O676" s="436">
        <v>10</v>
      </c>
      <c r="P676" s="340" t="s">
        <v>28</v>
      </c>
      <c r="Q676" s="64" t="s">
        <v>1880</v>
      </c>
      <c r="R676" s="295" t="s">
        <v>3158</v>
      </c>
      <c r="S676" s="356"/>
      <c r="T676" s="37" t="s">
        <v>626</v>
      </c>
      <c r="U676" s="37" t="s">
        <v>519</v>
      </c>
      <c r="V676" s="58" t="s">
        <v>1274</v>
      </c>
      <c r="W676" s="74" t="s">
        <v>1381</v>
      </c>
      <c r="X676" s="75">
        <v>21</v>
      </c>
      <c r="Y676" s="127" t="s">
        <v>28</v>
      </c>
      <c r="Z676" s="51">
        <v>541</v>
      </c>
      <c r="AA676" s="148"/>
      <c r="AB676" s="52"/>
      <c r="AC676" s="48"/>
      <c r="AD676" s="49"/>
      <c r="AE676" s="127" t="s">
        <v>28</v>
      </c>
      <c r="AF676" s="51"/>
      <c r="AG676" s="56"/>
      <c r="AH676" s="52"/>
      <c r="AI676" s="48"/>
      <c r="AJ676" s="49"/>
      <c r="AK676" s="127" t="s">
        <v>28</v>
      </c>
      <c r="AL676" s="51"/>
      <c r="AM676" s="56"/>
      <c r="AN676" s="52"/>
      <c r="AO676" s="67"/>
      <c r="AP676" s="350" t="s">
        <v>485</v>
      </c>
      <c r="AQ676" s="350"/>
      <c r="AR676" s="68" t="s">
        <v>455</v>
      </c>
      <c r="AS676" s="71" t="s">
        <v>488</v>
      </c>
      <c r="AT676" s="71"/>
      <c r="AU676" s="219"/>
    </row>
    <row r="677" spans="1:47" s="17" customFormat="1" ht="40.5" x14ac:dyDescent="0.15">
      <c r="A677" s="45"/>
      <c r="B677" s="78"/>
      <c r="C677" s="239">
        <v>584</v>
      </c>
      <c r="D677" s="304" t="s">
        <v>1363</v>
      </c>
      <c r="E677" s="37" t="s">
        <v>538</v>
      </c>
      <c r="F677" s="37" t="s">
        <v>529</v>
      </c>
      <c r="G677" s="288">
        <v>249.63800000000001</v>
      </c>
      <c r="H677" s="287">
        <v>283.75599999999997</v>
      </c>
      <c r="I677" s="288">
        <v>250.93700000000001</v>
      </c>
      <c r="J677" s="503" t="s">
        <v>28</v>
      </c>
      <c r="K677" s="79" t="s">
        <v>1774</v>
      </c>
      <c r="L677" s="291" t="s">
        <v>2640</v>
      </c>
      <c r="M677" s="288">
        <v>177.61099999999999</v>
      </c>
      <c r="N677" s="288">
        <v>240.88800000000001</v>
      </c>
      <c r="O677" s="436">
        <v>63.277000000000001</v>
      </c>
      <c r="P677" s="340" t="s">
        <v>485</v>
      </c>
      <c r="Q677" s="64" t="s">
        <v>1772</v>
      </c>
      <c r="R677" s="295" t="s">
        <v>2660</v>
      </c>
      <c r="S677" s="66" t="s">
        <v>3159</v>
      </c>
      <c r="T677" s="37" t="s">
        <v>626</v>
      </c>
      <c r="U677" s="37" t="s">
        <v>519</v>
      </c>
      <c r="V677" s="58" t="s">
        <v>1274</v>
      </c>
      <c r="W677" s="74" t="s">
        <v>1381</v>
      </c>
      <c r="X677" s="75">
        <v>21</v>
      </c>
      <c r="Y677" s="127" t="s">
        <v>28</v>
      </c>
      <c r="Z677" s="51">
        <v>541</v>
      </c>
      <c r="AA677" s="148"/>
      <c r="AB677" s="52"/>
      <c r="AC677" s="48"/>
      <c r="AD677" s="49"/>
      <c r="AE677" s="127" t="s">
        <v>28</v>
      </c>
      <c r="AF677" s="51"/>
      <c r="AG677" s="56"/>
      <c r="AH677" s="52"/>
      <c r="AI677" s="48"/>
      <c r="AJ677" s="49"/>
      <c r="AK677" s="127" t="s">
        <v>28</v>
      </c>
      <c r="AL677" s="51"/>
      <c r="AM677" s="56"/>
      <c r="AN677" s="52"/>
      <c r="AO677" s="67"/>
      <c r="AP677" s="350" t="s">
        <v>485</v>
      </c>
      <c r="AQ677" s="350"/>
      <c r="AR677" s="68" t="s">
        <v>455</v>
      </c>
      <c r="AS677" s="72" t="s">
        <v>488</v>
      </c>
      <c r="AT677" s="71"/>
      <c r="AU677" s="219"/>
    </row>
    <row r="678" spans="1:47" s="17" customFormat="1" ht="27" x14ac:dyDescent="0.15">
      <c r="A678" s="45"/>
      <c r="B678" s="78"/>
      <c r="C678" s="239">
        <v>585</v>
      </c>
      <c r="D678" s="304" t="s">
        <v>1365</v>
      </c>
      <c r="E678" s="37" t="s">
        <v>873</v>
      </c>
      <c r="F678" s="37" t="s">
        <v>529</v>
      </c>
      <c r="G678" s="288">
        <v>7.56</v>
      </c>
      <c r="H678" s="287">
        <v>7.56</v>
      </c>
      <c r="I678" s="288">
        <v>7.5529999999999999</v>
      </c>
      <c r="J678" s="503" t="s">
        <v>28</v>
      </c>
      <c r="K678" s="79" t="s">
        <v>1770</v>
      </c>
      <c r="L678" s="291" t="s">
        <v>2641</v>
      </c>
      <c r="M678" s="288">
        <v>7.56</v>
      </c>
      <c r="N678" s="288">
        <v>20</v>
      </c>
      <c r="O678" s="436">
        <v>12.44</v>
      </c>
      <c r="P678" s="340" t="s">
        <v>485</v>
      </c>
      <c r="Q678" s="64" t="s">
        <v>1772</v>
      </c>
      <c r="R678" s="295" t="s">
        <v>2661</v>
      </c>
      <c r="S678" s="66" t="s">
        <v>3160</v>
      </c>
      <c r="T678" s="37" t="s">
        <v>626</v>
      </c>
      <c r="U678" s="37" t="s">
        <v>519</v>
      </c>
      <c r="V678" s="58" t="s">
        <v>1274</v>
      </c>
      <c r="W678" s="74" t="s">
        <v>1381</v>
      </c>
      <c r="X678" s="75">
        <v>21</v>
      </c>
      <c r="Y678" s="127" t="s">
        <v>28</v>
      </c>
      <c r="Z678" s="51">
        <v>541</v>
      </c>
      <c r="AA678" s="148"/>
      <c r="AB678" s="52"/>
      <c r="AC678" s="48"/>
      <c r="AD678" s="49"/>
      <c r="AE678" s="127" t="s">
        <v>28</v>
      </c>
      <c r="AF678" s="51"/>
      <c r="AG678" s="56"/>
      <c r="AH678" s="52"/>
      <c r="AI678" s="48"/>
      <c r="AJ678" s="49"/>
      <c r="AK678" s="127" t="s">
        <v>28</v>
      </c>
      <c r="AL678" s="51"/>
      <c r="AM678" s="56"/>
      <c r="AN678" s="52"/>
      <c r="AO678" s="67"/>
      <c r="AP678" s="350" t="s">
        <v>485</v>
      </c>
      <c r="AQ678" s="350"/>
      <c r="AR678" s="68" t="s">
        <v>455</v>
      </c>
      <c r="AS678" s="72" t="s">
        <v>488</v>
      </c>
      <c r="AT678" s="71"/>
      <c r="AU678" s="219"/>
    </row>
    <row r="679" spans="1:47" s="17" customFormat="1" ht="54" x14ac:dyDescent="0.15">
      <c r="A679" s="45"/>
      <c r="B679" s="78"/>
      <c r="C679" s="239">
        <v>586</v>
      </c>
      <c r="D679" s="304" t="s">
        <v>1366</v>
      </c>
      <c r="E679" s="37" t="s">
        <v>637</v>
      </c>
      <c r="F679" s="37" t="s">
        <v>529</v>
      </c>
      <c r="G679" s="288">
        <v>290.16300000000001</v>
      </c>
      <c r="H679" s="287">
        <v>329.12900000000002</v>
      </c>
      <c r="I679" s="288">
        <v>268.86500000000001</v>
      </c>
      <c r="J679" s="503" t="s">
        <v>28</v>
      </c>
      <c r="K679" s="79" t="s">
        <v>1770</v>
      </c>
      <c r="L679" s="291" t="s">
        <v>2642</v>
      </c>
      <c r="M679" s="288">
        <v>39.585999999999999</v>
      </c>
      <c r="N679" s="288">
        <v>40</v>
      </c>
      <c r="O679" s="462">
        <v>0.41399999999999998</v>
      </c>
      <c r="P679" s="340" t="s">
        <v>485</v>
      </c>
      <c r="Q679" s="64" t="s">
        <v>1772</v>
      </c>
      <c r="R679" s="295" t="s">
        <v>2662</v>
      </c>
      <c r="S679" s="66" t="s">
        <v>3161</v>
      </c>
      <c r="T679" s="37" t="s">
        <v>626</v>
      </c>
      <c r="U679" s="37" t="s">
        <v>519</v>
      </c>
      <c r="V679" s="58" t="s">
        <v>1274</v>
      </c>
      <c r="W679" s="74" t="s">
        <v>1381</v>
      </c>
      <c r="X679" s="75">
        <v>21</v>
      </c>
      <c r="Y679" s="127" t="s">
        <v>28</v>
      </c>
      <c r="Z679" s="51">
        <v>541</v>
      </c>
      <c r="AA679" s="148"/>
      <c r="AB679" s="52"/>
      <c r="AC679" s="48"/>
      <c r="AD679" s="49"/>
      <c r="AE679" s="127" t="s">
        <v>28</v>
      </c>
      <c r="AF679" s="51"/>
      <c r="AG679" s="56"/>
      <c r="AH679" s="52"/>
      <c r="AI679" s="48"/>
      <c r="AJ679" s="49"/>
      <c r="AK679" s="127" t="s">
        <v>28</v>
      </c>
      <c r="AL679" s="51"/>
      <c r="AM679" s="56"/>
      <c r="AN679" s="52"/>
      <c r="AO679" s="67"/>
      <c r="AP679" s="350" t="s">
        <v>485</v>
      </c>
      <c r="AQ679" s="350"/>
      <c r="AR679" s="68" t="s">
        <v>455</v>
      </c>
      <c r="AS679" s="72" t="s">
        <v>488</v>
      </c>
      <c r="AT679" s="71"/>
      <c r="AU679" s="219"/>
    </row>
    <row r="680" spans="1:47" s="17" customFormat="1" ht="54" x14ac:dyDescent="0.15">
      <c r="A680" s="45"/>
      <c r="B680" s="78"/>
      <c r="C680" s="239">
        <v>587</v>
      </c>
      <c r="D680" s="304" t="s">
        <v>1640</v>
      </c>
      <c r="E680" s="46" t="s">
        <v>737</v>
      </c>
      <c r="F680" s="37" t="s">
        <v>529</v>
      </c>
      <c r="G680" s="288">
        <v>42.298000000000002</v>
      </c>
      <c r="H680" s="287">
        <v>42.298000000000002</v>
      </c>
      <c r="I680" s="288">
        <v>33.265000000000001</v>
      </c>
      <c r="J680" s="503" t="s">
        <v>28</v>
      </c>
      <c r="K680" s="79" t="s">
        <v>1770</v>
      </c>
      <c r="L680" s="291" t="s">
        <v>2643</v>
      </c>
      <c r="M680" s="288">
        <v>40.398000000000003</v>
      </c>
      <c r="N680" s="288">
        <v>60</v>
      </c>
      <c r="O680" s="436">
        <v>19.602</v>
      </c>
      <c r="P680" s="340" t="s">
        <v>485</v>
      </c>
      <c r="Q680" s="64" t="s">
        <v>1772</v>
      </c>
      <c r="R680" s="295" t="s">
        <v>2663</v>
      </c>
      <c r="S680" s="66" t="s">
        <v>3108</v>
      </c>
      <c r="T680" s="37" t="s">
        <v>626</v>
      </c>
      <c r="U680" s="37" t="s">
        <v>519</v>
      </c>
      <c r="V680" s="58" t="s">
        <v>1274</v>
      </c>
      <c r="W680" s="74" t="s">
        <v>1381</v>
      </c>
      <c r="X680" s="75">
        <v>21</v>
      </c>
      <c r="Y680" s="127" t="s">
        <v>28</v>
      </c>
      <c r="Z680" s="51">
        <v>541</v>
      </c>
      <c r="AA680" s="148"/>
      <c r="AB680" s="52"/>
      <c r="AC680" s="48"/>
      <c r="AD680" s="49"/>
      <c r="AE680" s="127" t="s">
        <v>28</v>
      </c>
      <c r="AF680" s="51"/>
      <c r="AG680" s="56"/>
      <c r="AH680" s="52"/>
      <c r="AI680" s="48"/>
      <c r="AJ680" s="49"/>
      <c r="AK680" s="127" t="s">
        <v>28</v>
      </c>
      <c r="AL680" s="51"/>
      <c r="AM680" s="56"/>
      <c r="AN680" s="52"/>
      <c r="AO680" s="67"/>
      <c r="AP680" s="350" t="s">
        <v>485</v>
      </c>
      <c r="AQ680" s="350"/>
      <c r="AR680" s="68" t="s">
        <v>455</v>
      </c>
      <c r="AS680" s="72" t="s">
        <v>488</v>
      </c>
      <c r="AT680" s="71"/>
      <c r="AU680" s="219"/>
    </row>
    <row r="681" spans="1:47" s="17" customFormat="1" ht="40.5" x14ac:dyDescent="0.15">
      <c r="A681" s="45"/>
      <c r="B681" s="78"/>
      <c r="C681" s="239">
        <v>588</v>
      </c>
      <c r="D681" s="300" t="s">
        <v>1166</v>
      </c>
      <c r="E681" s="46" t="s">
        <v>1116</v>
      </c>
      <c r="F681" s="46" t="s">
        <v>484</v>
      </c>
      <c r="G681" s="288">
        <v>49.716999999999999</v>
      </c>
      <c r="H681" s="287">
        <v>49.716999999999999</v>
      </c>
      <c r="I681" s="288">
        <v>39.17</v>
      </c>
      <c r="J681" s="503" t="s">
        <v>28</v>
      </c>
      <c r="K681" s="79" t="s">
        <v>1770</v>
      </c>
      <c r="L681" s="291" t="s">
        <v>2204</v>
      </c>
      <c r="M681" s="288">
        <v>190.19200000000001</v>
      </c>
      <c r="N681" s="288">
        <v>97.356999999999999</v>
      </c>
      <c r="O681" s="436">
        <f t="shared" si="27"/>
        <v>-92.835000000000008</v>
      </c>
      <c r="P681" s="340">
        <v>0</v>
      </c>
      <c r="Q681" s="64" t="s">
        <v>1773</v>
      </c>
      <c r="R681" s="295" t="s">
        <v>2207</v>
      </c>
      <c r="S681" s="337"/>
      <c r="T681" s="46" t="s">
        <v>544</v>
      </c>
      <c r="U681" s="46" t="s">
        <v>519</v>
      </c>
      <c r="V681" s="57" t="s">
        <v>1275</v>
      </c>
      <c r="W681" s="48" t="s">
        <v>1381</v>
      </c>
      <c r="X681" s="49">
        <v>21</v>
      </c>
      <c r="Y681" s="127" t="s">
        <v>28</v>
      </c>
      <c r="Z681" s="51">
        <v>542</v>
      </c>
      <c r="AA681" s="50"/>
      <c r="AB681" s="52"/>
      <c r="AC681" s="48"/>
      <c r="AD681" s="49"/>
      <c r="AE681" s="127" t="s">
        <v>28</v>
      </c>
      <c r="AF681" s="51"/>
      <c r="AG681" s="56"/>
      <c r="AH681" s="52"/>
      <c r="AI681" s="48"/>
      <c r="AJ681" s="49"/>
      <c r="AK681" s="127" t="s">
        <v>28</v>
      </c>
      <c r="AL681" s="51"/>
      <c r="AM681" s="56"/>
      <c r="AN681" s="52"/>
      <c r="AO681" s="67"/>
      <c r="AP681" s="103" t="s">
        <v>485</v>
      </c>
      <c r="AQ681" s="103"/>
      <c r="AR681" s="68" t="s">
        <v>453</v>
      </c>
      <c r="AS681" s="71" t="s">
        <v>488</v>
      </c>
      <c r="AT681" s="71"/>
      <c r="AU681" s="219"/>
    </row>
    <row r="682" spans="1:47" s="17" customFormat="1" ht="54" x14ac:dyDescent="0.15">
      <c r="A682" s="45"/>
      <c r="B682" s="78"/>
      <c r="C682" s="239">
        <v>589</v>
      </c>
      <c r="D682" s="300" t="s">
        <v>1368</v>
      </c>
      <c r="E682" s="46" t="s">
        <v>1167</v>
      </c>
      <c r="F682" s="46" t="s">
        <v>484</v>
      </c>
      <c r="G682" s="288">
        <f>19.821-1.624</f>
        <v>18.197000000000003</v>
      </c>
      <c r="H682" s="287">
        <v>18.197000000000003</v>
      </c>
      <c r="I682" s="288">
        <v>6.5919999999999996</v>
      </c>
      <c r="J682" s="279" t="s">
        <v>2941</v>
      </c>
      <c r="K682" s="79" t="s">
        <v>1770</v>
      </c>
      <c r="L682" s="291" t="s">
        <v>2205</v>
      </c>
      <c r="M682" s="397">
        <v>22.484999999999999</v>
      </c>
      <c r="N682" s="397">
        <v>23.44</v>
      </c>
      <c r="O682" s="445">
        <f t="shared" si="27"/>
        <v>0.95500000000000185</v>
      </c>
      <c r="P682" s="340">
        <v>0</v>
      </c>
      <c r="Q682" s="64" t="s">
        <v>1773</v>
      </c>
      <c r="R682" s="295" t="s">
        <v>2208</v>
      </c>
      <c r="S682" s="337"/>
      <c r="T682" s="46" t="s">
        <v>544</v>
      </c>
      <c r="U682" s="46" t="s">
        <v>519</v>
      </c>
      <c r="V682" s="57" t="s">
        <v>1275</v>
      </c>
      <c r="W682" s="48" t="s">
        <v>1381</v>
      </c>
      <c r="X682" s="49">
        <v>21</v>
      </c>
      <c r="Y682" s="127" t="s">
        <v>28</v>
      </c>
      <c r="Z682" s="51">
        <v>543</v>
      </c>
      <c r="AA682" s="50"/>
      <c r="AB682" s="52"/>
      <c r="AC682" s="48"/>
      <c r="AD682" s="49"/>
      <c r="AE682" s="127" t="s">
        <v>28</v>
      </c>
      <c r="AF682" s="51"/>
      <c r="AG682" s="56"/>
      <c r="AH682" s="52"/>
      <c r="AI682" s="48"/>
      <c r="AJ682" s="49"/>
      <c r="AK682" s="127" t="s">
        <v>28</v>
      </c>
      <c r="AL682" s="51"/>
      <c r="AM682" s="56"/>
      <c r="AN682" s="52"/>
      <c r="AO682" s="67"/>
      <c r="AP682" s="103" t="s">
        <v>1382</v>
      </c>
      <c r="AQ682" s="103" t="s">
        <v>1383</v>
      </c>
      <c r="AR682" s="68" t="s">
        <v>452</v>
      </c>
      <c r="AS682" s="71" t="s">
        <v>488</v>
      </c>
      <c r="AT682" s="71"/>
      <c r="AU682" s="219"/>
    </row>
    <row r="683" spans="1:47" s="17" customFormat="1" ht="40.5" x14ac:dyDescent="0.15">
      <c r="A683" s="45"/>
      <c r="B683" s="78"/>
      <c r="C683" s="239">
        <v>590</v>
      </c>
      <c r="D683" s="304" t="s">
        <v>1369</v>
      </c>
      <c r="E683" s="46" t="s">
        <v>1167</v>
      </c>
      <c r="F683" s="46" t="s">
        <v>484</v>
      </c>
      <c r="G683" s="288">
        <f>1389.735+30-0.472-35.272-0.7</f>
        <v>1383.2909999999999</v>
      </c>
      <c r="H683" s="287">
        <v>1452.2909999999999</v>
      </c>
      <c r="I683" s="288">
        <v>1224.338</v>
      </c>
      <c r="J683" s="503" t="s">
        <v>28</v>
      </c>
      <c r="K683" s="79" t="s">
        <v>1774</v>
      </c>
      <c r="L683" s="291" t="s">
        <v>2206</v>
      </c>
      <c r="M683" s="288">
        <v>1336.577</v>
      </c>
      <c r="N683" s="288">
        <v>1587.126</v>
      </c>
      <c r="O683" s="436">
        <f t="shared" si="27"/>
        <v>250.54899999999998</v>
      </c>
      <c r="P683" s="340">
        <v>0</v>
      </c>
      <c r="Q683" s="64" t="s">
        <v>1773</v>
      </c>
      <c r="R683" s="295" t="s">
        <v>2209</v>
      </c>
      <c r="S683" s="66" t="s">
        <v>2943</v>
      </c>
      <c r="T683" s="46" t="s">
        <v>544</v>
      </c>
      <c r="U683" s="46" t="s">
        <v>519</v>
      </c>
      <c r="V683" s="57" t="s">
        <v>1275</v>
      </c>
      <c r="W683" s="48" t="s">
        <v>1381</v>
      </c>
      <c r="X683" s="49">
        <v>21</v>
      </c>
      <c r="Y683" s="127" t="s">
        <v>28</v>
      </c>
      <c r="Z683" s="51">
        <v>543</v>
      </c>
      <c r="AA683" s="50"/>
      <c r="AB683" s="52"/>
      <c r="AC683" s="48"/>
      <c r="AD683" s="49"/>
      <c r="AE683" s="127" t="s">
        <v>28</v>
      </c>
      <c r="AF683" s="51"/>
      <c r="AG683" s="56"/>
      <c r="AH683" s="52"/>
      <c r="AI683" s="48"/>
      <c r="AJ683" s="49"/>
      <c r="AK683" s="127" t="s">
        <v>28</v>
      </c>
      <c r="AL683" s="51"/>
      <c r="AM683" s="56"/>
      <c r="AN683" s="52"/>
      <c r="AO683" s="67"/>
      <c r="AP683" s="103" t="s">
        <v>485</v>
      </c>
      <c r="AQ683" s="103"/>
      <c r="AR683" s="68" t="s">
        <v>452</v>
      </c>
      <c r="AS683" s="71" t="s">
        <v>488</v>
      </c>
      <c r="AT683" s="71"/>
      <c r="AU683" s="219"/>
    </row>
    <row r="684" spans="1:47" s="17" customFormat="1" ht="54" x14ac:dyDescent="0.15">
      <c r="A684" s="45"/>
      <c r="B684" s="78"/>
      <c r="C684" s="239">
        <v>591</v>
      </c>
      <c r="D684" s="300" t="s">
        <v>1168</v>
      </c>
      <c r="E684" s="46" t="s">
        <v>503</v>
      </c>
      <c r="F684" s="46" t="s">
        <v>484</v>
      </c>
      <c r="G684" s="288">
        <v>33.587000000000003</v>
      </c>
      <c r="H684" s="287">
        <v>33.587000000000003</v>
      </c>
      <c r="I684" s="288">
        <v>19.733000000000001</v>
      </c>
      <c r="J684" s="279" t="s">
        <v>2942</v>
      </c>
      <c r="K684" s="79" t="s">
        <v>1770</v>
      </c>
      <c r="L684" s="291" t="s">
        <v>2205</v>
      </c>
      <c r="M684" s="397">
        <v>33.917000000000002</v>
      </c>
      <c r="N684" s="397">
        <v>45.469000000000001</v>
      </c>
      <c r="O684" s="445">
        <f t="shared" si="27"/>
        <v>11.552</v>
      </c>
      <c r="P684" s="340">
        <v>0</v>
      </c>
      <c r="Q684" s="64" t="s">
        <v>1773</v>
      </c>
      <c r="R684" s="295" t="s">
        <v>2210</v>
      </c>
      <c r="S684" s="337"/>
      <c r="T684" s="46" t="s">
        <v>628</v>
      </c>
      <c r="U684" s="46" t="s">
        <v>519</v>
      </c>
      <c r="V684" s="57" t="s">
        <v>1276</v>
      </c>
      <c r="W684" s="48" t="s">
        <v>1381</v>
      </c>
      <c r="X684" s="49">
        <v>21</v>
      </c>
      <c r="Y684" s="127" t="s">
        <v>28</v>
      </c>
      <c r="Z684" s="51">
        <v>544</v>
      </c>
      <c r="AA684" s="50"/>
      <c r="AB684" s="52"/>
      <c r="AC684" s="48"/>
      <c r="AD684" s="49"/>
      <c r="AE684" s="127" t="s">
        <v>28</v>
      </c>
      <c r="AF684" s="51"/>
      <c r="AG684" s="56"/>
      <c r="AH684" s="52"/>
      <c r="AI684" s="48"/>
      <c r="AJ684" s="49"/>
      <c r="AK684" s="127" t="s">
        <v>28</v>
      </c>
      <c r="AL684" s="51"/>
      <c r="AM684" s="56"/>
      <c r="AN684" s="52"/>
      <c r="AO684" s="67"/>
      <c r="AP684" s="103" t="s">
        <v>1382</v>
      </c>
      <c r="AQ684" s="103" t="s">
        <v>1383</v>
      </c>
      <c r="AR684" s="68" t="s">
        <v>451</v>
      </c>
      <c r="AS684" s="71" t="s">
        <v>488</v>
      </c>
      <c r="AT684" s="71"/>
      <c r="AU684" s="219"/>
    </row>
    <row r="685" spans="1:47" s="17" customFormat="1" ht="36" x14ac:dyDescent="0.15">
      <c r="A685" s="45"/>
      <c r="B685" s="78"/>
      <c r="C685" s="239">
        <v>592</v>
      </c>
      <c r="D685" s="300" t="s">
        <v>1169</v>
      </c>
      <c r="E685" s="46" t="s">
        <v>1710</v>
      </c>
      <c r="F685" s="46" t="s">
        <v>620</v>
      </c>
      <c r="G685" s="288">
        <v>66.477000000000004</v>
      </c>
      <c r="H685" s="287">
        <v>66.477000000000004</v>
      </c>
      <c r="I685" s="288">
        <v>66.403999999999996</v>
      </c>
      <c r="J685" s="503" t="s">
        <v>28</v>
      </c>
      <c r="K685" s="79" t="s">
        <v>1770</v>
      </c>
      <c r="L685" s="291" t="s">
        <v>2790</v>
      </c>
      <c r="M685" s="288">
        <v>66.856999999999999</v>
      </c>
      <c r="N685" s="288">
        <f>30.994+34+3</f>
        <v>67.994</v>
      </c>
      <c r="O685" s="436">
        <f>N685-M685</f>
        <v>1.1370000000000005</v>
      </c>
      <c r="P685" s="340" t="s">
        <v>3270</v>
      </c>
      <c r="Q685" s="64" t="s">
        <v>1773</v>
      </c>
      <c r="R685" s="295" t="s">
        <v>2837</v>
      </c>
      <c r="S685" s="66" t="s">
        <v>3269</v>
      </c>
      <c r="T685" s="109" t="s">
        <v>611</v>
      </c>
      <c r="U685" s="109" t="s">
        <v>612</v>
      </c>
      <c r="V685" s="57" t="s">
        <v>1277</v>
      </c>
      <c r="W685" s="48" t="s">
        <v>1381</v>
      </c>
      <c r="X685" s="49">
        <v>21</v>
      </c>
      <c r="Y685" s="127" t="s">
        <v>28</v>
      </c>
      <c r="Z685" s="51">
        <v>545</v>
      </c>
      <c r="AA685" s="50"/>
      <c r="AB685" s="52"/>
      <c r="AC685" s="48"/>
      <c r="AD685" s="49"/>
      <c r="AE685" s="127" t="s">
        <v>28</v>
      </c>
      <c r="AF685" s="51"/>
      <c r="AG685" s="56"/>
      <c r="AH685" s="52"/>
      <c r="AI685" s="48"/>
      <c r="AJ685" s="49"/>
      <c r="AK685" s="127" t="s">
        <v>28</v>
      </c>
      <c r="AL685" s="51"/>
      <c r="AM685" s="56"/>
      <c r="AN685" s="52"/>
      <c r="AO685" s="67"/>
      <c r="AP685" s="350" t="s">
        <v>485</v>
      </c>
      <c r="AQ685" s="350"/>
      <c r="AR685" s="68" t="s">
        <v>453</v>
      </c>
      <c r="AS685" s="353" t="s">
        <v>488</v>
      </c>
      <c r="AT685" s="353"/>
      <c r="AU685" s="221"/>
    </row>
    <row r="686" spans="1:47" s="17" customFormat="1" ht="154.5" customHeight="1" thickBot="1" x14ac:dyDescent="0.2">
      <c r="A686" s="45"/>
      <c r="B686" s="78"/>
      <c r="C686" s="332">
        <v>593</v>
      </c>
      <c r="D686" s="300" t="s">
        <v>1417</v>
      </c>
      <c r="E686" s="37" t="s">
        <v>811</v>
      </c>
      <c r="F686" s="37" t="s">
        <v>1107</v>
      </c>
      <c r="G686" s="397" t="s">
        <v>28</v>
      </c>
      <c r="H686" s="419" t="s">
        <v>28</v>
      </c>
      <c r="I686" s="397" t="s">
        <v>28</v>
      </c>
      <c r="J686" s="503" t="s">
        <v>28</v>
      </c>
      <c r="K686" s="79" t="s">
        <v>1771</v>
      </c>
      <c r="L686" s="291" t="s">
        <v>3232</v>
      </c>
      <c r="M686" s="288">
        <v>145.565</v>
      </c>
      <c r="N686" s="469">
        <v>0</v>
      </c>
      <c r="O686" s="470">
        <v>0</v>
      </c>
      <c r="P686" s="340">
        <v>0</v>
      </c>
      <c r="Q686" s="64" t="s">
        <v>1771</v>
      </c>
      <c r="R686" s="295" t="s">
        <v>3233</v>
      </c>
      <c r="S686" s="65"/>
      <c r="T686" s="106" t="s">
        <v>1418</v>
      </c>
      <c r="U686" s="46" t="s">
        <v>519</v>
      </c>
      <c r="V686" s="57" t="s">
        <v>1419</v>
      </c>
      <c r="W686" s="48"/>
      <c r="X686" s="49"/>
      <c r="Y686" s="127" t="s">
        <v>28</v>
      </c>
      <c r="Z686" s="51"/>
      <c r="AA686" s="50"/>
      <c r="AB686" s="52"/>
      <c r="AC686" s="48"/>
      <c r="AD686" s="49"/>
      <c r="AE686" s="127" t="s">
        <v>28</v>
      </c>
      <c r="AF686" s="51"/>
      <c r="AG686" s="56"/>
      <c r="AH686" s="52"/>
      <c r="AI686" s="48"/>
      <c r="AJ686" s="49"/>
      <c r="AK686" s="127" t="s">
        <v>28</v>
      </c>
      <c r="AL686" s="51"/>
      <c r="AM686" s="56"/>
      <c r="AN686" s="52"/>
      <c r="AO686" s="67"/>
      <c r="AP686" s="350" t="s">
        <v>28</v>
      </c>
      <c r="AQ686" s="350"/>
      <c r="AR686" s="68"/>
      <c r="AS686" s="71" t="s">
        <v>488</v>
      </c>
      <c r="AT686" s="71"/>
      <c r="AU686" s="219"/>
    </row>
    <row r="687" spans="1:47" s="25" customFormat="1" x14ac:dyDescent="0.15">
      <c r="A687" s="41" t="s">
        <v>1724</v>
      </c>
      <c r="B687" s="42"/>
      <c r="C687" s="330"/>
      <c r="D687" s="100"/>
      <c r="E687" s="105"/>
      <c r="F687" s="105"/>
      <c r="G687" s="400"/>
      <c r="H687" s="416"/>
      <c r="I687" s="416"/>
      <c r="J687" s="534"/>
      <c r="K687" s="81"/>
      <c r="L687" s="513"/>
      <c r="M687" s="400"/>
      <c r="N687" s="416"/>
      <c r="O687" s="434"/>
      <c r="P687" s="341">
        <v>0</v>
      </c>
      <c r="Q687" s="42"/>
      <c r="R687" s="525"/>
      <c r="S687" s="42"/>
      <c r="T687" s="104"/>
      <c r="U687" s="100"/>
      <c r="V687" s="100"/>
      <c r="W687" s="100"/>
      <c r="X687" s="100"/>
      <c r="Y687" s="100"/>
      <c r="Z687" s="100"/>
      <c r="AA687" s="100"/>
      <c r="AB687" s="100"/>
      <c r="AC687" s="100"/>
      <c r="AD687" s="100"/>
      <c r="AE687" s="100"/>
      <c r="AF687" s="100"/>
      <c r="AG687" s="100"/>
      <c r="AH687" s="100"/>
      <c r="AI687" s="100"/>
      <c r="AJ687" s="100"/>
      <c r="AK687" s="100"/>
      <c r="AL687" s="100"/>
      <c r="AM687" s="100"/>
      <c r="AN687" s="100"/>
      <c r="AO687" s="42"/>
      <c r="AP687" s="105"/>
      <c r="AQ687" s="105"/>
      <c r="AR687" s="62"/>
      <c r="AS687" s="100"/>
      <c r="AT687" s="100"/>
      <c r="AU687" s="222"/>
    </row>
    <row r="688" spans="1:47" s="25" customFormat="1" x14ac:dyDescent="0.15">
      <c r="A688" s="33"/>
      <c r="B688" s="43" t="s">
        <v>1360</v>
      </c>
      <c r="C688" s="306"/>
      <c r="D688" s="99"/>
      <c r="E688" s="102"/>
      <c r="F688" s="102"/>
      <c r="G688" s="401"/>
      <c r="H688" s="417"/>
      <c r="I688" s="417"/>
      <c r="J688" s="533"/>
      <c r="K688" s="82"/>
      <c r="L688" s="514"/>
      <c r="M688" s="401"/>
      <c r="N688" s="417"/>
      <c r="O688" s="435"/>
      <c r="P688" s="339">
        <v>0</v>
      </c>
      <c r="Q688" s="44"/>
      <c r="R688" s="524"/>
      <c r="S688" s="44"/>
      <c r="T688" s="101"/>
      <c r="U688" s="99"/>
      <c r="V688" s="99"/>
      <c r="W688" s="99"/>
      <c r="X688" s="99"/>
      <c r="Y688" s="99"/>
      <c r="Z688" s="99"/>
      <c r="AA688" s="99"/>
      <c r="AB688" s="99"/>
      <c r="AC688" s="99"/>
      <c r="AD688" s="99"/>
      <c r="AE688" s="99"/>
      <c r="AF688" s="99"/>
      <c r="AG688" s="99"/>
      <c r="AH688" s="99"/>
      <c r="AI688" s="99"/>
      <c r="AJ688" s="99"/>
      <c r="AK688" s="99"/>
      <c r="AL688" s="99"/>
      <c r="AM688" s="99"/>
      <c r="AN688" s="99"/>
      <c r="AO688" s="99"/>
      <c r="AP688" s="102"/>
      <c r="AQ688" s="102"/>
      <c r="AR688" s="63"/>
      <c r="AS688" s="99"/>
      <c r="AT688" s="99"/>
      <c r="AU688" s="220"/>
    </row>
    <row r="689" spans="1:47" s="17" customFormat="1" ht="81" x14ac:dyDescent="0.15">
      <c r="A689" s="45"/>
      <c r="B689" s="78"/>
      <c r="C689" s="239">
        <v>594</v>
      </c>
      <c r="D689" s="300" t="s">
        <v>1172</v>
      </c>
      <c r="E689" s="46" t="s">
        <v>1173</v>
      </c>
      <c r="F689" s="46" t="s">
        <v>484</v>
      </c>
      <c r="G689" s="288">
        <v>20960.440999999999</v>
      </c>
      <c r="H689" s="287">
        <v>17793.241999999998</v>
      </c>
      <c r="I689" s="288">
        <v>17073.731</v>
      </c>
      <c r="J689" s="279" t="s">
        <v>2534</v>
      </c>
      <c r="K689" s="79" t="s">
        <v>1770</v>
      </c>
      <c r="L689" s="291" t="s">
        <v>1973</v>
      </c>
      <c r="M689" s="397">
        <v>17320.102999999999</v>
      </c>
      <c r="N689" s="397">
        <v>20784.125</v>
      </c>
      <c r="O689" s="445" t="s">
        <v>28</v>
      </c>
      <c r="P689" s="340" t="s">
        <v>28</v>
      </c>
      <c r="Q689" s="64" t="s">
        <v>1773</v>
      </c>
      <c r="R689" s="295" t="s">
        <v>2535</v>
      </c>
      <c r="S689" s="66" t="s">
        <v>3042</v>
      </c>
      <c r="T689" s="46" t="s">
        <v>1279</v>
      </c>
      <c r="U689" s="46" t="s">
        <v>798</v>
      </c>
      <c r="V689" s="57" t="s">
        <v>1280</v>
      </c>
      <c r="W689" s="48" t="s">
        <v>1381</v>
      </c>
      <c r="X689" s="49">
        <v>21</v>
      </c>
      <c r="Y689" s="127" t="s">
        <v>28</v>
      </c>
      <c r="Z689" s="51">
        <v>547</v>
      </c>
      <c r="AA689" s="50"/>
      <c r="AB689" s="52"/>
      <c r="AC689" s="48"/>
      <c r="AD689" s="49"/>
      <c r="AE689" s="127" t="s">
        <v>28</v>
      </c>
      <c r="AF689" s="51"/>
      <c r="AG689" s="56"/>
      <c r="AH689" s="52"/>
      <c r="AI689" s="48"/>
      <c r="AJ689" s="49"/>
      <c r="AK689" s="127" t="s">
        <v>28</v>
      </c>
      <c r="AL689" s="51"/>
      <c r="AM689" s="56"/>
      <c r="AN689" s="52"/>
      <c r="AO689" s="67"/>
      <c r="AP689" s="344" t="s">
        <v>1382</v>
      </c>
      <c r="AQ689" s="344" t="s">
        <v>1383</v>
      </c>
      <c r="AR689" s="68" t="s">
        <v>454</v>
      </c>
      <c r="AS689" s="71" t="s">
        <v>488</v>
      </c>
      <c r="AT689" s="71"/>
      <c r="AU689" s="219"/>
    </row>
    <row r="690" spans="1:47" s="17" customFormat="1" ht="41.25" thickBot="1" x14ac:dyDescent="0.2">
      <c r="A690" s="45"/>
      <c r="B690" s="78"/>
      <c r="C690" s="332">
        <v>595</v>
      </c>
      <c r="D690" s="311" t="s">
        <v>1174</v>
      </c>
      <c r="E690" s="345" t="s">
        <v>1175</v>
      </c>
      <c r="F690" s="346" t="s">
        <v>484</v>
      </c>
      <c r="G690" s="288">
        <v>168.78100000000001</v>
      </c>
      <c r="H690" s="287">
        <v>168.78100000000001</v>
      </c>
      <c r="I690" s="288">
        <v>144.95400000000001</v>
      </c>
      <c r="J690" s="505" t="s">
        <v>28</v>
      </c>
      <c r="K690" s="79" t="s">
        <v>1770</v>
      </c>
      <c r="L690" s="291" t="s">
        <v>1974</v>
      </c>
      <c r="M690" s="288">
        <v>172.46700000000001</v>
      </c>
      <c r="N690" s="288">
        <v>216.636</v>
      </c>
      <c r="O690" s="458" t="s">
        <v>28</v>
      </c>
      <c r="P690" s="340" t="s">
        <v>28</v>
      </c>
      <c r="Q690" s="64" t="s">
        <v>1772</v>
      </c>
      <c r="R690" s="295" t="s">
        <v>2536</v>
      </c>
      <c r="S690" s="66" t="s">
        <v>3043</v>
      </c>
      <c r="T690" s="345" t="s">
        <v>1279</v>
      </c>
      <c r="U690" s="345" t="s">
        <v>798</v>
      </c>
      <c r="V690" s="142" t="s">
        <v>1281</v>
      </c>
      <c r="W690" s="48" t="s">
        <v>1381</v>
      </c>
      <c r="X690" s="49">
        <v>21</v>
      </c>
      <c r="Y690" s="127" t="s">
        <v>28</v>
      </c>
      <c r="Z690" s="51">
        <v>548</v>
      </c>
      <c r="AA690" s="50"/>
      <c r="AB690" s="52"/>
      <c r="AC690" s="48"/>
      <c r="AD690" s="49"/>
      <c r="AE690" s="127" t="s">
        <v>28</v>
      </c>
      <c r="AF690" s="51"/>
      <c r="AG690" s="56"/>
      <c r="AH690" s="52"/>
      <c r="AI690" s="48"/>
      <c r="AJ690" s="49"/>
      <c r="AK690" s="127" t="s">
        <v>28</v>
      </c>
      <c r="AL690" s="51"/>
      <c r="AM690" s="56"/>
      <c r="AN690" s="52"/>
      <c r="AO690" s="67"/>
      <c r="AP690" s="344" t="s">
        <v>485</v>
      </c>
      <c r="AQ690" s="344"/>
      <c r="AR690" s="68" t="s">
        <v>453</v>
      </c>
      <c r="AS690" s="347" t="s">
        <v>488</v>
      </c>
      <c r="AT690" s="347"/>
      <c r="AU690" s="221"/>
    </row>
    <row r="691" spans="1:47" s="25" customFormat="1" x14ac:dyDescent="0.15">
      <c r="A691" s="41" t="s">
        <v>1361</v>
      </c>
      <c r="B691" s="42"/>
      <c r="C691" s="331"/>
      <c r="D691" s="100"/>
      <c r="E691" s="105"/>
      <c r="F691" s="105"/>
      <c r="G691" s="400"/>
      <c r="H691" s="416"/>
      <c r="I691" s="416"/>
      <c r="J691" s="534"/>
      <c r="K691" s="81"/>
      <c r="L691" s="513"/>
      <c r="M691" s="400"/>
      <c r="N691" s="416"/>
      <c r="O691" s="434"/>
      <c r="P691" s="341"/>
      <c r="Q691" s="42"/>
      <c r="R691" s="525"/>
      <c r="S691" s="42"/>
      <c r="T691" s="104"/>
      <c r="U691" s="100"/>
      <c r="V691" s="100"/>
      <c r="W691" s="42"/>
      <c r="X691" s="42"/>
      <c r="Y691" s="127" t="s">
        <v>28</v>
      </c>
      <c r="Z691" s="42"/>
      <c r="AA691" s="42"/>
      <c r="AB691" s="42"/>
      <c r="AC691" s="42"/>
      <c r="AD691" s="42"/>
      <c r="AE691" s="127" t="s">
        <v>28</v>
      </c>
      <c r="AF691" s="42"/>
      <c r="AG691" s="42"/>
      <c r="AH691" s="42"/>
      <c r="AI691" s="42"/>
      <c r="AJ691" s="42"/>
      <c r="AK691" s="127" t="s">
        <v>28</v>
      </c>
      <c r="AL691" s="42"/>
      <c r="AM691" s="42"/>
      <c r="AN691" s="42"/>
      <c r="AO691" s="42"/>
      <c r="AP691" s="105"/>
      <c r="AQ691" s="105"/>
      <c r="AR691" s="62"/>
      <c r="AS691" s="100"/>
      <c r="AT691" s="100"/>
      <c r="AU691" s="222"/>
    </row>
    <row r="692" spans="1:47" s="17" customFormat="1" ht="122.25" customHeight="1" x14ac:dyDescent="0.15">
      <c r="A692" s="45"/>
      <c r="B692" s="78"/>
      <c r="C692" s="239">
        <v>596</v>
      </c>
      <c r="D692" s="300" t="s">
        <v>1176</v>
      </c>
      <c r="E692" s="46" t="s">
        <v>1177</v>
      </c>
      <c r="F692" s="46" t="s">
        <v>484</v>
      </c>
      <c r="G692" s="288">
        <v>75.268000000000001</v>
      </c>
      <c r="H692" s="287">
        <v>75.268000000000001</v>
      </c>
      <c r="I692" s="288">
        <v>68.938999999999993</v>
      </c>
      <c r="J692" s="279" t="s">
        <v>2566</v>
      </c>
      <c r="K692" s="79" t="s">
        <v>1771</v>
      </c>
      <c r="L692" s="291" t="s">
        <v>1996</v>
      </c>
      <c r="M692" s="397">
        <v>68.602000000000004</v>
      </c>
      <c r="N692" s="397">
        <v>68.602000000000004</v>
      </c>
      <c r="O692" s="445">
        <f t="shared" ref="O692" si="28">SUM(N692-M692)</f>
        <v>0</v>
      </c>
      <c r="P692" s="340" t="s">
        <v>3315</v>
      </c>
      <c r="Q692" s="64" t="s">
        <v>1771</v>
      </c>
      <c r="R692" s="295" t="s">
        <v>1997</v>
      </c>
      <c r="S692" s="66"/>
      <c r="T692" s="109" t="s">
        <v>1202</v>
      </c>
      <c r="U692" s="46" t="s">
        <v>548</v>
      </c>
      <c r="V692" s="57" t="s">
        <v>1282</v>
      </c>
      <c r="W692" s="48" t="s">
        <v>1381</v>
      </c>
      <c r="X692" s="49">
        <v>21</v>
      </c>
      <c r="Y692" s="127" t="s">
        <v>28</v>
      </c>
      <c r="Z692" s="51">
        <v>549</v>
      </c>
      <c r="AA692" s="50"/>
      <c r="AB692" s="52"/>
      <c r="AC692" s="48"/>
      <c r="AD692" s="49"/>
      <c r="AE692" s="127" t="s">
        <v>28</v>
      </c>
      <c r="AF692" s="51"/>
      <c r="AG692" s="56"/>
      <c r="AH692" s="52"/>
      <c r="AI692" s="48"/>
      <c r="AJ692" s="49"/>
      <c r="AK692" s="127" t="s">
        <v>28</v>
      </c>
      <c r="AL692" s="51"/>
      <c r="AM692" s="56"/>
      <c r="AN692" s="52"/>
      <c r="AO692" s="67"/>
      <c r="AP692" s="349" t="s">
        <v>1588</v>
      </c>
      <c r="AQ692" s="349" t="s">
        <v>1383</v>
      </c>
      <c r="AR692" s="68" t="s">
        <v>451</v>
      </c>
      <c r="AS692" s="71" t="s">
        <v>17</v>
      </c>
      <c r="AT692" s="71"/>
      <c r="AU692" s="219"/>
    </row>
    <row r="693" spans="1:47" s="17" customFormat="1" ht="81" x14ac:dyDescent="0.15">
      <c r="A693" s="45"/>
      <c r="B693" s="78"/>
      <c r="C693" s="239">
        <v>597</v>
      </c>
      <c r="D693" s="300" t="s">
        <v>1179</v>
      </c>
      <c r="E693" s="46" t="s">
        <v>567</v>
      </c>
      <c r="F693" s="46" t="s">
        <v>484</v>
      </c>
      <c r="G693" s="288">
        <v>4632.049</v>
      </c>
      <c r="H693" s="287">
        <v>3611.0945999999999</v>
      </c>
      <c r="I693" s="288">
        <v>1673.3540869999999</v>
      </c>
      <c r="J693" s="503" t="s">
        <v>28</v>
      </c>
      <c r="K693" s="79" t="s">
        <v>1770</v>
      </c>
      <c r="L693" s="291" t="s">
        <v>3234</v>
      </c>
      <c r="M693" s="288">
        <v>406</v>
      </c>
      <c r="N693" s="288">
        <v>406</v>
      </c>
      <c r="O693" s="470">
        <v>0</v>
      </c>
      <c r="P693" s="340">
        <v>0</v>
      </c>
      <c r="Q693" s="64" t="s">
        <v>1772</v>
      </c>
      <c r="R693" s="295" t="s">
        <v>3235</v>
      </c>
      <c r="S693" s="65"/>
      <c r="T693" s="109" t="s">
        <v>1284</v>
      </c>
      <c r="U693" s="46" t="s">
        <v>519</v>
      </c>
      <c r="V693" s="57" t="s">
        <v>1285</v>
      </c>
      <c r="W693" s="48" t="s">
        <v>1381</v>
      </c>
      <c r="X693" s="49">
        <v>21</v>
      </c>
      <c r="Y693" s="127" t="s">
        <v>28</v>
      </c>
      <c r="Z693" s="51">
        <v>552</v>
      </c>
      <c r="AA693" s="50"/>
      <c r="AB693" s="52"/>
      <c r="AC693" s="48"/>
      <c r="AD693" s="49"/>
      <c r="AE693" s="127" t="s">
        <v>28</v>
      </c>
      <c r="AF693" s="51"/>
      <c r="AG693" s="56"/>
      <c r="AH693" s="52"/>
      <c r="AI693" s="48"/>
      <c r="AJ693" s="49"/>
      <c r="AK693" s="127" t="s">
        <v>28</v>
      </c>
      <c r="AL693" s="51"/>
      <c r="AM693" s="56"/>
      <c r="AN693" s="52"/>
      <c r="AO693" s="67"/>
      <c r="AP693" s="350" t="s">
        <v>28</v>
      </c>
      <c r="AQ693" s="350"/>
      <c r="AR693" s="68" t="s">
        <v>455</v>
      </c>
      <c r="AS693" s="71"/>
      <c r="AT693" s="71" t="s">
        <v>488</v>
      </c>
      <c r="AU693" s="219"/>
    </row>
    <row r="694" spans="1:47" s="17" customFormat="1" ht="81" x14ac:dyDescent="0.15">
      <c r="A694" s="45"/>
      <c r="B694" s="78"/>
      <c r="C694" s="239">
        <v>598</v>
      </c>
      <c r="D694" s="300" t="s">
        <v>1180</v>
      </c>
      <c r="E694" s="46" t="s">
        <v>1181</v>
      </c>
      <c r="F694" s="46" t="s">
        <v>484</v>
      </c>
      <c r="G694" s="288">
        <v>316620.54600000003</v>
      </c>
      <c r="H694" s="287">
        <v>369941.89799999999</v>
      </c>
      <c r="I694" s="288">
        <v>303675.261</v>
      </c>
      <c r="J694" s="503" t="s">
        <v>28</v>
      </c>
      <c r="K694" s="79" t="s">
        <v>1770</v>
      </c>
      <c r="L694" s="291" t="s">
        <v>2791</v>
      </c>
      <c r="M694" s="288">
        <v>47441.985999999997</v>
      </c>
      <c r="N694" s="288">
        <v>43119.962</v>
      </c>
      <c r="O694" s="436">
        <f>N694-M694</f>
        <v>-4322.0239999999976</v>
      </c>
      <c r="P694" s="340">
        <v>0</v>
      </c>
      <c r="Q694" s="64" t="s">
        <v>1773</v>
      </c>
      <c r="R694" s="295" t="s">
        <v>2838</v>
      </c>
      <c r="S694" s="66"/>
      <c r="T694" s="109" t="s">
        <v>1286</v>
      </c>
      <c r="U694" s="46" t="s">
        <v>1287</v>
      </c>
      <c r="V694" s="57" t="s">
        <v>1285</v>
      </c>
      <c r="W694" s="48" t="s">
        <v>1381</v>
      </c>
      <c r="X694" s="49">
        <v>21</v>
      </c>
      <c r="Y694" s="127" t="s">
        <v>28</v>
      </c>
      <c r="Z694" s="51">
        <v>553</v>
      </c>
      <c r="AA694" s="50"/>
      <c r="AB694" s="52"/>
      <c r="AC694" s="48"/>
      <c r="AD694" s="49"/>
      <c r="AE694" s="127" t="s">
        <v>28</v>
      </c>
      <c r="AF694" s="51"/>
      <c r="AG694" s="56"/>
      <c r="AH694" s="52"/>
      <c r="AI694" s="48"/>
      <c r="AJ694" s="49"/>
      <c r="AK694" s="127" t="s">
        <v>28</v>
      </c>
      <c r="AL694" s="51"/>
      <c r="AM694" s="56"/>
      <c r="AN694" s="52"/>
      <c r="AO694" s="67"/>
      <c r="AP694" s="350" t="s">
        <v>485</v>
      </c>
      <c r="AQ694" s="350"/>
      <c r="AR694" s="68" t="s">
        <v>452</v>
      </c>
      <c r="AS694" s="71" t="s">
        <v>488</v>
      </c>
      <c r="AT694" s="71" t="s">
        <v>488</v>
      </c>
      <c r="AU694" s="219"/>
    </row>
    <row r="695" spans="1:47" s="17" customFormat="1" ht="40.5" x14ac:dyDescent="0.15">
      <c r="A695" s="45"/>
      <c r="B695" s="78"/>
      <c r="C695" s="239">
        <v>599</v>
      </c>
      <c r="D695" s="300" t="s">
        <v>1182</v>
      </c>
      <c r="E695" s="46" t="s">
        <v>805</v>
      </c>
      <c r="F695" s="46" t="s">
        <v>803</v>
      </c>
      <c r="G695" s="288">
        <v>47024.976000000002</v>
      </c>
      <c r="H695" s="287">
        <v>42875.182223999989</v>
      </c>
      <c r="I695" s="288">
        <v>40906.405686999999</v>
      </c>
      <c r="J695" s="503" t="s">
        <v>28</v>
      </c>
      <c r="K695" s="79" t="s">
        <v>1770</v>
      </c>
      <c r="L695" s="291" t="s">
        <v>3334</v>
      </c>
      <c r="M695" s="288">
        <v>6186.97</v>
      </c>
      <c r="N695" s="288">
        <v>10578.637000000001</v>
      </c>
      <c r="O695" s="436">
        <f t="shared" ref="O695" si="29">N695-M695</f>
        <v>4391.6670000000004</v>
      </c>
      <c r="P695" s="340" t="s">
        <v>485</v>
      </c>
      <c r="Q695" s="64" t="s">
        <v>1773</v>
      </c>
      <c r="R695" s="295" t="s">
        <v>1926</v>
      </c>
      <c r="S695" s="388"/>
      <c r="T695" s="109" t="s">
        <v>1288</v>
      </c>
      <c r="U695" s="46" t="s">
        <v>487</v>
      </c>
      <c r="V695" s="57" t="s">
        <v>1289</v>
      </c>
      <c r="W695" s="48" t="s">
        <v>1381</v>
      </c>
      <c r="X695" s="49">
        <v>21</v>
      </c>
      <c r="Y695" s="127" t="s">
        <v>28</v>
      </c>
      <c r="Z695" s="51">
        <v>554</v>
      </c>
      <c r="AA695" s="50"/>
      <c r="AB695" s="52"/>
      <c r="AC695" s="48"/>
      <c r="AD695" s="49"/>
      <c r="AE695" s="127" t="s">
        <v>28</v>
      </c>
      <c r="AF695" s="51"/>
      <c r="AG695" s="56"/>
      <c r="AH695" s="52"/>
      <c r="AI695" s="48"/>
      <c r="AJ695" s="49"/>
      <c r="AK695" s="127" t="s">
        <v>28</v>
      </c>
      <c r="AL695" s="51"/>
      <c r="AM695" s="56"/>
      <c r="AN695" s="52"/>
      <c r="AO695" s="67"/>
      <c r="AP695" s="547" t="s">
        <v>28</v>
      </c>
      <c r="AQ695" s="547"/>
      <c r="AR695" s="68" t="s">
        <v>455</v>
      </c>
      <c r="AS695" s="71" t="s">
        <v>488</v>
      </c>
      <c r="AT695" s="71"/>
      <c r="AU695" s="219"/>
    </row>
    <row r="696" spans="1:47" s="17" customFormat="1" ht="40.5" x14ac:dyDescent="0.15">
      <c r="A696" s="45"/>
      <c r="B696" s="78"/>
      <c r="C696" s="239">
        <v>600</v>
      </c>
      <c r="D696" s="300" t="s">
        <v>1183</v>
      </c>
      <c r="E696" s="46" t="s">
        <v>1171</v>
      </c>
      <c r="F696" s="46" t="s">
        <v>803</v>
      </c>
      <c r="G696" s="288">
        <v>19.173999999999999</v>
      </c>
      <c r="H696" s="287">
        <v>19.173999999999999</v>
      </c>
      <c r="I696" s="288">
        <v>19.170999999999999</v>
      </c>
      <c r="J696" s="503" t="s">
        <v>28</v>
      </c>
      <c r="K696" s="79" t="s">
        <v>1770</v>
      </c>
      <c r="L696" s="291" t="s">
        <v>1924</v>
      </c>
      <c r="M696" s="288">
        <v>13.413</v>
      </c>
      <c r="N696" s="288">
        <v>13.321</v>
      </c>
      <c r="O696" s="462">
        <f t="shared" ref="O696:O697" si="30">N696-M696</f>
        <v>-9.2000000000000526E-2</v>
      </c>
      <c r="P696" s="340" t="s">
        <v>485</v>
      </c>
      <c r="Q696" s="64" t="s">
        <v>1773</v>
      </c>
      <c r="R696" s="295" t="s">
        <v>1927</v>
      </c>
      <c r="S696" s="66"/>
      <c r="T696" s="109" t="s">
        <v>1288</v>
      </c>
      <c r="U696" s="46" t="s">
        <v>487</v>
      </c>
      <c r="V696" s="57" t="s">
        <v>1290</v>
      </c>
      <c r="W696" s="48" t="s">
        <v>1381</v>
      </c>
      <c r="X696" s="49">
        <v>21</v>
      </c>
      <c r="Y696" s="127" t="s">
        <v>28</v>
      </c>
      <c r="Z696" s="51">
        <v>555</v>
      </c>
      <c r="AA696" s="50"/>
      <c r="AB696" s="52"/>
      <c r="AC696" s="48"/>
      <c r="AD696" s="49"/>
      <c r="AE696" s="127" t="s">
        <v>28</v>
      </c>
      <c r="AF696" s="51"/>
      <c r="AG696" s="56"/>
      <c r="AH696" s="52"/>
      <c r="AI696" s="48"/>
      <c r="AJ696" s="49"/>
      <c r="AK696" s="127" t="s">
        <v>28</v>
      </c>
      <c r="AL696" s="51"/>
      <c r="AM696" s="56"/>
      <c r="AN696" s="52"/>
      <c r="AO696" s="67"/>
      <c r="AP696" s="350" t="s">
        <v>28</v>
      </c>
      <c r="AQ696" s="350"/>
      <c r="AR696" s="68" t="s">
        <v>455</v>
      </c>
      <c r="AS696" s="71"/>
      <c r="AT696" s="71"/>
      <c r="AU696" s="219"/>
    </row>
    <row r="697" spans="1:47" s="17" customFormat="1" ht="40.5" x14ac:dyDescent="0.15">
      <c r="A697" s="45"/>
      <c r="B697" s="78"/>
      <c r="C697" s="239">
        <v>601</v>
      </c>
      <c r="D697" s="300" t="s">
        <v>1184</v>
      </c>
      <c r="E697" s="46" t="s">
        <v>509</v>
      </c>
      <c r="F697" s="46" t="s">
        <v>803</v>
      </c>
      <c r="G697" s="288">
        <v>69.215999999999994</v>
      </c>
      <c r="H697" s="287">
        <v>68.802999999999997</v>
      </c>
      <c r="I697" s="288">
        <v>67.875</v>
      </c>
      <c r="J697" s="503" t="s">
        <v>28</v>
      </c>
      <c r="K697" s="79" t="s">
        <v>1770</v>
      </c>
      <c r="L697" s="291" t="s">
        <v>1925</v>
      </c>
      <c r="M697" s="288">
        <v>68.126000000000005</v>
      </c>
      <c r="N697" s="288">
        <v>70</v>
      </c>
      <c r="O697" s="436">
        <f t="shared" si="30"/>
        <v>1.8739999999999952</v>
      </c>
      <c r="P697" s="340" t="s">
        <v>485</v>
      </c>
      <c r="Q697" s="64" t="s">
        <v>1771</v>
      </c>
      <c r="R697" s="295" t="s">
        <v>1928</v>
      </c>
      <c r="S697" s="66"/>
      <c r="T697" s="109" t="s">
        <v>1288</v>
      </c>
      <c r="U697" s="46" t="s">
        <v>798</v>
      </c>
      <c r="V697" s="57" t="s">
        <v>1291</v>
      </c>
      <c r="W697" s="48" t="s">
        <v>1381</v>
      </c>
      <c r="X697" s="49">
        <v>21</v>
      </c>
      <c r="Y697" s="127" t="s">
        <v>28</v>
      </c>
      <c r="Z697" s="51">
        <v>556</v>
      </c>
      <c r="AA697" s="50"/>
      <c r="AB697" s="52"/>
      <c r="AC697" s="48"/>
      <c r="AD697" s="49"/>
      <c r="AE697" s="127" t="s">
        <v>28</v>
      </c>
      <c r="AF697" s="51"/>
      <c r="AG697" s="56"/>
      <c r="AH697" s="52"/>
      <c r="AI697" s="48"/>
      <c r="AJ697" s="49"/>
      <c r="AK697" s="127" t="s">
        <v>28</v>
      </c>
      <c r="AL697" s="51"/>
      <c r="AM697" s="56"/>
      <c r="AN697" s="52"/>
      <c r="AO697" s="67"/>
      <c r="AP697" s="350" t="s">
        <v>28</v>
      </c>
      <c r="AQ697" s="350"/>
      <c r="AR697" s="68" t="s">
        <v>452</v>
      </c>
      <c r="AS697" s="71" t="s">
        <v>488</v>
      </c>
      <c r="AT697" s="71"/>
      <c r="AU697" s="219"/>
    </row>
    <row r="698" spans="1:47" s="17" customFormat="1" ht="40.5" x14ac:dyDescent="0.15">
      <c r="A698" s="45"/>
      <c r="B698" s="78"/>
      <c r="C698" s="239">
        <v>602</v>
      </c>
      <c r="D698" s="300" t="s">
        <v>1715</v>
      </c>
      <c r="E698" s="46" t="s">
        <v>966</v>
      </c>
      <c r="F698" s="46" t="s">
        <v>484</v>
      </c>
      <c r="G698" s="461">
        <v>0.39800000000000002</v>
      </c>
      <c r="H698" s="463">
        <v>0.39800000000000002</v>
      </c>
      <c r="I698" s="461">
        <v>0.39800000000000002</v>
      </c>
      <c r="J698" s="279" t="s">
        <v>2154</v>
      </c>
      <c r="K698" s="79" t="s">
        <v>1771</v>
      </c>
      <c r="L698" s="291" t="s">
        <v>1803</v>
      </c>
      <c r="M698" s="464">
        <v>0.626</v>
      </c>
      <c r="N698" s="464">
        <v>0.67600000000000005</v>
      </c>
      <c r="O698" s="481">
        <f t="shared" si="27"/>
        <v>5.0000000000000044E-2</v>
      </c>
      <c r="P698" s="340">
        <v>0</v>
      </c>
      <c r="Q698" s="64" t="s">
        <v>1771</v>
      </c>
      <c r="R698" s="295" t="s">
        <v>2152</v>
      </c>
      <c r="S698" s="66"/>
      <c r="T698" s="109" t="s">
        <v>742</v>
      </c>
      <c r="U698" s="46" t="s">
        <v>519</v>
      </c>
      <c r="V698" s="57" t="s">
        <v>1292</v>
      </c>
      <c r="W698" s="48" t="s">
        <v>1381</v>
      </c>
      <c r="X698" s="49">
        <v>21</v>
      </c>
      <c r="Y698" s="127" t="s">
        <v>28</v>
      </c>
      <c r="Z698" s="51">
        <v>557</v>
      </c>
      <c r="AA698" s="50"/>
      <c r="AB698" s="52"/>
      <c r="AC698" s="48"/>
      <c r="AD698" s="49"/>
      <c r="AE698" s="127" t="s">
        <v>28</v>
      </c>
      <c r="AF698" s="51"/>
      <c r="AG698" s="56"/>
      <c r="AH698" s="52"/>
      <c r="AI698" s="48"/>
      <c r="AJ698" s="49"/>
      <c r="AK698" s="127" t="s">
        <v>28</v>
      </c>
      <c r="AL698" s="51"/>
      <c r="AM698" s="56"/>
      <c r="AN698" s="52"/>
      <c r="AO698" s="67"/>
      <c r="AP698" s="103" t="s">
        <v>1382</v>
      </c>
      <c r="AQ698" s="103" t="s">
        <v>1383</v>
      </c>
      <c r="AR698" s="68" t="s">
        <v>451</v>
      </c>
      <c r="AS698" s="71"/>
      <c r="AT698" s="71" t="s">
        <v>488</v>
      </c>
      <c r="AU698" s="219"/>
    </row>
    <row r="699" spans="1:47" s="17" customFormat="1" ht="54" x14ac:dyDescent="0.15">
      <c r="A699" s="45"/>
      <c r="B699" s="78"/>
      <c r="C699" s="239">
        <v>603</v>
      </c>
      <c r="D699" s="302" t="s">
        <v>1716</v>
      </c>
      <c r="E699" s="46" t="s">
        <v>805</v>
      </c>
      <c r="F699" s="46" t="s">
        <v>484</v>
      </c>
      <c r="G699" s="288">
        <v>1969</v>
      </c>
      <c r="H699" s="287">
        <v>1945.825</v>
      </c>
      <c r="I699" s="288">
        <v>1904.8710000000001</v>
      </c>
      <c r="J699" s="279" t="s">
        <v>2155</v>
      </c>
      <c r="K699" s="79" t="s">
        <v>1770</v>
      </c>
      <c r="L699" s="291" t="s">
        <v>2151</v>
      </c>
      <c r="M699" s="397">
        <v>985</v>
      </c>
      <c r="N699" s="397">
        <v>985</v>
      </c>
      <c r="O699" s="445">
        <f t="shared" si="27"/>
        <v>0</v>
      </c>
      <c r="P699" s="340">
        <v>0</v>
      </c>
      <c r="Q699" s="64" t="s">
        <v>1773</v>
      </c>
      <c r="R699" s="295" t="s">
        <v>2153</v>
      </c>
      <c r="S699" s="66"/>
      <c r="T699" s="109" t="s">
        <v>742</v>
      </c>
      <c r="U699" s="46" t="s">
        <v>519</v>
      </c>
      <c r="V699" s="57" t="s">
        <v>1293</v>
      </c>
      <c r="W699" s="48" t="s">
        <v>1381</v>
      </c>
      <c r="X699" s="49">
        <v>21</v>
      </c>
      <c r="Y699" s="127" t="s">
        <v>28</v>
      </c>
      <c r="Z699" s="51">
        <v>558</v>
      </c>
      <c r="AA699" s="50"/>
      <c r="AB699" s="52"/>
      <c r="AC699" s="48"/>
      <c r="AD699" s="49"/>
      <c r="AE699" s="127" t="s">
        <v>28</v>
      </c>
      <c r="AF699" s="51"/>
      <c r="AG699" s="56"/>
      <c r="AH699" s="52"/>
      <c r="AI699" s="48"/>
      <c r="AJ699" s="49"/>
      <c r="AK699" s="127" t="s">
        <v>28</v>
      </c>
      <c r="AL699" s="51"/>
      <c r="AM699" s="56"/>
      <c r="AN699" s="52"/>
      <c r="AO699" s="67"/>
      <c r="AP699" s="103" t="s">
        <v>1382</v>
      </c>
      <c r="AQ699" s="103" t="s">
        <v>1383</v>
      </c>
      <c r="AR699" s="68" t="s">
        <v>451</v>
      </c>
      <c r="AS699" s="71"/>
      <c r="AT699" s="71" t="s">
        <v>488</v>
      </c>
      <c r="AU699" s="219"/>
    </row>
    <row r="700" spans="1:47" s="17" customFormat="1" ht="40.5" x14ac:dyDescent="0.15">
      <c r="A700" s="45"/>
      <c r="B700" s="78"/>
      <c r="C700" s="239">
        <v>604</v>
      </c>
      <c r="D700" s="300" t="s">
        <v>2533</v>
      </c>
      <c r="E700" s="46" t="s">
        <v>820</v>
      </c>
      <c r="F700" s="46" t="s">
        <v>484</v>
      </c>
      <c r="G700" s="404">
        <v>145.33799999999999</v>
      </c>
      <c r="H700" s="287">
        <v>145.33799999999999</v>
      </c>
      <c r="I700" s="288">
        <v>46.582000000000001</v>
      </c>
      <c r="J700" s="503" t="s">
        <v>2895</v>
      </c>
      <c r="K700" s="79" t="s">
        <v>1771</v>
      </c>
      <c r="L700" s="291" t="s">
        <v>2320</v>
      </c>
      <c r="M700" s="404">
        <v>148.96799999999999</v>
      </c>
      <c r="N700" s="288">
        <v>112.42100000000001</v>
      </c>
      <c r="O700" s="436">
        <f t="shared" si="27"/>
        <v>-36.546999999999983</v>
      </c>
      <c r="P700" s="340">
        <v>0</v>
      </c>
      <c r="Q700" s="64" t="s">
        <v>1771</v>
      </c>
      <c r="R700" s="295" t="s">
        <v>3392</v>
      </c>
      <c r="S700" s="66"/>
      <c r="T700" s="109" t="s">
        <v>1294</v>
      </c>
      <c r="U700" s="46" t="s">
        <v>828</v>
      </c>
      <c r="V700" s="57" t="s">
        <v>1565</v>
      </c>
      <c r="W700" s="48" t="s">
        <v>1381</v>
      </c>
      <c r="X700" s="49">
        <v>21</v>
      </c>
      <c r="Y700" s="127" t="s">
        <v>28</v>
      </c>
      <c r="Z700" s="51">
        <v>559</v>
      </c>
      <c r="AA700" s="50"/>
      <c r="AB700" s="52"/>
      <c r="AC700" s="48"/>
      <c r="AD700" s="49"/>
      <c r="AE700" s="127" t="s">
        <v>28</v>
      </c>
      <c r="AF700" s="51"/>
      <c r="AG700" s="56"/>
      <c r="AH700" s="52"/>
      <c r="AI700" s="48"/>
      <c r="AJ700" s="49"/>
      <c r="AK700" s="127" t="s">
        <v>28</v>
      </c>
      <c r="AL700" s="51"/>
      <c r="AM700" s="56"/>
      <c r="AN700" s="52"/>
      <c r="AO700" s="67"/>
      <c r="AP700" s="103" t="s">
        <v>485</v>
      </c>
      <c r="AQ700" s="103"/>
      <c r="AR700" s="68" t="s">
        <v>454</v>
      </c>
      <c r="AS700" s="71"/>
      <c r="AT700" s="71"/>
      <c r="AU700" s="219"/>
    </row>
    <row r="701" spans="1:47" s="17" customFormat="1" ht="54" customHeight="1" x14ac:dyDescent="0.15">
      <c r="A701" s="863"/>
      <c r="B701" s="892"/>
      <c r="C701" s="865">
        <v>605</v>
      </c>
      <c r="D701" s="805" t="s">
        <v>1566</v>
      </c>
      <c r="E701" s="813" t="s">
        <v>1567</v>
      </c>
      <c r="F701" s="813" t="s">
        <v>603</v>
      </c>
      <c r="G701" s="404">
        <f>92.87+25.694</f>
        <v>118.56400000000001</v>
      </c>
      <c r="H701" s="287">
        <v>118.56400000000001</v>
      </c>
      <c r="I701" s="288">
        <v>113.502</v>
      </c>
      <c r="J701" s="503" t="s">
        <v>2895</v>
      </c>
      <c r="K701" s="687" t="s">
        <v>1875</v>
      </c>
      <c r="L701" s="730" t="s">
        <v>2321</v>
      </c>
      <c r="M701" s="404">
        <v>144.48099999999999</v>
      </c>
      <c r="N701" s="288">
        <v>160.41</v>
      </c>
      <c r="O701" s="436">
        <f t="shared" si="27"/>
        <v>15.929000000000002</v>
      </c>
      <c r="P701" s="340">
        <v>0</v>
      </c>
      <c r="Q701" s="683" t="s">
        <v>1773</v>
      </c>
      <c r="R701" s="721" t="s">
        <v>2328</v>
      </c>
      <c r="S701" s="66"/>
      <c r="T701" s="109" t="s">
        <v>1294</v>
      </c>
      <c r="U701" s="46" t="s">
        <v>582</v>
      </c>
      <c r="V701" s="57" t="s">
        <v>1568</v>
      </c>
      <c r="W701" s="48"/>
      <c r="X701" s="49"/>
      <c r="Y701" s="127" t="s">
        <v>28</v>
      </c>
      <c r="Z701" s="51"/>
      <c r="AA701" s="50"/>
      <c r="AB701" s="52"/>
      <c r="AC701" s="48"/>
      <c r="AD701" s="49"/>
      <c r="AE701" s="127" t="s">
        <v>28</v>
      </c>
      <c r="AF701" s="51"/>
      <c r="AG701" s="56"/>
      <c r="AH701" s="52"/>
      <c r="AI701" s="48"/>
      <c r="AJ701" s="49"/>
      <c r="AK701" s="127" t="s">
        <v>28</v>
      </c>
      <c r="AL701" s="51"/>
      <c r="AM701" s="56"/>
      <c r="AN701" s="52"/>
      <c r="AO701" s="67"/>
      <c r="AP701" s="103" t="s">
        <v>485</v>
      </c>
      <c r="AQ701" s="103"/>
      <c r="AR701" s="68"/>
      <c r="AS701" s="71" t="s">
        <v>488</v>
      </c>
      <c r="AT701" s="71"/>
      <c r="AU701" s="219"/>
    </row>
    <row r="702" spans="1:47" s="17" customFormat="1" ht="40.5" x14ac:dyDescent="0.15">
      <c r="A702" s="864"/>
      <c r="B702" s="893"/>
      <c r="C702" s="866"/>
      <c r="D702" s="806"/>
      <c r="E702" s="814"/>
      <c r="F702" s="814"/>
      <c r="G702" s="473">
        <v>0</v>
      </c>
      <c r="H702" s="478">
        <v>0</v>
      </c>
      <c r="I702" s="469">
        <v>0</v>
      </c>
      <c r="J702" s="545" t="s">
        <v>3316</v>
      </c>
      <c r="K702" s="688"/>
      <c r="L702" s="731"/>
      <c r="M702" s="404">
        <v>2.88</v>
      </c>
      <c r="N702" s="288">
        <v>2.88</v>
      </c>
      <c r="O702" s="436">
        <f t="shared" si="27"/>
        <v>0</v>
      </c>
      <c r="P702" s="340">
        <v>0</v>
      </c>
      <c r="Q702" s="729"/>
      <c r="R702" s="728"/>
      <c r="S702" s="66"/>
      <c r="T702" s="109" t="s">
        <v>1294</v>
      </c>
      <c r="U702" s="46" t="s">
        <v>828</v>
      </c>
      <c r="V702" s="57" t="s">
        <v>1538</v>
      </c>
      <c r="W702" s="48"/>
      <c r="X702" s="49"/>
      <c r="Y702" s="127" t="s">
        <v>28</v>
      </c>
      <c r="Z702" s="51"/>
      <c r="AA702" s="50"/>
      <c r="AB702" s="52"/>
      <c r="AC702" s="48"/>
      <c r="AD702" s="49"/>
      <c r="AE702" s="127" t="s">
        <v>28</v>
      </c>
      <c r="AF702" s="51"/>
      <c r="AG702" s="56"/>
      <c r="AH702" s="52"/>
      <c r="AI702" s="48"/>
      <c r="AJ702" s="49"/>
      <c r="AK702" s="127" t="s">
        <v>28</v>
      </c>
      <c r="AL702" s="51"/>
      <c r="AM702" s="56"/>
      <c r="AN702" s="52"/>
      <c r="AO702" s="67"/>
      <c r="AP702" s="103" t="s">
        <v>485</v>
      </c>
      <c r="AQ702" s="103"/>
      <c r="AR702" s="68"/>
      <c r="AS702" s="71" t="s">
        <v>488</v>
      </c>
      <c r="AT702" s="71"/>
      <c r="AU702" s="219"/>
    </row>
    <row r="703" spans="1:47" s="17" customFormat="1" ht="40.5" x14ac:dyDescent="0.15">
      <c r="A703" s="45"/>
      <c r="B703" s="78"/>
      <c r="C703" s="239">
        <v>606</v>
      </c>
      <c r="D703" s="328" t="s">
        <v>1569</v>
      </c>
      <c r="E703" s="37" t="s">
        <v>1570</v>
      </c>
      <c r="F703" s="37" t="s">
        <v>484</v>
      </c>
      <c r="G703" s="404">
        <v>413.99599999999998</v>
      </c>
      <c r="H703" s="287">
        <v>413.99599999999998</v>
      </c>
      <c r="I703" s="288">
        <v>388.59099500000002</v>
      </c>
      <c r="J703" s="503" t="s">
        <v>2895</v>
      </c>
      <c r="K703" s="79" t="s">
        <v>1876</v>
      </c>
      <c r="L703" s="291" t="s">
        <v>2322</v>
      </c>
      <c r="M703" s="404">
        <v>514.29700000000003</v>
      </c>
      <c r="N703" s="288">
        <v>572.69399999999996</v>
      </c>
      <c r="O703" s="436">
        <f t="shared" si="27"/>
        <v>58.396999999999935</v>
      </c>
      <c r="P703" s="340">
        <v>0</v>
      </c>
      <c r="Q703" s="64" t="s">
        <v>1773</v>
      </c>
      <c r="R703" s="295" t="s">
        <v>2230</v>
      </c>
      <c r="S703" s="66"/>
      <c r="T703" s="46" t="s">
        <v>580</v>
      </c>
      <c r="U703" s="37" t="s">
        <v>582</v>
      </c>
      <c r="V703" s="58" t="s">
        <v>1568</v>
      </c>
      <c r="W703" s="48"/>
      <c r="X703" s="49"/>
      <c r="Y703" s="127" t="s">
        <v>28</v>
      </c>
      <c r="Z703" s="51"/>
      <c r="AA703" s="50"/>
      <c r="AB703" s="52"/>
      <c r="AC703" s="48"/>
      <c r="AD703" s="49"/>
      <c r="AE703" s="127" t="s">
        <v>28</v>
      </c>
      <c r="AF703" s="51"/>
      <c r="AG703" s="56"/>
      <c r="AH703" s="52"/>
      <c r="AI703" s="48"/>
      <c r="AJ703" s="49"/>
      <c r="AK703" s="127" t="s">
        <v>28</v>
      </c>
      <c r="AL703" s="51"/>
      <c r="AM703" s="56"/>
      <c r="AN703" s="52"/>
      <c r="AO703" s="67"/>
      <c r="AP703" s="103" t="s">
        <v>485</v>
      </c>
      <c r="AQ703" s="103"/>
      <c r="AR703" s="68"/>
      <c r="AS703" s="71" t="s">
        <v>488</v>
      </c>
      <c r="AT703" s="71"/>
      <c r="AU703" s="219"/>
    </row>
    <row r="704" spans="1:47" s="17" customFormat="1" ht="40.5" x14ac:dyDescent="0.15">
      <c r="A704" s="224"/>
      <c r="B704" s="78"/>
      <c r="C704" s="239">
        <v>607</v>
      </c>
      <c r="D704" s="311" t="s">
        <v>1571</v>
      </c>
      <c r="E704" s="37" t="s">
        <v>692</v>
      </c>
      <c r="F704" s="37" t="s">
        <v>484</v>
      </c>
      <c r="G704" s="404">
        <v>24.02</v>
      </c>
      <c r="H704" s="287">
        <v>24.02</v>
      </c>
      <c r="I704" s="288">
        <v>16.141999999999999</v>
      </c>
      <c r="J704" s="279" t="s">
        <v>2959</v>
      </c>
      <c r="K704" s="79" t="s">
        <v>1770</v>
      </c>
      <c r="L704" s="291" t="s">
        <v>2323</v>
      </c>
      <c r="M704" s="466">
        <v>286.26299999999998</v>
      </c>
      <c r="N704" s="397">
        <v>959.91899999999998</v>
      </c>
      <c r="O704" s="445">
        <f t="shared" si="27"/>
        <v>673.65599999999995</v>
      </c>
      <c r="P704" s="340">
        <v>0</v>
      </c>
      <c r="Q704" s="296" t="s">
        <v>1772</v>
      </c>
      <c r="R704" s="295" t="s">
        <v>2329</v>
      </c>
      <c r="S704" s="66"/>
      <c r="T704" s="46" t="s">
        <v>580</v>
      </c>
      <c r="U704" s="46" t="s">
        <v>1572</v>
      </c>
      <c r="V704" s="57" t="s">
        <v>1535</v>
      </c>
      <c r="W704" s="48"/>
      <c r="X704" s="49"/>
      <c r="Y704" s="127" t="s">
        <v>28</v>
      </c>
      <c r="Z704" s="51"/>
      <c r="AA704" s="50"/>
      <c r="AB704" s="52"/>
      <c r="AC704" s="48"/>
      <c r="AD704" s="49"/>
      <c r="AE704" s="127" t="s">
        <v>28</v>
      </c>
      <c r="AF704" s="51"/>
      <c r="AG704" s="56"/>
      <c r="AH704" s="52"/>
      <c r="AI704" s="48"/>
      <c r="AJ704" s="49"/>
      <c r="AK704" s="127" t="s">
        <v>28</v>
      </c>
      <c r="AL704" s="51"/>
      <c r="AM704" s="56"/>
      <c r="AN704" s="52"/>
      <c r="AO704" s="67"/>
      <c r="AP704" s="103" t="s">
        <v>1382</v>
      </c>
      <c r="AQ704" s="103" t="s">
        <v>1400</v>
      </c>
      <c r="AR704" s="68"/>
      <c r="AS704" s="72" t="s">
        <v>488</v>
      </c>
      <c r="AT704" s="71"/>
      <c r="AU704" s="219"/>
    </row>
    <row r="705" spans="1:47" s="17" customFormat="1" ht="40.5" x14ac:dyDescent="0.15">
      <c r="A705" s="224"/>
      <c r="B705" s="78"/>
      <c r="C705" s="239">
        <v>608</v>
      </c>
      <c r="D705" s="311" t="s">
        <v>1573</v>
      </c>
      <c r="E705" s="37" t="s">
        <v>1574</v>
      </c>
      <c r="F705" s="37" t="s">
        <v>484</v>
      </c>
      <c r="G705" s="404">
        <v>76.167000000000002</v>
      </c>
      <c r="H705" s="287">
        <v>76.167000000000002</v>
      </c>
      <c r="I705" s="288">
        <v>43.72</v>
      </c>
      <c r="J705" s="503" t="s">
        <v>2895</v>
      </c>
      <c r="K705" s="79" t="s">
        <v>1770</v>
      </c>
      <c r="L705" s="291" t="s">
        <v>2324</v>
      </c>
      <c r="M705" s="404">
        <v>84.153999999999996</v>
      </c>
      <c r="N705" s="288">
        <v>118.158</v>
      </c>
      <c r="O705" s="436">
        <f t="shared" si="27"/>
        <v>34.004000000000005</v>
      </c>
      <c r="P705" s="340">
        <v>0</v>
      </c>
      <c r="Q705" s="296" t="s">
        <v>1772</v>
      </c>
      <c r="R705" s="295" t="s">
        <v>2330</v>
      </c>
      <c r="S705" s="66"/>
      <c r="T705" s="46" t="s">
        <v>580</v>
      </c>
      <c r="U705" s="46" t="s">
        <v>1572</v>
      </c>
      <c r="V705" s="57" t="s">
        <v>1535</v>
      </c>
      <c r="W705" s="48"/>
      <c r="X705" s="49"/>
      <c r="Y705" s="127" t="s">
        <v>28</v>
      </c>
      <c r="Z705" s="51"/>
      <c r="AA705" s="50"/>
      <c r="AB705" s="52"/>
      <c r="AC705" s="48"/>
      <c r="AD705" s="49"/>
      <c r="AE705" s="127" t="s">
        <v>28</v>
      </c>
      <c r="AF705" s="51"/>
      <c r="AG705" s="56"/>
      <c r="AH705" s="52"/>
      <c r="AI705" s="48"/>
      <c r="AJ705" s="49"/>
      <c r="AK705" s="127" t="s">
        <v>28</v>
      </c>
      <c r="AL705" s="51"/>
      <c r="AM705" s="56"/>
      <c r="AN705" s="52"/>
      <c r="AO705" s="67"/>
      <c r="AP705" s="103" t="s">
        <v>485</v>
      </c>
      <c r="AQ705" s="103"/>
      <c r="AR705" s="68"/>
      <c r="AS705" s="72" t="s">
        <v>488</v>
      </c>
      <c r="AT705" s="71"/>
      <c r="AU705" s="219"/>
    </row>
    <row r="706" spans="1:47" s="17" customFormat="1" ht="72" x14ac:dyDescent="0.15">
      <c r="A706" s="224"/>
      <c r="B706" s="78"/>
      <c r="C706" s="239">
        <v>609</v>
      </c>
      <c r="D706" s="311" t="s">
        <v>1575</v>
      </c>
      <c r="E706" s="37" t="s">
        <v>692</v>
      </c>
      <c r="F706" s="37" t="s">
        <v>670</v>
      </c>
      <c r="G706" s="404">
        <v>3140.9380000000001</v>
      </c>
      <c r="H706" s="287">
        <v>3140.9380000000001</v>
      </c>
      <c r="I706" s="288">
        <v>2160.1509999999998</v>
      </c>
      <c r="J706" s="279" t="s">
        <v>2960</v>
      </c>
      <c r="K706" s="79" t="s">
        <v>1770</v>
      </c>
      <c r="L706" s="291" t="s">
        <v>2325</v>
      </c>
      <c r="M706" s="466">
        <v>2960.183</v>
      </c>
      <c r="N706" s="397">
        <v>2403.174</v>
      </c>
      <c r="O706" s="445">
        <f t="shared" si="27"/>
        <v>-557.00900000000001</v>
      </c>
      <c r="P706" s="340">
        <v>0</v>
      </c>
      <c r="Q706" s="64" t="s">
        <v>1773</v>
      </c>
      <c r="R706" s="295" t="s">
        <v>2331</v>
      </c>
      <c r="S706" s="66"/>
      <c r="T706" s="46" t="s">
        <v>580</v>
      </c>
      <c r="U706" s="46" t="s">
        <v>1572</v>
      </c>
      <c r="V706" s="57" t="s">
        <v>1535</v>
      </c>
      <c r="W706" s="48"/>
      <c r="X706" s="49"/>
      <c r="Y706" s="127" t="s">
        <v>28</v>
      </c>
      <c r="Z706" s="51"/>
      <c r="AA706" s="50"/>
      <c r="AB706" s="52"/>
      <c r="AC706" s="48"/>
      <c r="AD706" s="49"/>
      <c r="AE706" s="127" t="s">
        <v>28</v>
      </c>
      <c r="AF706" s="51"/>
      <c r="AG706" s="56"/>
      <c r="AH706" s="52"/>
      <c r="AI706" s="48"/>
      <c r="AJ706" s="49"/>
      <c r="AK706" s="127" t="s">
        <v>28</v>
      </c>
      <c r="AL706" s="51"/>
      <c r="AM706" s="56"/>
      <c r="AN706" s="52"/>
      <c r="AO706" s="67"/>
      <c r="AP706" s="103" t="s">
        <v>1382</v>
      </c>
      <c r="AQ706" s="103" t="s">
        <v>1400</v>
      </c>
      <c r="AR706" s="68"/>
      <c r="AS706" s="72" t="s">
        <v>488</v>
      </c>
      <c r="AT706" s="71"/>
      <c r="AU706" s="219"/>
    </row>
    <row r="707" spans="1:47" s="17" customFormat="1" ht="67.5" x14ac:dyDescent="0.15">
      <c r="A707" s="45"/>
      <c r="B707" s="78"/>
      <c r="C707" s="239">
        <v>610</v>
      </c>
      <c r="D707" s="311" t="s">
        <v>1576</v>
      </c>
      <c r="E707" s="37" t="s">
        <v>1107</v>
      </c>
      <c r="F707" s="37" t="s">
        <v>1107</v>
      </c>
      <c r="G707" s="466" t="s">
        <v>3308</v>
      </c>
      <c r="H707" s="419" t="s">
        <v>3308</v>
      </c>
      <c r="I707" s="397" t="s">
        <v>3308</v>
      </c>
      <c r="J707" s="279" t="s">
        <v>2961</v>
      </c>
      <c r="K707" s="79" t="s">
        <v>1877</v>
      </c>
      <c r="L707" s="291" t="s">
        <v>2326</v>
      </c>
      <c r="M707" s="466">
        <v>30.332999999999998</v>
      </c>
      <c r="N707" s="471">
        <v>0</v>
      </c>
      <c r="O707" s="445">
        <f t="shared" si="27"/>
        <v>-30.332999999999998</v>
      </c>
      <c r="P707" s="340">
        <v>0</v>
      </c>
      <c r="Q707" s="64" t="s">
        <v>1776</v>
      </c>
      <c r="R707" s="295" t="s">
        <v>2332</v>
      </c>
      <c r="S707" s="66"/>
      <c r="T707" s="46" t="s">
        <v>580</v>
      </c>
      <c r="U707" s="46" t="s">
        <v>1572</v>
      </c>
      <c r="V707" s="57" t="s">
        <v>1535</v>
      </c>
      <c r="W707" s="48"/>
      <c r="X707" s="49"/>
      <c r="Y707" s="127" t="s">
        <v>28</v>
      </c>
      <c r="Z707" s="51"/>
      <c r="AA707" s="50"/>
      <c r="AB707" s="52"/>
      <c r="AC707" s="48"/>
      <c r="AD707" s="49"/>
      <c r="AE707" s="127" t="s">
        <v>28</v>
      </c>
      <c r="AF707" s="51"/>
      <c r="AG707" s="56"/>
      <c r="AH707" s="52"/>
      <c r="AI707" s="48"/>
      <c r="AJ707" s="49"/>
      <c r="AK707" s="127" t="s">
        <v>28</v>
      </c>
      <c r="AL707" s="51"/>
      <c r="AM707" s="56"/>
      <c r="AN707" s="52"/>
      <c r="AO707" s="67"/>
      <c r="AP707" s="103" t="s">
        <v>1382</v>
      </c>
      <c r="AQ707" s="103" t="s">
        <v>1408</v>
      </c>
      <c r="AR707" s="68"/>
      <c r="AS707" s="72" t="s">
        <v>488</v>
      </c>
      <c r="AT707" s="71"/>
      <c r="AU707" s="219"/>
    </row>
    <row r="708" spans="1:47" s="17" customFormat="1" ht="40.5" x14ac:dyDescent="0.15">
      <c r="A708" s="45"/>
      <c r="B708" s="78"/>
      <c r="C708" s="239">
        <v>611</v>
      </c>
      <c r="D708" s="328" t="s">
        <v>1185</v>
      </c>
      <c r="E708" s="46" t="s">
        <v>833</v>
      </c>
      <c r="F708" s="46" t="s">
        <v>484</v>
      </c>
      <c r="G708" s="404">
        <v>1291.8340000000001</v>
      </c>
      <c r="H708" s="287">
        <v>1195.3</v>
      </c>
      <c r="I708" s="288">
        <v>1137.2650000000001</v>
      </c>
      <c r="J708" s="503" t="s">
        <v>2895</v>
      </c>
      <c r="K708" s="79" t="s">
        <v>1770</v>
      </c>
      <c r="L708" s="291" t="s">
        <v>2327</v>
      </c>
      <c r="M708" s="404">
        <v>1553.1690000000001</v>
      </c>
      <c r="N708" s="288">
        <v>1888.05</v>
      </c>
      <c r="O708" s="436">
        <f t="shared" si="27"/>
        <v>334.88099999999986</v>
      </c>
      <c r="P708" s="340">
        <v>0</v>
      </c>
      <c r="Q708" s="64" t="s">
        <v>1772</v>
      </c>
      <c r="R708" s="295" t="s">
        <v>2333</v>
      </c>
      <c r="S708" s="66"/>
      <c r="T708" s="109" t="s">
        <v>1294</v>
      </c>
      <c r="U708" s="46" t="s">
        <v>582</v>
      </c>
      <c r="V708" s="57" t="s">
        <v>1295</v>
      </c>
      <c r="W708" s="48" t="s">
        <v>1381</v>
      </c>
      <c r="X708" s="49">
        <v>21</v>
      </c>
      <c r="Y708" s="127" t="s">
        <v>28</v>
      </c>
      <c r="Z708" s="51">
        <v>560</v>
      </c>
      <c r="AA708" s="50"/>
      <c r="AB708" s="52"/>
      <c r="AC708" s="48"/>
      <c r="AD708" s="49"/>
      <c r="AE708" s="127" t="s">
        <v>28</v>
      </c>
      <c r="AF708" s="51"/>
      <c r="AG708" s="56"/>
      <c r="AH708" s="52"/>
      <c r="AI708" s="48"/>
      <c r="AJ708" s="49"/>
      <c r="AK708" s="127" t="s">
        <v>28</v>
      </c>
      <c r="AL708" s="51"/>
      <c r="AM708" s="56"/>
      <c r="AN708" s="52"/>
      <c r="AO708" s="67"/>
      <c r="AP708" s="103" t="s">
        <v>485</v>
      </c>
      <c r="AQ708" s="103"/>
      <c r="AR708" s="68" t="s">
        <v>454</v>
      </c>
      <c r="AS708" s="72"/>
      <c r="AT708" s="71"/>
      <c r="AU708" s="219"/>
    </row>
    <row r="709" spans="1:47" s="17" customFormat="1" ht="81" x14ac:dyDescent="0.15">
      <c r="A709" s="45"/>
      <c r="B709" s="78"/>
      <c r="C709" s="239">
        <v>612</v>
      </c>
      <c r="D709" s="300" t="s">
        <v>1186</v>
      </c>
      <c r="E709" s="46" t="s">
        <v>728</v>
      </c>
      <c r="F709" s="46" t="s">
        <v>484</v>
      </c>
      <c r="G709" s="288">
        <f>1080.006+9034.51</f>
        <v>10114.516</v>
      </c>
      <c r="H709" s="287">
        <v>15268.731948000001</v>
      </c>
      <c r="I709" s="288">
        <v>5197.4870000000001</v>
      </c>
      <c r="J709" s="503" t="s">
        <v>2895</v>
      </c>
      <c r="K709" s="79" t="s">
        <v>1770</v>
      </c>
      <c r="L709" s="291" t="s">
        <v>2527</v>
      </c>
      <c r="M709" s="288">
        <v>1364.9559999999999</v>
      </c>
      <c r="N709" s="288">
        <v>1331.4359999999999</v>
      </c>
      <c r="O709" s="436">
        <f t="shared" si="27"/>
        <v>-33.519999999999982</v>
      </c>
      <c r="P709" s="340">
        <v>0</v>
      </c>
      <c r="Q709" s="64" t="s">
        <v>1772</v>
      </c>
      <c r="R709" s="295" t="s">
        <v>2528</v>
      </c>
      <c r="S709" s="66"/>
      <c r="T709" s="109" t="s">
        <v>1296</v>
      </c>
      <c r="U709" s="46" t="s">
        <v>519</v>
      </c>
      <c r="V709" s="57" t="s">
        <v>1297</v>
      </c>
      <c r="W709" s="48" t="s">
        <v>1381</v>
      </c>
      <c r="X709" s="49">
        <v>21</v>
      </c>
      <c r="Y709" s="127" t="s">
        <v>28</v>
      </c>
      <c r="Z709" s="51">
        <v>561</v>
      </c>
      <c r="AA709" s="50"/>
      <c r="AB709" s="52"/>
      <c r="AC709" s="48"/>
      <c r="AD709" s="49"/>
      <c r="AE709" s="127" t="s">
        <v>28</v>
      </c>
      <c r="AF709" s="51"/>
      <c r="AG709" s="56"/>
      <c r="AH709" s="52"/>
      <c r="AI709" s="48"/>
      <c r="AJ709" s="49"/>
      <c r="AK709" s="127" t="s">
        <v>28</v>
      </c>
      <c r="AL709" s="51"/>
      <c r="AM709" s="56"/>
      <c r="AN709" s="52"/>
      <c r="AO709" s="67"/>
      <c r="AP709" s="103" t="s">
        <v>485</v>
      </c>
      <c r="AQ709" s="103"/>
      <c r="AR709" s="68" t="s">
        <v>455</v>
      </c>
      <c r="AS709" s="71"/>
      <c r="AT709" s="71" t="s">
        <v>488</v>
      </c>
      <c r="AU709" s="219"/>
    </row>
    <row r="710" spans="1:47" s="17" customFormat="1" ht="99.75" customHeight="1" x14ac:dyDescent="0.15">
      <c r="A710" s="45"/>
      <c r="B710" s="78"/>
      <c r="C710" s="239">
        <v>613</v>
      </c>
      <c r="D710" s="302" t="s">
        <v>1187</v>
      </c>
      <c r="E710" s="46" t="s">
        <v>1671</v>
      </c>
      <c r="F710" s="46" t="s">
        <v>484</v>
      </c>
      <c r="G710" s="288">
        <v>33.643000000000001</v>
      </c>
      <c r="H710" s="287">
        <v>33.643000000000001</v>
      </c>
      <c r="I710" s="288">
        <v>29.895</v>
      </c>
      <c r="J710" s="505" t="s">
        <v>28</v>
      </c>
      <c r="K710" s="79" t="s">
        <v>1770</v>
      </c>
      <c r="L710" s="291" t="s">
        <v>1998</v>
      </c>
      <c r="M710" s="288">
        <v>37.064</v>
      </c>
      <c r="N710" s="288">
        <v>67.847999999999999</v>
      </c>
      <c r="O710" s="436">
        <f>N710-M710</f>
        <v>30.783999999999999</v>
      </c>
      <c r="P710" s="340">
        <v>0</v>
      </c>
      <c r="Q710" s="64" t="s">
        <v>1771</v>
      </c>
      <c r="R710" s="295" t="s">
        <v>2621</v>
      </c>
      <c r="S710" s="66"/>
      <c r="T710" s="109" t="s">
        <v>1298</v>
      </c>
      <c r="U710" s="46" t="s">
        <v>548</v>
      </c>
      <c r="V710" s="57" t="s">
        <v>1299</v>
      </c>
      <c r="W710" s="48" t="s">
        <v>1381</v>
      </c>
      <c r="X710" s="49">
        <v>21</v>
      </c>
      <c r="Y710" s="127" t="s">
        <v>28</v>
      </c>
      <c r="Z710" s="51">
        <v>562</v>
      </c>
      <c r="AA710" s="50"/>
      <c r="AB710" s="52"/>
      <c r="AC710" s="48"/>
      <c r="AD710" s="49"/>
      <c r="AE710" s="127" t="s">
        <v>28</v>
      </c>
      <c r="AF710" s="51"/>
      <c r="AG710" s="56"/>
      <c r="AH710" s="52"/>
      <c r="AI710" s="48"/>
      <c r="AJ710" s="49"/>
      <c r="AK710" s="127" t="s">
        <v>28</v>
      </c>
      <c r="AL710" s="51"/>
      <c r="AM710" s="56"/>
      <c r="AN710" s="52"/>
      <c r="AO710" s="67"/>
      <c r="AP710" s="350" t="s">
        <v>485</v>
      </c>
      <c r="AQ710" s="350"/>
      <c r="AR710" s="68" t="s">
        <v>455</v>
      </c>
      <c r="AS710" s="71"/>
      <c r="AT710" s="71"/>
      <c r="AU710" s="219"/>
    </row>
    <row r="711" spans="1:47" s="17" customFormat="1" ht="54" x14ac:dyDescent="0.15">
      <c r="A711" s="45"/>
      <c r="B711" s="78"/>
      <c r="C711" s="239">
        <v>614</v>
      </c>
      <c r="D711" s="300" t="s">
        <v>1188</v>
      </c>
      <c r="E711" s="46" t="s">
        <v>541</v>
      </c>
      <c r="F711" s="46" t="s">
        <v>529</v>
      </c>
      <c r="G711" s="288">
        <v>64.266000000000005</v>
      </c>
      <c r="H711" s="287">
        <v>104.8</v>
      </c>
      <c r="I711" s="288">
        <v>100.32</v>
      </c>
      <c r="J711" s="503" t="s">
        <v>2895</v>
      </c>
      <c r="K711" s="79" t="s">
        <v>1770</v>
      </c>
      <c r="L711" s="291" t="s">
        <v>2034</v>
      </c>
      <c r="M711" s="288">
        <v>4</v>
      </c>
      <c r="N711" s="288">
        <v>137.608</v>
      </c>
      <c r="O711" s="436">
        <f t="shared" si="27"/>
        <v>133.608</v>
      </c>
      <c r="P711" s="340">
        <v>0</v>
      </c>
      <c r="Q711" s="64" t="s">
        <v>1773</v>
      </c>
      <c r="R711" s="295" t="s">
        <v>2036</v>
      </c>
      <c r="S711" s="66" t="s">
        <v>2985</v>
      </c>
      <c r="T711" s="109" t="s">
        <v>1300</v>
      </c>
      <c r="U711" s="46" t="s">
        <v>548</v>
      </c>
      <c r="V711" s="57" t="s">
        <v>1266</v>
      </c>
      <c r="W711" s="48" t="s">
        <v>1381</v>
      </c>
      <c r="X711" s="49">
        <v>21</v>
      </c>
      <c r="Y711" s="127" t="s">
        <v>28</v>
      </c>
      <c r="Z711" s="51">
        <v>563</v>
      </c>
      <c r="AA711" s="50"/>
      <c r="AB711" s="52"/>
      <c r="AC711" s="48"/>
      <c r="AD711" s="49"/>
      <c r="AE711" s="127" t="s">
        <v>28</v>
      </c>
      <c r="AF711" s="51"/>
      <c r="AG711" s="56"/>
      <c r="AH711" s="52"/>
      <c r="AI711" s="48"/>
      <c r="AJ711" s="49"/>
      <c r="AK711" s="127" t="s">
        <v>28</v>
      </c>
      <c r="AL711" s="51"/>
      <c r="AM711" s="56"/>
      <c r="AN711" s="52"/>
      <c r="AO711" s="67"/>
      <c r="AP711" s="103" t="s">
        <v>485</v>
      </c>
      <c r="AQ711" s="103"/>
      <c r="AR711" s="68" t="s">
        <v>454</v>
      </c>
      <c r="AS711" s="71" t="s">
        <v>488</v>
      </c>
      <c r="AT711" s="71"/>
      <c r="AU711" s="219"/>
    </row>
    <row r="712" spans="1:47" s="17" customFormat="1" ht="54" x14ac:dyDescent="0.15">
      <c r="A712" s="45"/>
      <c r="B712" s="78"/>
      <c r="C712" s="239">
        <v>615</v>
      </c>
      <c r="D712" s="300" t="s">
        <v>1402</v>
      </c>
      <c r="E712" s="36" t="s">
        <v>792</v>
      </c>
      <c r="F712" s="46" t="s">
        <v>529</v>
      </c>
      <c r="G712" s="288">
        <v>17.096</v>
      </c>
      <c r="H712" s="287">
        <v>17.096</v>
      </c>
      <c r="I712" s="288">
        <v>17.096</v>
      </c>
      <c r="J712" s="503" t="s">
        <v>2895</v>
      </c>
      <c r="K712" s="79" t="s">
        <v>1770</v>
      </c>
      <c r="L712" s="291" t="s">
        <v>2035</v>
      </c>
      <c r="M712" s="288">
        <v>7.9820000000000002</v>
      </c>
      <c r="N712" s="288">
        <v>5.8490000000000002</v>
      </c>
      <c r="O712" s="436">
        <f t="shared" si="27"/>
        <v>-2.133</v>
      </c>
      <c r="P712" s="340">
        <v>0</v>
      </c>
      <c r="Q712" s="64" t="s">
        <v>1773</v>
      </c>
      <c r="R712" s="295" t="s">
        <v>2037</v>
      </c>
      <c r="S712" s="66"/>
      <c r="T712" s="109" t="s">
        <v>1300</v>
      </c>
      <c r="U712" s="46" t="s">
        <v>548</v>
      </c>
      <c r="V712" s="57" t="s">
        <v>1266</v>
      </c>
      <c r="W712" s="48"/>
      <c r="X712" s="49"/>
      <c r="Y712" s="127" t="s">
        <v>28</v>
      </c>
      <c r="Z712" s="51"/>
      <c r="AA712" s="50"/>
      <c r="AB712" s="52"/>
      <c r="AC712" s="48"/>
      <c r="AD712" s="49"/>
      <c r="AE712" s="127" t="s">
        <v>28</v>
      </c>
      <c r="AF712" s="51"/>
      <c r="AG712" s="56"/>
      <c r="AH712" s="52"/>
      <c r="AI712" s="48"/>
      <c r="AJ712" s="49"/>
      <c r="AK712" s="127" t="s">
        <v>28</v>
      </c>
      <c r="AL712" s="51"/>
      <c r="AM712" s="56"/>
      <c r="AN712" s="52"/>
      <c r="AO712" s="67"/>
      <c r="AP712" s="103" t="s">
        <v>485</v>
      </c>
      <c r="AQ712" s="103"/>
      <c r="AR712" s="68"/>
      <c r="AS712" s="71" t="s">
        <v>488</v>
      </c>
      <c r="AT712" s="71"/>
      <c r="AU712" s="219"/>
    </row>
    <row r="713" spans="1:47" s="17" customFormat="1" ht="40.5" x14ac:dyDescent="0.15">
      <c r="A713" s="45"/>
      <c r="B713" s="78"/>
      <c r="C713" s="239">
        <v>616</v>
      </c>
      <c r="D713" s="329" t="s">
        <v>1189</v>
      </c>
      <c r="E713" s="190" t="s">
        <v>1190</v>
      </c>
      <c r="F713" s="46" t="s">
        <v>737</v>
      </c>
      <c r="G713" s="288">
        <v>28.6</v>
      </c>
      <c r="H713" s="287">
        <v>28.6</v>
      </c>
      <c r="I713" s="288">
        <v>28.05</v>
      </c>
      <c r="J713" s="503" t="s">
        <v>2558</v>
      </c>
      <c r="K713" s="79" t="s">
        <v>1775</v>
      </c>
      <c r="L713" s="291" t="s">
        <v>2573</v>
      </c>
      <c r="M713" s="397" t="s">
        <v>28</v>
      </c>
      <c r="N713" s="397" t="s">
        <v>3131</v>
      </c>
      <c r="O713" s="445" t="s">
        <v>3131</v>
      </c>
      <c r="P713" s="340">
        <v>0</v>
      </c>
      <c r="Q713" s="64" t="s">
        <v>1776</v>
      </c>
      <c r="R713" s="295" t="s">
        <v>2574</v>
      </c>
      <c r="S713" s="66"/>
      <c r="T713" s="191" t="s">
        <v>1301</v>
      </c>
      <c r="U713" s="190" t="s">
        <v>0</v>
      </c>
      <c r="V713" s="192" t="s">
        <v>1302</v>
      </c>
      <c r="W713" s="48" t="s">
        <v>1381</v>
      </c>
      <c r="X713" s="49">
        <v>21</v>
      </c>
      <c r="Y713" s="127" t="s">
        <v>28</v>
      </c>
      <c r="Z713" s="51">
        <v>564</v>
      </c>
      <c r="AA713" s="50"/>
      <c r="AB713" s="52"/>
      <c r="AC713" s="48"/>
      <c r="AD713" s="49"/>
      <c r="AE713" s="127" t="s">
        <v>28</v>
      </c>
      <c r="AF713" s="51"/>
      <c r="AG713" s="56"/>
      <c r="AH713" s="52"/>
      <c r="AI713" s="48"/>
      <c r="AJ713" s="49"/>
      <c r="AK713" s="127" t="s">
        <v>28</v>
      </c>
      <c r="AL713" s="51"/>
      <c r="AM713" s="56"/>
      <c r="AN713" s="52"/>
      <c r="AO713" s="67"/>
      <c r="AP713" s="103" t="s">
        <v>28</v>
      </c>
      <c r="AQ713" s="103"/>
      <c r="AR713" s="68" t="s">
        <v>453</v>
      </c>
      <c r="AS713" s="193" t="s">
        <v>17</v>
      </c>
      <c r="AT713" s="193"/>
      <c r="AU713" s="237"/>
    </row>
    <row r="714" spans="1:47" ht="40.5" x14ac:dyDescent="0.15">
      <c r="A714" s="368"/>
      <c r="B714" s="369"/>
      <c r="C714" s="239">
        <v>617</v>
      </c>
      <c r="D714" s="370" t="s">
        <v>1759</v>
      </c>
      <c r="E714" s="371" t="s">
        <v>786</v>
      </c>
      <c r="F714" s="371" t="s">
        <v>529</v>
      </c>
      <c r="G714" s="405">
        <v>189.571</v>
      </c>
      <c r="H714" s="287">
        <v>51.685000000000002</v>
      </c>
      <c r="I714" s="288">
        <v>45.09</v>
      </c>
      <c r="J714" s="503" t="s">
        <v>28</v>
      </c>
      <c r="K714" s="79" t="s">
        <v>1770</v>
      </c>
      <c r="L714" s="291" t="s">
        <v>2015</v>
      </c>
      <c r="M714" s="288">
        <v>59.405000000000001</v>
      </c>
      <c r="N714" s="288">
        <v>63.07</v>
      </c>
      <c r="O714" s="447">
        <v>3.665</v>
      </c>
      <c r="P714" s="340" t="s">
        <v>28</v>
      </c>
      <c r="Q714" s="69" t="s">
        <v>1773</v>
      </c>
      <c r="R714" s="532" t="s">
        <v>2587</v>
      </c>
      <c r="S714" s="372" t="s">
        <v>3285</v>
      </c>
      <c r="T714" s="387" t="s">
        <v>649</v>
      </c>
      <c r="U714" s="371" t="s">
        <v>519</v>
      </c>
      <c r="V714" s="374" t="s">
        <v>1303</v>
      </c>
      <c r="W714" s="372" t="s">
        <v>1381</v>
      </c>
      <c r="X714" s="375">
        <v>21</v>
      </c>
      <c r="Y714" s="376" t="s">
        <v>28</v>
      </c>
      <c r="Z714" s="377">
        <v>565</v>
      </c>
      <c r="AA714" s="378"/>
      <c r="AB714" s="379"/>
      <c r="AC714" s="372"/>
      <c r="AD714" s="375"/>
      <c r="AE714" s="376" t="s">
        <v>28</v>
      </c>
      <c r="AF714" s="377"/>
      <c r="AG714" s="380"/>
      <c r="AH714" s="379"/>
      <c r="AI714" s="372"/>
      <c r="AJ714" s="375"/>
      <c r="AK714" s="376" t="s">
        <v>28</v>
      </c>
      <c r="AL714" s="377"/>
      <c r="AM714" s="380"/>
      <c r="AN714" s="379"/>
      <c r="AO714" s="381"/>
      <c r="AP714" s="382" t="s">
        <v>485</v>
      </c>
      <c r="AQ714" s="382"/>
      <c r="AR714" s="382" t="s">
        <v>454</v>
      </c>
      <c r="AS714" s="383"/>
      <c r="AT714" s="383"/>
      <c r="AU714" s="384"/>
    </row>
    <row r="715" spans="1:47" s="17" customFormat="1" ht="40.5" x14ac:dyDescent="0.15">
      <c r="A715" s="45"/>
      <c r="B715" s="78"/>
      <c r="C715" s="239">
        <v>618</v>
      </c>
      <c r="D715" s="300" t="s">
        <v>1191</v>
      </c>
      <c r="E715" s="46" t="s">
        <v>665</v>
      </c>
      <c r="F715" s="46" t="s">
        <v>484</v>
      </c>
      <c r="G715" s="288">
        <v>38.561999999999998</v>
      </c>
      <c r="H715" s="287">
        <v>38.561999999999998</v>
      </c>
      <c r="I715" s="288">
        <v>37.942</v>
      </c>
      <c r="J715" s="503" t="s">
        <v>2895</v>
      </c>
      <c r="K715" s="79" t="s">
        <v>1770</v>
      </c>
      <c r="L715" s="291" t="s">
        <v>1797</v>
      </c>
      <c r="M715" s="288">
        <v>102.258</v>
      </c>
      <c r="N715" s="288">
        <v>191.62899999999999</v>
      </c>
      <c r="O715" s="436">
        <f t="shared" si="27"/>
        <v>89.370999999999995</v>
      </c>
      <c r="P715" s="340">
        <v>0</v>
      </c>
      <c r="Q715" s="64" t="s">
        <v>1772</v>
      </c>
      <c r="R715" s="295" t="s">
        <v>1798</v>
      </c>
      <c r="S715" s="66"/>
      <c r="T715" s="109" t="s">
        <v>1304</v>
      </c>
      <c r="U715" s="46" t="s">
        <v>798</v>
      </c>
      <c r="V715" s="57" t="s">
        <v>1305</v>
      </c>
      <c r="W715" s="48" t="s">
        <v>1381</v>
      </c>
      <c r="X715" s="49">
        <v>21</v>
      </c>
      <c r="Y715" s="127" t="s">
        <v>28</v>
      </c>
      <c r="Z715" s="51">
        <v>566</v>
      </c>
      <c r="AA715" s="50"/>
      <c r="AB715" s="52"/>
      <c r="AC715" s="48"/>
      <c r="AD715" s="49"/>
      <c r="AE715" s="127" t="s">
        <v>28</v>
      </c>
      <c r="AF715" s="51"/>
      <c r="AG715" s="56"/>
      <c r="AH715" s="52"/>
      <c r="AI715" s="48"/>
      <c r="AJ715" s="49"/>
      <c r="AK715" s="127" t="s">
        <v>28</v>
      </c>
      <c r="AL715" s="51"/>
      <c r="AM715" s="56"/>
      <c r="AN715" s="52"/>
      <c r="AO715" s="67"/>
      <c r="AP715" s="103" t="s">
        <v>485</v>
      </c>
      <c r="AQ715" s="103"/>
      <c r="AR715" s="68" t="s">
        <v>455</v>
      </c>
      <c r="AS715" s="71"/>
      <c r="AT715" s="71"/>
      <c r="AU715" s="219"/>
    </row>
    <row r="716" spans="1:47" s="17" customFormat="1" ht="40.5" customHeight="1" x14ac:dyDescent="0.15">
      <c r="A716" s="53"/>
      <c r="B716" s="308"/>
      <c r="C716" s="239">
        <v>619</v>
      </c>
      <c r="D716" s="311" t="s">
        <v>1192</v>
      </c>
      <c r="E716" s="140" t="s">
        <v>661</v>
      </c>
      <c r="F716" s="140" t="s">
        <v>484</v>
      </c>
      <c r="G716" s="403">
        <v>288</v>
      </c>
      <c r="H716" s="418">
        <v>191.94</v>
      </c>
      <c r="I716" s="403">
        <v>10.688000000000001</v>
      </c>
      <c r="J716" s="504" t="s">
        <v>2895</v>
      </c>
      <c r="K716" s="366" t="s">
        <v>1771</v>
      </c>
      <c r="L716" s="516" t="s">
        <v>1870</v>
      </c>
      <c r="M716" s="403">
        <v>288</v>
      </c>
      <c r="N716" s="403">
        <v>288</v>
      </c>
      <c r="O716" s="444">
        <f t="shared" ref="O716" si="31">SUM(N716-M716)</f>
        <v>0</v>
      </c>
      <c r="P716" s="452" t="s">
        <v>485</v>
      </c>
      <c r="Q716" s="367" t="s">
        <v>1771</v>
      </c>
      <c r="R716" s="529" t="s">
        <v>1871</v>
      </c>
      <c r="S716" s="93"/>
      <c r="T716" s="141" t="s">
        <v>1306</v>
      </c>
      <c r="U716" s="140" t="s">
        <v>1307</v>
      </c>
      <c r="V716" s="142" t="s">
        <v>1308</v>
      </c>
      <c r="W716" s="55" t="s">
        <v>1381</v>
      </c>
      <c r="X716" s="49">
        <v>21</v>
      </c>
      <c r="Y716" s="127" t="s">
        <v>28</v>
      </c>
      <c r="Z716" s="56">
        <v>567</v>
      </c>
      <c r="AA716" s="50"/>
      <c r="AB716" s="54"/>
      <c r="AC716" s="55"/>
      <c r="AD716" s="49"/>
      <c r="AE716" s="127" t="s">
        <v>28</v>
      </c>
      <c r="AF716" s="56"/>
      <c r="AG716" s="56"/>
      <c r="AH716" s="54"/>
      <c r="AI716" s="55"/>
      <c r="AJ716" s="49"/>
      <c r="AK716" s="127" t="s">
        <v>28</v>
      </c>
      <c r="AL716" s="56"/>
      <c r="AM716" s="56"/>
      <c r="AN716" s="54"/>
      <c r="AO716" s="67"/>
      <c r="AP716" s="103" t="s">
        <v>485</v>
      </c>
      <c r="AQ716" s="103"/>
      <c r="AR716" s="68" t="s">
        <v>452</v>
      </c>
      <c r="AS716" s="365" t="s">
        <v>488</v>
      </c>
      <c r="AT716" s="121" t="s">
        <v>488</v>
      </c>
      <c r="AU716" s="221"/>
    </row>
    <row r="717" spans="1:47" s="17" customFormat="1" ht="41.25" thickBot="1" x14ac:dyDescent="0.2">
      <c r="A717" s="53"/>
      <c r="B717" s="569"/>
      <c r="C717" s="570">
        <v>620</v>
      </c>
      <c r="D717" s="320" t="s">
        <v>3305</v>
      </c>
      <c r="E717" s="549" t="s">
        <v>483</v>
      </c>
      <c r="F717" s="549" t="s">
        <v>484</v>
      </c>
      <c r="G717" s="571">
        <v>284</v>
      </c>
      <c r="H717" s="571">
        <v>398.53500000000003</v>
      </c>
      <c r="I717" s="571">
        <v>328.02800000000002</v>
      </c>
      <c r="J717" s="572" t="s">
        <v>28</v>
      </c>
      <c r="K717" s="573" t="s">
        <v>1771</v>
      </c>
      <c r="L717" s="574" t="s">
        <v>2845</v>
      </c>
      <c r="M717" s="571">
        <v>101</v>
      </c>
      <c r="N717" s="571">
        <v>101</v>
      </c>
      <c r="O717" s="575">
        <f>N717-M717</f>
        <v>0</v>
      </c>
      <c r="P717" s="576">
        <v>0</v>
      </c>
      <c r="Q717" s="577" t="s">
        <v>1771</v>
      </c>
      <c r="R717" s="578" t="s">
        <v>2846</v>
      </c>
      <c r="S717" s="142"/>
      <c r="T717" s="579" t="s">
        <v>486</v>
      </c>
      <c r="U717" s="549" t="s">
        <v>487</v>
      </c>
      <c r="V717" s="153" t="s">
        <v>2893</v>
      </c>
      <c r="W717" s="580" t="s">
        <v>1381</v>
      </c>
      <c r="X717" s="126">
        <v>21</v>
      </c>
      <c r="Y717" s="127" t="s">
        <v>28</v>
      </c>
      <c r="Z717" s="581">
        <v>1</v>
      </c>
      <c r="AA717" s="562"/>
      <c r="AB717" s="582"/>
      <c r="AC717" s="583"/>
      <c r="AD717" s="555"/>
      <c r="AE717" s="127" t="s">
        <v>28</v>
      </c>
      <c r="AF717" s="56"/>
      <c r="AG717" s="56"/>
      <c r="AH717" s="54"/>
      <c r="AI717" s="583"/>
      <c r="AJ717" s="555"/>
      <c r="AK717" s="127" t="s">
        <v>28</v>
      </c>
      <c r="AL717" s="56"/>
      <c r="AM717" s="56"/>
      <c r="AN717" s="54"/>
      <c r="AO717" s="133"/>
      <c r="AP717" s="551" t="s">
        <v>485</v>
      </c>
      <c r="AQ717" s="551"/>
      <c r="AR717" s="68" t="s">
        <v>455</v>
      </c>
      <c r="AS717" s="584"/>
      <c r="AT717" s="550" t="s">
        <v>488</v>
      </c>
      <c r="AU717" s="221"/>
    </row>
    <row r="718" spans="1:47" s="25" customFormat="1" x14ac:dyDescent="0.15">
      <c r="A718" s="41" t="s">
        <v>3340</v>
      </c>
      <c r="B718" s="42"/>
      <c r="C718" s="330"/>
      <c r="D718" s="100"/>
      <c r="E718" s="105"/>
      <c r="F718" s="105"/>
      <c r="G718" s="400"/>
      <c r="H718" s="416"/>
      <c r="I718" s="416"/>
      <c r="J718" s="534"/>
      <c r="K718" s="81"/>
      <c r="L718" s="513"/>
      <c r="M718" s="400"/>
      <c r="N718" s="416"/>
      <c r="O718" s="434"/>
      <c r="P718" s="341"/>
      <c r="Q718" s="42"/>
      <c r="R718" s="525"/>
      <c r="S718" s="42"/>
      <c r="T718" s="104"/>
      <c r="U718" s="100"/>
      <c r="V718" s="100"/>
      <c r="W718" s="42"/>
      <c r="X718" s="42"/>
      <c r="Y718" s="588"/>
      <c r="Z718" s="42"/>
      <c r="AA718" s="42"/>
      <c r="AB718" s="42"/>
      <c r="AC718" s="42"/>
      <c r="AD718" s="42"/>
      <c r="AE718" s="42"/>
      <c r="AF718" s="42"/>
      <c r="AG718" s="42"/>
      <c r="AH718" s="42"/>
      <c r="AI718" s="42"/>
      <c r="AJ718" s="42"/>
      <c r="AK718" s="42"/>
      <c r="AL718" s="42"/>
      <c r="AM718" s="42"/>
      <c r="AN718" s="42"/>
      <c r="AO718" s="42"/>
      <c r="AP718" s="105"/>
      <c r="AQ718" s="105"/>
      <c r="AR718" s="62"/>
      <c r="AS718" s="100"/>
      <c r="AT718" s="100"/>
      <c r="AU718" s="222"/>
    </row>
    <row r="719" spans="1:47" s="554" customFormat="1" ht="40.5" x14ac:dyDescent="0.15">
      <c r="A719" s="589"/>
      <c r="B719" s="569"/>
      <c r="C719" s="633">
        <v>621</v>
      </c>
      <c r="D719" s="590" t="s">
        <v>3384</v>
      </c>
      <c r="E719" s="591" t="s">
        <v>3341</v>
      </c>
      <c r="F719" s="592" t="s">
        <v>484</v>
      </c>
      <c r="G719" s="593">
        <v>4.3120000000000003</v>
      </c>
      <c r="H719" s="593">
        <v>0</v>
      </c>
      <c r="I719" s="593">
        <v>4.3120000000000003</v>
      </c>
      <c r="J719" s="594" t="s">
        <v>3391</v>
      </c>
      <c r="K719" s="573" t="s">
        <v>1771</v>
      </c>
      <c r="L719" s="595" t="s">
        <v>3342</v>
      </c>
      <c r="M719" s="593">
        <v>4.3449999999999998</v>
      </c>
      <c r="N719" s="438">
        <v>12</v>
      </c>
      <c r="O719" s="596">
        <f t="shared" ref="O719:O728" si="32">N719-M719</f>
        <v>7.6550000000000002</v>
      </c>
      <c r="P719" s="438">
        <v>0</v>
      </c>
      <c r="Q719" s="577" t="s">
        <v>1771</v>
      </c>
      <c r="R719" s="595" t="s">
        <v>3343</v>
      </c>
      <c r="S719" s="142"/>
      <c r="T719" s="597" t="s">
        <v>3344</v>
      </c>
      <c r="U719" s="598" t="s">
        <v>548</v>
      </c>
      <c r="V719" s="372" t="s">
        <v>3345</v>
      </c>
      <c r="W719" s="48" t="s">
        <v>3346</v>
      </c>
      <c r="X719" s="49">
        <v>21</v>
      </c>
      <c r="Y719" s="50" t="s">
        <v>28</v>
      </c>
      <c r="Z719" s="557">
        <v>436</v>
      </c>
      <c r="AA719" s="562"/>
      <c r="AB719" s="582"/>
      <c r="AC719" s="583"/>
      <c r="AD719" s="555"/>
      <c r="AE719" s="556"/>
      <c r="AF719" s="56"/>
      <c r="AG719" s="56"/>
      <c r="AH719" s="54"/>
      <c r="AI719" s="583"/>
      <c r="AJ719" s="555"/>
      <c r="AK719" s="556"/>
      <c r="AL719" s="56"/>
      <c r="AM719" s="56"/>
      <c r="AN719" s="54"/>
      <c r="AO719" s="133"/>
      <c r="AP719" s="631" t="s">
        <v>485</v>
      </c>
      <c r="AQ719" s="599"/>
      <c r="AR719" s="68" t="s">
        <v>451</v>
      </c>
      <c r="AS719" s="600" t="s">
        <v>488</v>
      </c>
      <c r="AT719" s="600"/>
      <c r="AU719" s="601"/>
    </row>
    <row r="720" spans="1:47" s="554" customFormat="1" ht="40.5" customHeight="1" x14ac:dyDescent="0.15">
      <c r="A720" s="589"/>
      <c r="B720" s="569"/>
      <c r="C720" s="633">
        <v>622</v>
      </c>
      <c r="D720" s="590" t="s">
        <v>3385</v>
      </c>
      <c r="E720" s="591" t="s">
        <v>531</v>
      </c>
      <c r="F720" s="592" t="s">
        <v>3347</v>
      </c>
      <c r="G720" s="593">
        <v>4.99</v>
      </c>
      <c r="H720" s="593">
        <v>0</v>
      </c>
      <c r="I720" s="593">
        <v>4.99</v>
      </c>
      <c r="J720" s="602" t="s">
        <v>3348</v>
      </c>
      <c r="K720" s="573" t="s">
        <v>1771</v>
      </c>
      <c r="L720" s="595" t="s">
        <v>3342</v>
      </c>
      <c r="M720" s="635">
        <v>4.9829999999999997</v>
      </c>
      <c r="N720" s="438">
        <v>0</v>
      </c>
      <c r="O720" s="596">
        <f t="shared" si="32"/>
        <v>-4.9829999999999997</v>
      </c>
      <c r="P720" s="603">
        <v>-4.9829999999999997</v>
      </c>
      <c r="Q720" s="577" t="s">
        <v>1874</v>
      </c>
      <c r="R720" s="595" t="s">
        <v>3349</v>
      </c>
      <c r="S720" s="142"/>
      <c r="T720" s="597" t="s">
        <v>3350</v>
      </c>
      <c r="U720" s="598" t="s">
        <v>548</v>
      </c>
      <c r="V720" s="372" t="s">
        <v>3345</v>
      </c>
      <c r="W720" s="48" t="s">
        <v>3346</v>
      </c>
      <c r="X720" s="49">
        <v>21</v>
      </c>
      <c r="Y720" s="50" t="s">
        <v>28</v>
      </c>
      <c r="Z720" s="557">
        <v>437</v>
      </c>
      <c r="AA720" s="562"/>
      <c r="AB720" s="582"/>
      <c r="AC720" s="583"/>
      <c r="AD720" s="555"/>
      <c r="AE720" s="556"/>
      <c r="AF720" s="56"/>
      <c r="AG720" s="56"/>
      <c r="AH720" s="54"/>
      <c r="AI720" s="583"/>
      <c r="AJ720" s="555"/>
      <c r="AK720" s="556"/>
      <c r="AL720" s="56"/>
      <c r="AM720" s="56"/>
      <c r="AN720" s="54"/>
      <c r="AO720" s="133"/>
      <c r="AP720" s="631" t="s">
        <v>1382</v>
      </c>
      <c r="AQ720" s="599"/>
      <c r="AR720" s="68"/>
      <c r="AS720" s="600"/>
      <c r="AT720" s="600"/>
      <c r="AU720" s="601"/>
    </row>
    <row r="721" spans="1:47" s="554" customFormat="1" ht="40.5" customHeight="1" x14ac:dyDescent="0.15">
      <c r="A721" s="589"/>
      <c r="B721" s="569"/>
      <c r="C721" s="633">
        <v>623</v>
      </c>
      <c r="D721" s="590" t="s">
        <v>3386</v>
      </c>
      <c r="E721" s="591" t="s">
        <v>3352</v>
      </c>
      <c r="F721" s="592" t="s">
        <v>484</v>
      </c>
      <c r="G721" s="593">
        <v>6.4009999999999998</v>
      </c>
      <c r="H721" s="593">
        <v>0</v>
      </c>
      <c r="I721" s="593">
        <v>6.4009999999999998</v>
      </c>
      <c r="J721" s="594" t="s">
        <v>3391</v>
      </c>
      <c r="K721" s="573" t="s">
        <v>1771</v>
      </c>
      <c r="L721" s="595" t="s">
        <v>3342</v>
      </c>
      <c r="M721" s="634">
        <v>6.431</v>
      </c>
      <c r="N721" s="438">
        <v>6.423</v>
      </c>
      <c r="O721" s="630">
        <f t="shared" si="32"/>
        <v>-8.0000000000000071E-3</v>
      </c>
      <c r="P721" s="438">
        <v>0</v>
      </c>
      <c r="Q721" s="577" t="s">
        <v>1771</v>
      </c>
      <c r="R721" s="595" t="s">
        <v>3343</v>
      </c>
      <c r="S721" s="604"/>
      <c r="T721" s="597" t="s">
        <v>3350</v>
      </c>
      <c r="U721" s="598" t="s">
        <v>548</v>
      </c>
      <c r="V721" s="372" t="s">
        <v>3345</v>
      </c>
      <c r="W721" s="48" t="s">
        <v>3346</v>
      </c>
      <c r="X721" s="49">
        <v>21</v>
      </c>
      <c r="Y721" s="50" t="s">
        <v>28</v>
      </c>
      <c r="Z721" s="557">
        <v>439</v>
      </c>
      <c r="AA721" s="562"/>
      <c r="AB721" s="582"/>
      <c r="AC721" s="583"/>
      <c r="AD721" s="555"/>
      <c r="AE721" s="556"/>
      <c r="AF721" s="56"/>
      <c r="AG721" s="56"/>
      <c r="AH721" s="54"/>
      <c r="AI721" s="583"/>
      <c r="AJ721" s="555"/>
      <c r="AK721" s="556"/>
      <c r="AL721" s="56"/>
      <c r="AM721" s="56"/>
      <c r="AN721" s="54"/>
      <c r="AO721" s="133"/>
      <c r="AP721" s="631" t="s">
        <v>485</v>
      </c>
      <c r="AQ721" s="599"/>
      <c r="AR721" s="68" t="s">
        <v>454</v>
      </c>
      <c r="AS721" s="600" t="s">
        <v>488</v>
      </c>
      <c r="AT721" s="600"/>
      <c r="AU721" s="601"/>
    </row>
    <row r="722" spans="1:47" s="554" customFormat="1" ht="81" x14ac:dyDescent="0.15">
      <c r="A722" s="589"/>
      <c r="B722" s="569"/>
      <c r="C722" s="633">
        <v>624</v>
      </c>
      <c r="D722" s="590" t="s">
        <v>3387</v>
      </c>
      <c r="E722" s="591" t="s">
        <v>1136</v>
      </c>
      <c r="F722" s="592" t="s">
        <v>484</v>
      </c>
      <c r="G722" s="593">
        <v>33</v>
      </c>
      <c r="H722" s="593">
        <v>0</v>
      </c>
      <c r="I722" s="593">
        <v>33</v>
      </c>
      <c r="J722" s="602" t="s">
        <v>3353</v>
      </c>
      <c r="K722" s="573" t="s">
        <v>1771</v>
      </c>
      <c r="L722" s="595" t="s">
        <v>3342</v>
      </c>
      <c r="M722" s="593">
        <v>33</v>
      </c>
      <c r="N722" s="438">
        <v>303</v>
      </c>
      <c r="O722" s="596">
        <f t="shared" si="32"/>
        <v>270</v>
      </c>
      <c r="P722" s="438">
        <v>0</v>
      </c>
      <c r="Q722" s="577" t="s">
        <v>1771</v>
      </c>
      <c r="R722" s="595" t="s">
        <v>3354</v>
      </c>
      <c r="S722" s="604"/>
      <c r="T722" s="597" t="s">
        <v>3350</v>
      </c>
      <c r="U722" s="598" t="s">
        <v>548</v>
      </c>
      <c r="V722" s="372" t="s">
        <v>3355</v>
      </c>
      <c r="W722" s="48" t="s">
        <v>3346</v>
      </c>
      <c r="X722" s="49">
        <v>21</v>
      </c>
      <c r="Y722" s="50" t="s">
        <v>28</v>
      </c>
      <c r="Z722" s="557">
        <v>442</v>
      </c>
      <c r="AA722" s="562"/>
      <c r="AB722" s="582"/>
      <c r="AC722" s="583"/>
      <c r="AD722" s="555"/>
      <c r="AE722" s="556"/>
      <c r="AF722" s="56"/>
      <c r="AG722" s="56"/>
      <c r="AH722" s="54"/>
      <c r="AI722" s="583"/>
      <c r="AJ722" s="555"/>
      <c r="AK722" s="556"/>
      <c r="AL722" s="56"/>
      <c r="AM722" s="56"/>
      <c r="AN722" s="54"/>
      <c r="AO722" s="133"/>
      <c r="AP722" s="631" t="s">
        <v>1382</v>
      </c>
      <c r="AQ722" s="599"/>
      <c r="AR722" s="68"/>
      <c r="AS722" s="600" t="s">
        <v>488</v>
      </c>
      <c r="AT722" s="600"/>
      <c r="AU722" s="601"/>
    </row>
    <row r="723" spans="1:47" s="554" customFormat="1" ht="40.5" customHeight="1" x14ac:dyDescent="0.15">
      <c r="A723" s="589"/>
      <c r="B723" s="569"/>
      <c r="C723" s="633">
        <v>625</v>
      </c>
      <c r="D723" s="590" t="s">
        <v>3356</v>
      </c>
      <c r="E723" s="591" t="s">
        <v>3357</v>
      </c>
      <c r="F723" s="592" t="s">
        <v>484</v>
      </c>
      <c r="G723" s="593">
        <v>27052</v>
      </c>
      <c r="H723" s="593">
        <v>38830</v>
      </c>
      <c r="I723" s="593">
        <v>65882</v>
      </c>
      <c r="J723" s="602" t="s">
        <v>3353</v>
      </c>
      <c r="K723" s="573" t="s">
        <v>1771</v>
      </c>
      <c r="L723" s="595" t="s">
        <v>3342</v>
      </c>
      <c r="M723" s="593">
        <v>24875</v>
      </c>
      <c r="N723" s="605">
        <v>30200</v>
      </c>
      <c r="O723" s="596">
        <f t="shared" si="32"/>
        <v>5325</v>
      </c>
      <c r="P723" s="438">
        <v>0</v>
      </c>
      <c r="Q723" s="577" t="s">
        <v>1771</v>
      </c>
      <c r="R723" s="595" t="s">
        <v>3354</v>
      </c>
      <c r="S723" s="604"/>
      <c r="T723" s="597" t="s">
        <v>3350</v>
      </c>
      <c r="U723" s="598" t="s">
        <v>548</v>
      </c>
      <c r="V723" s="372" t="s">
        <v>3358</v>
      </c>
      <c r="W723" s="48" t="s">
        <v>3346</v>
      </c>
      <c r="X723" s="49">
        <v>21</v>
      </c>
      <c r="Y723" s="50" t="s">
        <v>28</v>
      </c>
      <c r="Z723" s="557">
        <v>443</v>
      </c>
      <c r="AA723" s="562"/>
      <c r="AB723" s="582"/>
      <c r="AC723" s="583"/>
      <c r="AD723" s="555"/>
      <c r="AE723" s="556"/>
      <c r="AF723" s="56"/>
      <c r="AG723" s="56"/>
      <c r="AH723" s="54"/>
      <c r="AI723" s="583"/>
      <c r="AJ723" s="555"/>
      <c r="AK723" s="556"/>
      <c r="AL723" s="56"/>
      <c r="AM723" s="56"/>
      <c r="AN723" s="54"/>
      <c r="AO723" s="133"/>
      <c r="AP723" s="631" t="s">
        <v>1382</v>
      </c>
      <c r="AQ723" s="599"/>
      <c r="AR723" s="68"/>
      <c r="AS723" s="600"/>
      <c r="AT723" s="600" t="s">
        <v>488</v>
      </c>
      <c r="AU723" s="601"/>
    </row>
    <row r="724" spans="1:47" s="554" customFormat="1" ht="40.5" customHeight="1" x14ac:dyDescent="0.15">
      <c r="A724" s="589"/>
      <c r="B724" s="569"/>
      <c r="C724" s="633">
        <v>626</v>
      </c>
      <c r="D724" s="590" t="s">
        <v>3388</v>
      </c>
      <c r="E724" s="591" t="s">
        <v>3359</v>
      </c>
      <c r="F724" s="592" t="s">
        <v>484</v>
      </c>
      <c r="G724" s="593">
        <v>11.06</v>
      </c>
      <c r="H724" s="593">
        <v>0</v>
      </c>
      <c r="I724" s="593">
        <v>11.06</v>
      </c>
      <c r="J724" s="594" t="s">
        <v>3391</v>
      </c>
      <c r="K724" s="573" t="s">
        <v>1771</v>
      </c>
      <c r="L724" s="595" t="s">
        <v>3342</v>
      </c>
      <c r="M724" s="636">
        <v>11.16</v>
      </c>
      <c r="N724" s="438">
        <v>19.605</v>
      </c>
      <c r="O724" s="596">
        <f t="shared" si="32"/>
        <v>8.4450000000000003</v>
      </c>
      <c r="P724" s="438">
        <v>0</v>
      </c>
      <c r="Q724" s="577" t="s">
        <v>1771</v>
      </c>
      <c r="R724" s="595" t="s">
        <v>3354</v>
      </c>
      <c r="S724" s="604"/>
      <c r="T724" s="597" t="s">
        <v>3350</v>
      </c>
      <c r="U724" s="598" t="s">
        <v>548</v>
      </c>
      <c r="V724" s="372" t="s">
        <v>3351</v>
      </c>
      <c r="W724" s="48" t="s">
        <v>3346</v>
      </c>
      <c r="X724" s="49">
        <v>21</v>
      </c>
      <c r="Y724" s="50" t="s">
        <v>28</v>
      </c>
      <c r="Z724" s="557">
        <v>444</v>
      </c>
      <c r="AA724" s="562"/>
      <c r="AB724" s="582"/>
      <c r="AC724" s="583"/>
      <c r="AD724" s="555"/>
      <c r="AE724" s="556"/>
      <c r="AF724" s="56"/>
      <c r="AG724" s="56"/>
      <c r="AH724" s="54"/>
      <c r="AI724" s="583"/>
      <c r="AJ724" s="555"/>
      <c r="AK724" s="556"/>
      <c r="AL724" s="56"/>
      <c r="AM724" s="56"/>
      <c r="AN724" s="54"/>
      <c r="AO724" s="133"/>
      <c r="AP724" s="631" t="s">
        <v>485</v>
      </c>
      <c r="AQ724" s="599"/>
      <c r="AR724" s="68" t="s">
        <v>455</v>
      </c>
      <c r="AS724" s="600"/>
      <c r="AT724" s="600"/>
      <c r="AU724" s="601"/>
    </row>
    <row r="725" spans="1:47" s="554" customFormat="1" ht="40.5" customHeight="1" x14ac:dyDescent="0.15">
      <c r="A725" s="589"/>
      <c r="B725" s="569"/>
      <c r="C725" s="633">
        <v>627</v>
      </c>
      <c r="D725" s="606" t="s">
        <v>3389</v>
      </c>
      <c r="E725" s="296" t="s">
        <v>1584</v>
      </c>
      <c r="F725" s="296" t="s">
        <v>331</v>
      </c>
      <c r="G725" s="607">
        <v>16.119</v>
      </c>
      <c r="H725" s="607">
        <v>0</v>
      </c>
      <c r="I725" s="607">
        <v>16.119</v>
      </c>
      <c r="J725" s="608" t="s">
        <v>3391</v>
      </c>
      <c r="K725" s="573" t="s">
        <v>1775</v>
      </c>
      <c r="L725" s="526" t="s">
        <v>3360</v>
      </c>
      <c r="M725" s="637">
        <v>16.254000000000001</v>
      </c>
      <c r="N725" s="607">
        <v>0</v>
      </c>
      <c r="O725" s="609">
        <f t="shared" si="32"/>
        <v>-16.254000000000001</v>
      </c>
      <c r="P725" s="607">
        <v>0</v>
      </c>
      <c r="Q725" s="577" t="s">
        <v>1776</v>
      </c>
      <c r="R725" s="610" t="s">
        <v>3361</v>
      </c>
      <c r="S725" s="210"/>
      <c r="T725" s="337" t="s">
        <v>3350</v>
      </c>
      <c r="U725" s="598" t="s">
        <v>548</v>
      </c>
      <c r="V725" s="74" t="s">
        <v>3351</v>
      </c>
      <c r="W725" s="74" t="s">
        <v>3346</v>
      </c>
      <c r="X725" s="75">
        <v>21</v>
      </c>
      <c r="Y725" s="148" t="s">
        <v>28</v>
      </c>
      <c r="Z725" s="557">
        <v>445</v>
      </c>
      <c r="AA725" s="562"/>
      <c r="AB725" s="582"/>
      <c r="AC725" s="583"/>
      <c r="AD725" s="555"/>
      <c r="AE725" s="556"/>
      <c r="AF725" s="56"/>
      <c r="AG725" s="56"/>
      <c r="AH725" s="54"/>
      <c r="AI725" s="583"/>
      <c r="AJ725" s="555"/>
      <c r="AK725" s="556"/>
      <c r="AL725" s="56"/>
      <c r="AM725" s="56"/>
      <c r="AN725" s="54"/>
      <c r="AO725" s="133"/>
      <c r="AP725" s="631" t="s">
        <v>485</v>
      </c>
      <c r="AQ725" s="611"/>
      <c r="AR725" s="98" t="s">
        <v>455</v>
      </c>
      <c r="AS725" s="612" t="s">
        <v>488</v>
      </c>
      <c r="AT725" s="612"/>
      <c r="AU725" s="613"/>
    </row>
    <row r="726" spans="1:47" s="554" customFormat="1" ht="40.5" customHeight="1" x14ac:dyDescent="0.15">
      <c r="A726" s="589"/>
      <c r="B726" s="569"/>
      <c r="C726" s="633">
        <v>628</v>
      </c>
      <c r="D726" s="590" t="s">
        <v>3390</v>
      </c>
      <c r="E726" s="591" t="s">
        <v>1584</v>
      </c>
      <c r="F726" s="592" t="s">
        <v>484</v>
      </c>
      <c r="G726" s="593">
        <v>5.0659999999999998</v>
      </c>
      <c r="H726" s="593">
        <v>0</v>
      </c>
      <c r="I726" s="593">
        <v>5.0659999999999998</v>
      </c>
      <c r="J726" s="594" t="s">
        <v>3391</v>
      </c>
      <c r="K726" s="573" t="s">
        <v>1771</v>
      </c>
      <c r="L726" s="595" t="s">
        <v>3342</v>
      </c>
      <c r="M726" s="593">
        <v>5.085</v>
      </c>
      <c r="N726" s="438">
        <v>12</v>
      </c>
      <c r="O726" s="596">
        <f>N726-M726</f>
        <v>6.915</v>
      </c>
      <c r="P726" s="438">
        <v>0</v>
      </c>
      <c r="Q726" s="577" t="s">
        <v>1771</v>
      </c>
      <c r="R726" s="595" t="s">
        <v>3354</v>
      </c>
      <c r="S726" s="604"/>
      <c r="T726" s="597" t="s">
        <v>3350</v>
      </c>
      <c r="U726" s="598" t="s">
        <v>548</v>
      </c>
      <c r="V726" s="372" t="s">
        <v>3351</v>
      </c>
      <c r="W726" s="48" t="s">
        <v>3346</v>
      </c>
      <c r="X726" s="49">
        <v>21</v>
      </c>
      <c r="Y726" s="50" t="s">
        <v>28</v>
      </c>
      <c r="Z726" s="557">
        <v>446</v>
      </c>
      <c r="AA726" s="562"/>
      <c r="AB726" s="582"/>
      <c r="AC726" s="583"/>
      <c r="AD726" s="555"/>
      <c r="AE726" s="556"/>
      <c r="AF726" s="56"/>
      <c r="AG726" s="56"/>
      <c r="AH726" s="54"/>
      <c r="AI726" s="583"/>
      <c r="AJ726" s="555"/>
      <c r="AK726" s="556"/>
      <c r="AL726" s="56"/>
      <c r="AM726" s="56"/>
      <c r="AN726" s="54"/>
      <c r="AO726" s="133"/>
      <c r="AP726" s="631" t="s">
        <v>485</v>
      </c>
      <c r="AQ726" s="599"/>
      <c r="AR726" s="68" t="s">
        <v>452</v>
      </c>
      <c r="AS726" s="600" t="s">
        <v>488</v>
      </c>
      <c r="AT726" s="600"/>
      <c r="AU726" s="601"/>
    </row>
    <row r="727" spans="1:47" s="554" customFormat="1" ht="40.5" customHeight="1" x14ac:dyDescent="0.15">
      <c r="A727" s="589"/>
      <c r="B727" s="569"/>
      <c r="C727" s="633">
        <v>629</v>
      </c>
      <c r="D727" s="606" t="s">
        <v>3362</v>
      </c>
      <c r="E727" s="296" t="s">
        <v>453</v>
      </c>
      <c r="F727" s="296" t="s">
        <v>331</v>
      </c>
      <c r="G727" s="607">
        <v>2.76</v>
      </c>
      <c r="H727" s="607">
        <v>0</v>
      </c>
      <c r="I727" s="607">
        <v>2.76</v>
      </c>
      <c r="J727" s="608" t="s">
        <v>3391</v>
      </c>
      <c r="K727" s="573" t="s">
        <v>1775</v>
      </c>
      <c r="L727" s="526" t="s">
        <v>3360</v>
      </c>
      <c r="M727" s="607">
        <v>0</v>
      </c>
      <c r="N727" s="607">
        <v>0</v>
      </c>
      <c r="O727" s="609">
        <f t="shared" si="32"/>
        <v>0</v>
      </c>
      <c r="P727" s="607">
        <v>0</v>
      </c>
      <c r="Q727" s="577" t="s">
        <v>1776</v>
      </c>
      <c r="R727" s="526" t="s">
        <v>3361</v>
      </c>
      <c r="S727" s="210"/>
      <c r="T727" s="337" t="s">
        <v>3350</v>
      </c>
      <c r="U727" s="598" t="s">
        <v>548</v>
      </c>
      <c r="V727" s="74" t="s">
        <v>3345</v>
      </c>
      <c r="W727" s="74" t="s">
        <v>3346</v>
      </c>
      <c r="X727" s="75">
        <v>21</v>
      </c>
      <c r="Y727" s="148" t="s">
        <v>28</v>
      </c>
      <c r="Z727" s="557">
        <v>447</v>
      </c>
      <c r="AA727" s="562"/>
      <c r="AB727" s="582"/>
      <c r="AC727" s="583"/>
      <c r="AD727" s="555"/>
      <c r="AE727" s="556"/>
      <c r="AF727" s="56"/>
      <c r="AG727" s="56"/>
      <c r="AH727" s="54"/>
      <c r="AI727" s="583"/>
      <c r="AJ727" s="555"/>
      <c r="AK727" s="556"/>
      <c r="AL727" s="56"/>
      <c r="AM727" s="56"/>
      <c r="AN727" s="54"/>
      <c r="AO727" s="133"/>
      <c r="AP727" s="631" t="s">
        <v>485</v>
      </c>
      <c r="AQ727" s="611"/>
      <c r="AR727" s="98" t="s">
        <v>454</v>
      </c>
      <c r="AS727" s="612"/>
      <c r="AT727" s="612"/>
      <c r="AU727" s="613"/>
    </row>
    <row r="728" spans="1:47" s="554" customFormat="1" ht="40.5" customHeight="1" x14ac:dyDescent="0.15">
      <c r="A728" s="589"/>
      <c r="B728" s="569"/>
      <c r="C728" s="633">
        <v>630</v>
      </c>
      <c r="D728" s="606" t="s">
        <v>3363</v>
      </c>
      <c r="E728" s="296" t="s">
        <v>455</v>
      </c>
      <c r="F728" s="296" t="s">
        <v>333</v>
      </c>
      <c r="G728" s="607">
        <v>0</v>
      </c>
      <c r="H728" s="607">
        <v>15.848000000000001</v>
      </c>
      <c r="I728" s="607">
        <v>15.848000000000001</v>
      </c>
      <c r="J728" s="608" t="s">
        <v>3391</v>
      </c>
      <c r="K728" s="573" t="s">
        <v>1775</v>
      </c>
      <c r="L728" s="526" t="s">
        <v>3364</v>
      </c>
      <c r="M728" s="607">
        <v>0</v>
      </c>
      <c r="N728" s="607">
        <v>0</v>
      </c>
      <c r="O728" s="609">
        <f t="shared" si="32"/>
        <v>0</v>
      </c>
      <c r="P728" s="607">
        <v>0</v>
      </c>
      <c r="Q728" s="577" t="s">
        <v>1776</v>
      </c>
      <c r="R728" s="526" t="s">
        <v>3361</v>
      </c>
      <c r="S728" s="614" t="s">
        <v>3365</v>
      </c>
      <c r="T728" s="337" t="s">
        <v>3350</v>
      </c>
      <c r="U728" s="598" t="s">
        <v>548</v>
      </c>
      <c r="V728" s="74" t="s">
        <v>3366</v>
      </c>
      <c r="W728" s="74" t="s">
        <v>3346</v>
      </c>
      <c r="X728" s="75" t="s">
        <v>1399</v>
      </c>
      <c r="Y728" s="148" t="s">
        <v>28</v>
      </c>
      <c r="Z728" s="557">
        <v>59</v>
      </c>
      <c r="AA728" s="562"/>
      <c r="AB728" s="582"/>
      <c r="AC728" s="583"/>
      <c r="AD728" s="555"/>
      <c r="AE728" s="556"/>
      <c r="AF728" s="56"/>
      <c r="AG728" s="56"/>
      <c r="AH728" s="54"/>
      <c r="AI728" s="583"/>
      <c r="AJ728" s="555"/>
      <c r="AK728" s="556"/>
      <c r="AL728" s="56"/>
      <c r="AM728" s="56"/>
      <c r="AN728" s="54"/>
      <c r="AO728" s="133"/>
      <c r="AP728" s="631" t="s">
        <v>485</v>
      </c>
      <c r="AQ728" s="611"/>
      <c r="AR728" s="98"/>
      <c r="AS728" s="612" t="s">
        <v>488</v>
      </c>
      <c r="AT728" s="612"/>
      <c r="AU728" s="613"/>
    </row>
    <row r="729" spans="1:47" s="554" customFormat="1" ht="54" x14ac:dyDescent="0.15">
      <c r="A729" s="589"/>
      <c r="B729" s="569"/>
      <c r="C729" s="633">
        <v>631</v>
      </c>
      <c r="D729" s="70" t="s">
        <v>3367</v>
      </c>
      <c r="E729" s="69" t="s">
        <v>3368</v>
      </c>
      <c r="F729" s="69" t="s">
        <v>484</v>
      </c>
      <c r="G729" s="603">
        <v>16.021000000000001</v>
      </c>
      <c r="H729" s="603">
        <v>0</v>
      </c>
      <c r="I729" s="603">
        <v>16.021000000000001</v>
      </c>
      <c r="J729" s="572" t="s">
        <v>28</v>
      </c>
      <c r="K729" s="573" t="s">
        <v>1770</v>
      </c>
      <c r="L729" s="532" t="s">
        <v>3369</v>
      </c>
      <c r="M729" s="603">
        <v>13.792</v>
      </c>
      <c r="N729" s="638">
        <v>16.55</v>
      </c>
      <c r="O729" s="563">
        <f>N729-M729</f>
        <v>2.7580000000000009</v>
      </c>
      <c r="P729" s="438">
        <v>0</v>
      </c>
      <c r="Q729" s="577" t="s">
        <v>1772</v>
      </c>
      <c r="R729" s="615" t="s">
        <v>3370</v>
      </c>
      <c r="S729" s="616"/>
      <c r="T729" s="617" t="s">
        <v>3371</v>
      </c>
      <c r="U729" s="69" t="s">
        <v>3372</v>
      </c>
      <c r="V729" s="48" t="s">
        <v>3373</v>
      </c>
      <c r="W729" s="48" t="s">
        <v>3346</v>
      </c>
      <c r="X729" s="92">
        <v>21</v>
      </c>
      <c r="Y729" s="143" t="s">
        <v>485</v>
      </c>
      <c r="Z729" s="618">
        <v>945</v>
      </c>
      <c r="AA729" s="562"/>
      <c r="AB729" s="582"/>
      <c r="AC729" s="583"/>
      <c r="AD729" s="555"/>
      <c r="AE729" s="556"/>
      <c r="AF729" s="56"/>
      <c r="AG729" s="56"/>
      <c r="AH729" s="54"/>
      <c r="AI729" s="583"/>
      <c r="AJ729" s="555"/>
      <c r="AK729" s="556"/>
      <c r="AL729" s="56"/>
      <c r="AM729" s="56"/>
      <c r="AN729" s="54"/>
      <c r="AO729" s="133"/>
      <c r="AP729" s="631"/>
      <c r="AQ729" s="631"/>
      <c r="AR729" s="68" t="s">
        <v>455</v>
      </c>
      <c r="AS729" s="632" t="s">
        <v>488</v>
      </c>
      <c r="AT729" s="632"/>
      <c r="AU729" s="619"/>
    </row>
    <row r="730" spans="1:47" s="554" customFormat="1" ht="41.25" thickBot="1" x14ac:dyDescent="0.2">
      <c r="A730" s="585"/>
      <c r="B730" s="586"/>
      <c r="C730" s="460">
        <v>632</v>
      </c>
      <c r="D730" s="620" t="s">
        <v>3374</v>
      </c>
      <c r="E730" s="201" t="s">
        <v>382</v>
      </c>
      <c r="F730" s="202" t="s">
        <v>484</v>
      </c>
      <c r="G730" s="621" t="s">
        <v>3375</v>
      </c>
      <c r="H730" s="621" t="s">
        <v>3376</v>
      </c>
      <c r="I730" s="621" t="s">
        <v>3377</v>
      </c>
      <c r="J730" s="622" t="s">
        <v>3378</v>
      </c>
      <c r="K730" s="293" t="s">
        <v>1770</v>
      </c>
      <c r="L730" s="623" t="s">
        <v>3379</v>
      </c>
      <c r="M730" s="621" t="s">
        <v>3380</v>
      </c>
      <c r="N730" s="624">
        <v>34.822000000000003</v>
      </c>
      <c r="O730" s="639" t="s">
        <v>28</v>
      </c>
      <c r="P730" s="624">
        <v>0</v>
      </c>
      <c r="Q730" s="298" t="s">
        <v>1772</v>
      </c>
      <c r="R730" s="623" t="s">
        <v>3381</v>
      </c>
      <c r="S730" s="625"/>
      <c r="T730" s="626" t="s">
        <v>3350</v>
      </c>
      <c r="U730" s="202" t="s">
        <v>1477</v>
      </c>
      <c r="V730" s="627" t="s">
        <v>3382</v>
      </c>
      <c r="W730" s="627" t="s">
        <v>3346</v>
      </c>
      <c r="X730" s="628">
        <v>21</v>
      </c>
      <c r="Y730" s="629" t="s">
        <v>28</v>
      </c>
      <c r="Z730" s="198">
        <v>1016</v>
      </c>
      <c r="AA730" s="194"/>
      <c r="AB730" s="195"/>
      <c r="AC730" s="196"/>
      <c r="AD730" s="197"/>
      <c r="AE730" s="587"/>
      <c r="AF730" s="198"/>
      <c r="AG730" s="198"/>
      <c r="AH730" s="199"/>
      <c r="AI730" s="196"/>
      <c r="AJ730" s="197"/>
      <c r="AK730" s="587"/>
      <c r="AL730" s="198"/>
      <c r="AM730" s="198"/>
      <c r="AN730" s="199"/>
      <c r="AO730" s="200"/>
      <c r="AP730" s="201"/>
      <c r="AQ730" s="201"/>
      <c r="AR730" s="202"/>
      <c r="AS730" s="203"/>
      <c r="AT730" s="204" t="s">
        <v>488</v>
      </c>
      <c r="AU730" s="204"/>
    </row>
    <row r="731" spans="1:47" ht="14.25" thickTop="1" x14ac:dyDescent="0.15">
      <c r="A731" s="786" t="s">
        <v>8</v>
      </c>
      <c r="B731" s="787"/>
      <c r="C731" s="788"/>
      <c r="D731" s="789"/>
      <c r="E731" s="867"/>
      <c r="F731" s="867"/>
      <c r="G731" s="412"/>
      <c r="H731" s="424"/>
      <c r="I731" s="431"/>
      <c r="J731" s="259"/>
      <c r="K731" s="794" t="s">
        <v>0</v>
      </c>
      <c r="L731" s="795"/>
      <c r="M731" s="650">
        <f>SUMIF($U$8:$U$730,K731,$M$8:$M$730)</f>
        <v>5368862.2050000066</v>
      </c>
      <c r="N731" s="651">
        <f>SUMIF($U$8:$U$730,K731,$N$8:$N$730)</f>
        <v>6438046.6880000057</v>
      </c>
      <c r="O731" s="675">
        <f>N731-M731</f>
        <v>1069184.4829999991</v>
      </c>
      <c r="P731" s="552"/>
      <c r="Q731" s="820"/>
      <c r="R731" s="708"/>
      <c r="S731" s="826"/>
      <c r="T731" s="831"/>
      <c r="U731" s="818"/>
      <c r="V731" s="739"/>
      <c r="W731" s="701"/>
      <c r="X731" s="702"/>
      <c r="Y731" s="702"/>
      <c r="Z731" s="702"/>
      <c r="AA731" s="702"/>
      <c r="AB731" s="703"/>
      <c r="AC731" s="701"/>
      <c r="AD731" s="702"/>
      <c r="AE731" s="702"/>
      <c r="AF731" s="702"/>
      <c r="AG731" s="702"/>
      <c r="AH731" s="703"/>
      <c r="AI731" s="701"/>
      <c r="AJ731" s="702"/>
      <c r="AK731" s="702"/>
      <c r="AL731" s="702"/>
      <c r="AM731" s="702"/>
      <c r="AN731" s="703"/>
      <c r="AO731" s="696"/>
      <c r="AP731" s="206"/>
      <c r="AQ731" s="206"/>
      <c r="AR731" s="206"/>
      <c r="AS731" s="839"/>
      <c r="AT731" s="839"/>
      <c r="AU731" s="735"/>
    </row>
    <row r="732" spans="1:47" x14ac:dyDescent="0.15">
      <c r="A732" s="786"/>
      <c r="B732" s="787"/>
      <c r="C732" s="788"/>
      <c r="D732" s="789"/>
      <c r="E732" s="867"/>
      <c r="F732" s="867"/>
      <c r="G732" s="412"/>
      <c r="H732" s="424"/>
      <c r="I732" s="431"/>
      <c r="J732" s="259"/>
      <c r="K732" s="560" t="s">
        <v>3339</v>
      </c>
      <c r="L732" s="561"/>
      <c r="M732" s="650">
        <f>SUM(M733:M735)</f>
        <v>331485.69200000004</v>
      </c>
      <c r="N732" s="653">
        <f>SUM(N733:N735)</f>
        <v>245700.39800000002</v>
      </c>
      <c r="O732" s="675">
        <f t="shared" ref="O732:O740" si="33">N732-M732</f>
        <v>-85785.294000000024</v>
      </c>
      <c r="P732" s="552"/>
      <c r="Q732" s="820"/>
      <c r="R732" s="708"/>
      <c r="S732" s="826"/>
      <c r="T732" s="831"/>
      <c r="U732" s="818"/>
      <c r="V732" s="739"/>
      <c r="W732" s="701"/>
      <c r="X732" s="702"/>
      <c r="Y732" s="702"/>
      <c r="Z732" s="702"/>
      <c r="AA732" s="702"/>
      <c r="AB732" s="703"/>
      <c r="AC732" s="701"/>
      <c r="AD732" s="702"/>
      <c r="AE732" s="702"/>
      <c r="AF732" s="702"/>
      <c r="AG732" s="702"/>
      <c r="AH732" s="703"/>
      <c r="AI732" s="701"/>
      <c r="AJ732" s="702"/>
      <c r="AK732" s="702"/>
      <c r="AL732" s="702"/>
      <c r="AM732" s="702"/>
      <c r="AN732" s="703"/>
      <c r="AO732" s="696"/>
      <c r="AP732" s="206"/>
      <c r="AQ732" s="206"/>
      <c r="AR732" s="206"/>
      <c r="AS732" s="839"/>
      <c r="AT732" s="839"/>
      <c r="AU732" s="735"/>
    </row>
    <row r="733" spans="1:47" s="553" customFormat="1" x14ac:dyDescent="0.15">
      <c r="A733" s="786"/>
      <c r="B733" s="787"/>
      <c r="C733" s="788"/>
      <c r="D733" s="789"/>
      <c r="E733" s="867"/>
      <c r="F733" s="867"/>
      <c r="G733" s="412"/>
      <c r="H733" s="424"/>
      <c r="I733" s="431"/>
      <c r="J733" s="259"/>
      <c r="K733" s="640" t="s">
        <v>3393</v>
      </c>
      <c r="L733" s="561"/>
      <c r="M733" s="650">
        <f>SUMIF($U$8:$U$730,K733,$M$8:$M$730)</f>
        <v>21200.066000000003</v>
      </c>
      <c r="N733" s="650">
        <f t="shared" ref="N733:N735" si="34">SUMIF($U$8:$U$730,K733,$N$8:$N$730)</f>
        <v>21451.017000000003</v>
      </c>
      <c r="O733" s="675">
        <f t="shared" si="33"/>
        <v>250.95100000000093</v>
      </c>
      <c r="P733" s="552"/>
      <c r="Q733" s="820"/>
      <c r="R733" s="708"/>
      <c r="S733" s="826"/>
      <c r="T733" s="831"/>
      <c r="U733" s="818"/>
      <c r="V733" s="739"/>
      <c r="W733" s="701"/>
      <c r="X733" s="702"/>
      <c r="Y733" s="702"/>
      <c r="Z733" s="702"/>
      <c r="AA733" s="702"/>
      <c r="AB733" s="703"/>
      <c r="AC733" s="701"/>
      <c r="AD733" s="702"/>
      <c r="AE733" s="702"/>
      <c r="AF733" s="702"/>
      <c r="AG733" s="702"/>
      <c r="AH733" s="703"/>
      <c r="AI733" s="701"/>
      <c r="AJ733" s="702"/>
      <c r="AK733" s="702"/>
      <c r="AL733" s="702"/>
      <c r="AM733" s="702"/>
      <c r="AN733" s="703"/>
      <c r="AO733" s="696"/>
      <c r="AP733" s="206"/>
      <c r="AQ733" s="206"/>
      <c r="AR733" s="206"/>
      <c r="AS733" s="839"/>
      <c r="AT733" s="839"/>
      <c r="AU733" s="735"/>
    </row>
    <row r="734" spans="1:47" x14ac:dyDescent="0.15">
      <c r="A734" s="786"/>
      <c r="B734" s="787"/>
      <c r="C734" s="788"/>
      <c r="D734" s="789"/>
      <c r="E734" s="867"/>
      <c r="F734" s="867"/>
      <c r="G734" s="412"/>
      <c r="H734" s="424"/>
      <c r="I734" s="431"/>
      <c r="J734" s="259"/>
      <c r="K734" s="641" t="s">
        <v>3394</v>
      </c>
      <c r="L734" s="558"/>
      <c r="M734" s="650">
        <f>SUMIF($U$8:$U$730,K734,$M$8:$M$730)</f>
        <v>10699.205999999998</v>
      </c>
      <c r="N734" s="653">
        <f t="shared" si="34"/>
        <v>12318.718999999999</v>
      </c>
      <c r="O734" s="675">
        <f>N734-M734</f>
        <v>1619.5130000000008</v>
      </c>
      <c r="P734" s="552"/>
      <c r="Q734" s="820"/>
      <c r="R734" s="708"/>
      <c r="S734" s="826"/>
      <c r="T734" s="831"/>
      <c r="U734" s="818"/>
      <c r="V734" s="739"/>
      <c r="W734" s="701"/>
      <c r="X734" s="702"/>
      <c r="Y734" s="702"/>
      <c r="Z734" s="702"/>
      <c r="AA734" s="702"/>
      <c r="AB734" s="703"/>
      <c r="AC734" s="701"/>
      <c r="AD734" s="702"/>
      <c r="AE734" s="702"/>
      <c r="AF734" s="702"/>
      <c r="AG734" s="702"/>
      <c r="AH734" s="703"/>
      <c r="AI734" s="701"/>
      <c r="AJ734" s="702"/>
      <c r="AK734" s="702"/>
      <c r="AL734" s="702"/>
      <c r="AM734" s="702"/>
      <c r="AN734" s="703"/>
      <c r="AO734" s="696"/>
      <c r="AP734" s="206"/>
      <c r="AQ734" s="206"/>
      <c r="AR734" s="206"/>
      <c r="AS734" s="839"/>
      <c r="AT734" s="839"/>
      <c r="AU734" s="735"/>
    </row>
    <row r="735" spans="1:47" ht="14.25" thickBot="1" x14ac:dyDescent="0.2">
      <c r="A735" s="871"/>
      <c r="B735" s="872"/>
      <c r="C735" s="873"/>
      <c r="D735" s="874"/>
      <c r="E735" s="868"/>
      <c r="F735" s="868"/>
      <c r="G735" s="411"/>
      <c r="H735" s="423"/>
      <c r="I735" s="430"/>
      <c r="J735" s="258"/>
      <c r="K735" s="642" t="s">
        <v>3395</v>
      </c>
      <c r="L735" s="559"/>
      <c r="M735" s="654">
        <f>SUMIF($U$8:$U$730,K735,$M$8:$M$730)</f>
        <v>299586.42000000004</v>
      </c>
      <c r="N735" s="655">
        <f t="shared" si="34"/>
        <v>211930.66200000001</v>
      </c>
      <c r="O735" s="675">
        <f t="shared" si="33"/>
        <v>-87655.758000000031</v>
      </c>
      <c r="P735" s="541"/>
      <c r="Q735" s="821"/>
      <c r="R735" s="822"/>
      <c r="S735" s="827"/>
      <c r="T735" s="832"/>
      <c r="U735" s="819"/>
      <c r="V735" s="740"/>
      <c r="W735" s="828"/>
      <c r="X735" s="829"/>
      <c r="Y735" s="829"/>
      <c r="Z735" s="829"/>
      <c r="AA735" s="829"/>
      <c r="AB735" s="830"/>
      <c r="AC735" s="828"/>
      <c r="AD735" s="829"/>
      <c r="AE735" s="829"/>
      <c r="AF735" s="829"/>
      <c r="AG735" s="829"/>
      <c r="AH735" s="830"/>
      <c r="AI735" s="828"/>
      <c r="AJ735" s="829"/>
      <c r="AK735" s="829"/>
      <c r="AL735" s="829"/>
      <c r="AM735" s="829"/>
      <c r="AN735" s="830"/>
      <c r="AO735" s="781"/>
      <c r="AP735" s="207"/>
      <c r="AQ735" s="207"/>
      <c r="AR735" s="207"/>
      <c r="AS735" s="841"/>
      <c r="AT735" s="841"/>
      <c r="AU735" s="737"/>
    </row>
    <row r="736" spans="1:47" ht="14.25" thickTop="1" x14ac:dyDescent="0.15">
      <c r="A736" s="786" t="s">
        <v>9</v>
      </c>
      <c r="B736" s="787"/>
      <c r="C736" s="788"/>
      <c r="D736" s="789"/>
      <c r="E736" s="878"/>
      <c r="F736" s="878"/>
      <c r="G736" s="412"/>
      <c r="H736" s="424"/>
      <c r="I736" s="431"/>
      <c r="J736" s="259"/>
      <c r="K736" s="883" t="s">
        <v>0</v>
      </c>
      <c r="L736" s="884"/>
      <c r="M736" s="656">
        <v>708542.10000000033</v>
      </c>
      <c r="N736" s="652">
        <v>743809.41899999999</v>
      </c>
      <c r="O736" s="676">
        <f t="shared" si="33"/>
        <v>35267.318999999668</v>
      </c>
      <c r="P736" s="645"/>
      <c r="Q736" s="885"/>
      <c r="R736" s="707"/>
      <c r="S736" s="855"/>
      <c r="T736" s="861"/>
      <c r="U736" s="857"/>
      <c r="V736" s="849"/>
      <c r="W736" s="698"/>
      <c r="X736" s="699"/>
      <c r="Y736" s="699"/>
      <c r="Z736" s="699"/>
      <c r="AA736" s="699"/>
      <c r="AB736" s="700"/>
      <c r="AC736" s="698"/>
      <c r="AD736" s="699"/>
      <c r="AE736" s="699"/>
      <c r="AF736" s="699"/>
      <c r="AG736" s="699"/>
      <c r="AH736" s="700"/>
      <c r="AI736" s="698"/>
      <c r="AJ736" s="699"/>
      <c r="AK736" s="699"/>
      <c r="AL736" s="699"/>
      <c r="AM736" s="699"/>
      <c r="AN736" s="700"/>
      <c r="AO736" s="695"/>
      <c r="AP736" s="208"/>
      <c r="AQ736" s="208"/>
      <c r="AR736" s="208"/>
      <c r="AS736" s="859"/>
      <c r="AT736" s="859"/>
      <c r="AU736" s="796"/>
    </row>
    <row r="737" spans="1:47" x14ac:dyDescent="0.15">
      <c r="A737" s="786"/>
      <c r="B737" s="787"/>
      <c r="C737" s="788"/>
      <c r="D737" s="789"/>
      <c r="E737" s="867"/>
      <c r="F737" s="867"/>
      <c r="G737" s="410"/>
      <c r="H737" s="422"/>
      <c r="I737" s="429"/>
      <c r="J737" s="257"/>
      <c r="K737" s="560" t="s">
        <v>3339</v>
      </c>
      <c r="L737" s="561"/>
      <c r="M737" s="653">
        <f>SUM(M738:M740)</f>
        <v>124960.144</v>
      </c>
      <c r="N737" s="657">
        <f>SUM(N738:N740)</f>
        <v>128455.19799999999</v>
      </c>
      <c r="O737" s="677">
        <f t="shared" si="33"/>
        <v>3495.0539999999892</v>
      </c>
      <c r="P737" s="646"/>
      <c r="Q737" s="820"/>
      <c r="R737" s="708"/>
      <c r="S737" s="826"/>
      <c r="T737" s="831"/>
      <c r="U737" s="818"/>
      <c r="V737" s="739"/>
      <c r="W737" s="701"/>
      <c r="X737" s="702"/>
      <c r="Y737" s="702"/>
      <c r="Z737" s="702"/>
      <c r="AA737" s="702"/>
      <c r="AB737" s="703"/>
      <c r="AC737" s="701"/>
      <c r="AD737" s="702"/>
      <c r="AE737" s="702"/>
      <c r="AF737" s="702"/>
      <c r="AG737" s="702"/>
      <c r="AH737" s="703"/>
      <c r="AI737" s="701"/>
      <c r="AJ737" s="702"/>
      <c r="AK737" s="702"/>
      <c r="AL737" s="702"/>
      <c r="AM737" s="702"/>
      <c r="AN737" s="703"/>
      <c r="AO737" s="696"/>
      <c r="AP737" s="206"/>
      <c r="AQ737" s="206"/>
      <c r="AR737" s="206"/>
      <c r="AS737" s="840"/>
      <c r="AT737" s="840"/>
      <c r="AU737" s="736"/>
    </row>
    <row r="738" spans="1:47" s="553" customFormat="1" x14ac:dyDescent="0.15">
      <c r="A738" s="786"/>
      <c r="B738" s="787"/>
      <c r="C738" s="788"/>
      <c r="D738" s="789"/>
      <c r="E738" s="867"/>
      <c r="F738" s="867"/>
      <c r="G738" s="564"/>
      <c r="H738" s="565"/>
      <c r="I738" s="566"/>
      <c r="J738" s="567"/>
      <c r="K738" s="640" t="s">
        <v>3393</v>
      </c>
      <c r="L738" s="561"/>
      <c r="M738" s="654">
        <v>1204.0319999999999</v>
      </c>
      <c r="N738" s="658">
        <v>1275.9829999999999</v>
      </c>
      <c r="O738" s="677">
        <f t="shared" si="33"/>
        <v>71.951000000000022</v>
      </c>
      <c r="P738" s="646"/>
      <c r="Q738" s="820"/>
      <c r="R738" s="708"/>
      <c r="S738" s="826"/>
      <c r="T738" s="831"/>
      <c r="U738" s="818"/>
      <c r="V738" s="739"/>
      <c r="W738" s="701"/>
      <c r="X738" s="702"/>
      <c r="Y738" s="702"/>
      <c r="Z738" s="702"/>
      <c r="AA738" s="702"/>
      <c r="AB738" s="703"/>
      <c r="AC738" s="701"/>
      <c r="AD738" s="702"/>
      <c r="AE738" s="702"/>
      <c r="AF738" s="702"/>
      <c r="AG738" s="702"/>
      <c r="AH738" s="703"/>
      <c r="AI738" s="701"/>
      <c r="AJ738" s="702"/>
      <c r="AK738" s="702"/>
      <c r="AL738" s="702"/>
      <c r="AM738" s="702"/>
      <c r="AN738" s="703"/>
      <c r="AO738" s="696"/>
      <c r="AP738" s="206"/>
      <c r="AQ738" s="206"/>
      <c r="AR738" s="206"/>
      <c r="AS738" s="840"/>
      <c r="AT738" s="840"/>
      <c r="AU738" s="797"/>
    </row>
    <row r="739" spans="1:47" s="553" customFormat="1" x14ac:dyDescent="0.15">
      <c r="A739" s="786"/>
      <c r="B739" s="787"/>
      <c r="C739" s="788"/>
      <c r="D739" s="789"/>
      <c r="E739" s="867"/>
      <c r="F739" s="867"/>
      <c r="G739" s="564"/>
      <c r="H739" s="565"/>
      <c r="I739" s="566"/>
      <c r="J739" s="567"/>
      <c r="K739" s="641" t="s">
        <v>3397</v>
      </c>
      <c r="L739" s="558"/>
      <c r="M739" s="654">
        <v>30573.014999999999</v>
      </c>
      <c r="N739" s="658">
        <v>32210.280999999999</v>
      </c>
      <c r="O739" s="677">
        <f t="shared" si="33"/>
        <v>1637.2659999999996</v>
      </c>
      <c r="P739" s="646"/>
      <c r="Q739" s="820"/>
      <c r="R739" s="708"/>
      <c r="S739" s="826"/>
      <c r="T739" s="831"/>
      <c r="U739" s="818"/>
      <c r="V739" s="739"/>
      <c r="W739" s="701"/>
      <c r="X739" s="702"/>
      <c r="Y739" s="702"/>
      <c r="Z739" s="702"/>
      <c r="AA739" s="702"/>
      <c r="AB739" s="703"/>
      <c r="AC739" s="701"/>
      <c r="AD739" s="702"/>
      <c r="AE739" s="702"/>
      <c r="AF739" s="702"/>
      <c r="AG739" s="702"/>
      <c r="AH739" s="703"/>
      <c r="AI739" s="701"/>
      <c r="AJ739" s="702"/>
      <c r="AK739" s="702"/>
      <c r="AL739" s="702"/>
      <c r="AM739" s="702"/>
      <c r="AN739" s="703"/>
      <c r="AO739" s="696"/>
      <c r="AP739" s="206"/>
      <c r="AQ739" s="206"/>
      <c r="AR739" s="206"/>
      <c r="AS739" s="840"/>
      <c r="AT739" s="840"/>
      <c r="AU739" s="797"/>
    </row>
    <row r="740" spans="1:47" ht="14.25" thickBot="1" x14ac:dyDescent="0.2">
      <c r="A740" s="790"/>
      <c r="B740" s="791"/>
      <c r="C740" s="792"/>
      <c r="D740" s="793"/>
      <c r="E740" s="868"/>
      <c r="F740" s="868"/>
      <c r="G740" s="413"/>
      <c r="H740" s="425"/>
      <c r="I740" s="432"/>
      <c r="J740" s="260"/>
      <c r="K740" s="681" t="s">
        <v>3398</v>
      </c>
      <c r="L740" s="568"/>
      <c r="M740" s="659">
        <v>93183.096999999994</v>
      </c>
      <c r="N740" s="660">
        <v>94968.933999999994</v>
      </c>
      <c r="O740" s="678">
        <f t="shared" si="33"/>
        <v>1785.8369999999995</v>
      </c>
      <c r="P740" s="647"/>
      <c r="Q740" s="886"/>
      <c r="R740" s="709"/>
      <c r="S740" s="856"/>
      <c r="T740" s="862"/>
      <c r="U740" s="858"/>
      <c r="V740" s="850"/>
      <c r="W740" s="704"/>
      <c r="X740" s="705"/>
      <c r="Y740" s="705"/>
      <c r="Z740" s="705"/>
      <c r="AA740" s="705"/>
      <c r="AB740" s="706"/>
      <c r="AC740" s="704"/>
      <c r="AD740" s="705"/>
      <c r="AE740" s="705"/>
      <c r="AF740" s="705"/>
      <c r="AG740" s="705"/>
      <c r="AH740" s="706"/>
      <c r="AI740" s="704"/>
      <c r="AJ740" s="705"/>
      <c r="AK740" s="705"/>
      <c r="AL740" s="705"/>
      <c r="AM740" s="705"/>
      <c r="AN740" s="706"/>
      <c r="AO740" s="697"/>
      <c r="AP740" s="209"/>
      <c r="AQ740" s="209"/>
      <c r="AR740" s="209"/>
      <c r="AS740" s="860"/>
      <c r="AT740" s="860"/>
      <c r="AU740" s="798"/>
    </row>
    <row r="741" spans="1:47" ht="14.25" thickTop="1" x14ac:dyDescent="0.15">
      <c r="A741" s="879" t="s">
        <v>1</v>
      </c>
      <c r="B741" s="880"/>
      <c r="C741" s="881"/>
      <c r="D741" s="882"/>
      <c r="E741" s="878"/>
      <c r="F741" s="878"/>
      <c r="G741" s="412"/>
      <c r="H741" s="424"/>
      <c r="I741" s="431"/>
      <c r="J741" s="259"/>
      <c r="K741" s="794" t="s">
        <v>0</v>
      </c>
      <c r="L741" s="795"/>
      <c r="M741" s="650">
        <f>SUM(M731,M736)</f>
        <v>6077404.3050000072</v>
      </c>
      <c r="N741" s="650">
        <f t="shared" ref="N741:O741" si="35">SUM(N731,N736)</f>
        <v>7181856.1070000054</v>
      </c>
      <c r="O741" s="679">
        <f t="shared" si="35"/>
        <v>1104451.8019999987</v>
      </c>
      <c r="P741" s="648"/>
      <c r="Q741" s="877"/>
      <c r="R741" s="837"/>
      <c r="S741" s="845"/>
      <c r="T741" s="842"/>
      <c r="U741" s="843"/>
      <c r="V741" s="738"/>
      <c r="W741" s="846"/>
      <c r="X741" s="847"/>
      <c r="Y741" s="847"/>
      <c r="Z741" s="847"/>
      <c r="AA741" s="847"/>
      <c r="AB741" s="848"/>
      <c r="AC741" s="846"/>
      <c r="AD741" s="847"/>
      <c r="AE741" s="847"/>
      <c r="AF741" s="847"/>
      <c r="AG741" s="847"/>
      <c r="AH741" s="848"/>
      <c r="AI741" s="846"/>
      <c r="AJ741" s="847"/>
      <c r="AK741" s="847"/>
      <c r="AL741" s="847"/>
      <c r="AM741" s="847"/>
      <c r="AN741" s="848"/>
      <c r="AO741" s="844"/>
      <c r="AP741" s="205"/>
      <c r="AQ741" s="205"/>
      <c r="AR741" s="205"/>
      <c r="AS741" s="838"/>
      <c r="AT741" s="838"/>
      <c r="AU741" s="734"/>
    </row>
    <row r="742" spans="1:47" s="553" customFormat="1" x14ac:dyDescent="0.15">
      <c r="A742" s="786"/>
      <c r="B742" s="787"/>
      <c r="C742" s="788"/>
      <c r="D742" s="789"/>
      <c r="E742" s="867"/>
      <c r="F742" s="867"/>
      <c r="G742" s="412"/>
      <c r="H742" s="424"/>
      <c r="I742" s="431"/>
      <c r="J742" s="259"/>
      <c r="K742" s="560" t="s">
        <v>3339</v>
      </c>
      <c r="L742" s="561"/>
      <c r="M742" s="650">
        <f t="shared" ref="M742:O745" si="36">SUM(M732,M737)</f>
        <v>456445.83600000001</v>
      </c>
      <c r="N742" s="650">
        <f t="shared" si="36"/>
        <v>374155.59600000002</v>
      </c>
      <c r="O742" s="679">
        <f t="shared" si="36"/>
        <v>-82290.240000000034</v>
      </c>
      <c r="P742" s="646"/>
      <c r="Q742" s="820"/>
      <c r="R742" s="708"/>
      <c r="S742" s="826"/>
      <c r="T742" s="831"/>
      <c r="U742" s="818"/>
      <c r="V742" s="739"/>
      <c r="W742" s="701"/>
      <c r="X742" s="702"/>
      <c r="Y742" s="702"/>
      <c r="Z742" s="702"/>
      <c r="AA742" s="702"/>
      <c r="AB742" s="703"/>
      <c r="AC742" s="701"/>
      <c r="AD742" s="702"/>
      <c r="AE742" s="702"/>
      <c r="AF742" s="702"/>
      <c r="AG742" s="702"/>
      <c r="AH742" s="703"/>
      <c r="AI742" s="701"/>
      <c r="AJ742" s="702"/>
      <c r="AK742" s="702"/>
      <c r="AL742" s="702"/>
      <c r="AM742" s="702"/>
      <c r="AN742" s="703"/>
      <c r="AO742" s="696"/>
      <c r="AP742" s="206"/>
      <c r="AQ742" s="206"/>
      <c r="AR742" s="206"/>
      <c r="AS742" s="839"/>
      <c r="AT742" s="839"/>
      <c r="AU742" s="735"/>
    </row>
    <row r="743" spans="1:47" s="553" customFormat="1" x14ac:dyDescent="0.15">
      <c r="A743" s="786"/>
      <c r="B743" s="787"/>
      <c r="C743" s="788"/>
      <c r="D743" s="789"/>
      <c r="E743" s="867"/>
      <c r="F743" s="867"/>
      <c r="G743" s="412"/>
      <c r="H743" s="424"/>
      <c r="I743" s="431"/>
      <c r="J743" s="259"/>
      <c r="K743" s="640" t="s">
        <v>3393</v>
      </c>
      <c r="L743" s="561"/>
      <c r="M743" s="650">
        <f t="shared" si="36"/>
        <v>22404.098000000002</v>
      </c>
      <c r="N743" s="650">
        <f t="shared" si="36"/>
        <v>22727.000000000004</v>
      </c>
      <c r="O743" s="679">
        <f t="shared" si="36"/>
        <v>322.90200000000095</v>
      </c>
      <c r="P743" s="646"/>
      <c r="Q743" s="820"/>
      <c r="R743" s="708"/>
      <c r="S743" s="826"/>
      <c r="T743" s="831"/>
      <c r="U743" s="818"/>
      <c r="V743" s="739"/>
      <c r="W743" s="701"/>
      <c r="X743" s="702"/>
      <c r="Y743" s="702"/>
      <c r="Z743" s="702"/>
      <c r="AA743" s="702"/>
      <c r="AB743" s="703"/>
      <c r="AC743" s="701"/>
      <c r="AD743" s="702"/>
      <c r="AE743" s="702"/>
      <c r="AF743" s="702"/>
      <c r="AG743" s="702"/>
      <c r="AH743" s="703"/>
      <c r="AI743" s="701"/>
      <c r="AJ743" s="702"/>
      <c r="AK743" s="702"/>
      <c r="AL743" s="702"/>
      <c r="AM743" s="702"/>
      <c r="AN743" s="703"/>
      <c r="AO743" s="696"/>
      <c r="AP743" s="206"/>
      <c r="AQ743" s="206"/>
      <c r="AR743" s="206"/>
      <c r="AS743" s="839"/>
      <c r="AT743" s="839"/>
      <c r="AU743" s="735"/>
    </row>
    <row r="744" spans="1:47" x14ac:dyDescent="0.15">
      <c r="A744" s="786"/>
      <c r="B744" s="787"/>
      <c r="C744" s="788"/>
      <c r="D744" s="789"/>
      <c r="E744" s="867"/>
      <c r="F744" s="867"/>
      <c r="G744" s="410"/>
      <c r="H744" s="422"/>
      <c r="I744" s="429"/>
      <c r="J744" s="257"/>
      <c r="K744" s="641" t="s">
        <v>3397</v>
      </c>
      <c r="L744" s="558"/>
      <c r="M744" s="650">
        <f t="shared" si="36"/>
        <v>41272.220999999998</v>
      </c>
      <c r="N744" s="650">
        <f t="shared" si="36"/>
        <v>44529</v>
      </c>
      <c r="O744" s="679">
        <f t="shared" si="36"/>
        <v>3256.7790000000005</v>
      </c>
      <c r="P744" s="646"/>
      <c r="Q744" s="820"/>
      <c r="R744" s="708"/>
      <c r="S744" s="826"/>
      <c r="T744" s="831"/>
      <c r="U744" s="818"/>
      <c r="V744" s="739"/>
      <c r="W744" s="701"/>
      <c r="X744" s="702"/>
      <c r="Y744" s="702"/>
      <c r="Z744" s="702"/>
      <c r="AA744" s="702"/>
      <c r="AB744" s="703"/>
      <c r="AC744" s="701"/>
      <c r="AD744" s="702"/>
      <c r="AE744" s="702"/>
      <c r="AF744" s="702"/>
      <c r="AG744" s="702"/>
      <c r="AH744" s="703"/>
      <c r="AI744" s="701"/>
      <c r="AJ744" s="702"/>
      <c r="AK744" s="702"/>
      <c r="AL744" s="702"/>
      <c r="AM744" s="702"/>
      <c r="AN744" s="703"/>
      <c r="AO744" s="696"/>
      <c r="AP744" s="206"/>
      <c r="AQ744" s="206"/>
      <c r="AR744" s="206"/>
      <c r="AS744" s="840"/>
      <c r="AT744" s="840"/>
      <c r="AU744" s="736"/>
    </row>
    <row r="745" spans="1:47" s="553" customFormat="1" ht="14.25" thickBot="1" x14ac:dyDescent="0.2">
      <c r="A745" s="871"/>
      <c r="B745" s="872"/>
      <c r="C745" s="873"/>
      <c r="D745" s="874"/>
      <c r="E745" s="868"/>
      <c r="F745" s="868"/>
      <c r="G745" s="414"/>
      <c r="H745" s="426"/>
      <c r="I745" s="433"/>
      <c r="J745" s="261"/>
      <c r="K745" s="642" t="s">
        <v>3398</v>
      </c>
      <c r="L745" s="559"/>
      <c r="M745" s="655">
        <f t="shared" si="36"/>
        <v>392769.51700000005</v>
      </c>
      <c r="N745" s="651">
        <f t="shared" si="36"/>
        <v>306899.59600000002</v>
      </c>
      <c r="O745" s="680">
        <f t="shared" si="36"/>
        <v>-85869.921000000031</v>
      </c>
      <c r="P745" s="649"/>
      <c r="Q745" s="821"/>
      <c r="R745" s="822"/>
      <c r="S745" s="827"/>
      <c r="T745" s="832"/>
      <c r="U745" s="819"/>
      <c r="V745" s="740"/>
      <c r="W745" s="828"/>
      <c r="X745" s="829"/>
      <c r="Y745" s="829"/>
      <c r="Z745" s="829"/>
      <c r="AA745" s="829"/>
      <c r="AB745" s="830"/>
      <c r="AC745" s="828"/>
      <c r="AD745" s="829"/>
      <c r="AE745" s="829"/>
      <c r="AF745" s="829"/>
      <c r="AG745" s="829"/>
      <c r="AH745" s="830"/>
      <c r="AI745" s="828"/>
      <c r="AJ745" s="829"/>
      <c r="AK745" s="829"/>
      <c r="AL745" s="829"/>
      <c r="AM745" s="829"/>
      <c r="AN745" s="830"/>
      <c r="AO745" s="781"/>
      <c r="AP745" s="207"/>
      <c r="AQ745" s="207"/>
      <c r="AR745" s="207"/>
      <c r="AS745" s="841"/>
      <c r="AT745" s="841"/>
      <c r="AU745" s="737"/>
    </row>
    <row r="746" spans="1:47" x14ac:dyDescent="0.15">
      <c r="A746" s="14" t="s">
        <v>21</v>
      </c>
      <c r="B746" s="14"/>
      <c r="C746" s="246"/>
      <c r="D746" s="123"/>
      <c r="E746" s="123"/>
      <c r="F746" s="123"/>
      <c r="G746" s="415"/>
      <c r="H746" s="427"/>
      <c r="I746" s="427"/>
      <c r="J746" s="498"/>
      <c r="K746" s="80"/>
      <c r="L746" s="521"/>
      <c r="M746" s="415"/>
      <c r="N746" s="643"/>
      <c r="O746" s="644"/>
      <c r="P746" s="542"/>
      <c r="Q746" s="12"/>
      <c r="R746" s="273"/>
      <c r="S746" s="13"/>
      <c r="T746" s="117"/>
      <c r="U746" s="118"/>
      <c r="V746" s="118"/>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U746" s="11"/>
    </row>
    <row r="747" spans="1:47" x14ac:dyDescent="0.15">
      <c r="A747" s="7" t="s">
        <v>20</v>
      </c>
      <c r="B747" s="7"/>
      <c r="C747" s="247"/>
      <c r="H747" s="428"/>
      <c r="I747" s="428"/>
      <c r="J747" s="499"/>
      <c r="K747" s="269"/>
      <c r="L747" s="522"/>
      <c r="M747" s="391"/>
      <c r="N747" s="391"/>
      <c r="O747" s="398"/>
    </row>
    <row r="748" spans="1:47" x14ac:dyDescent="0.15">
      <c r="A748" s="7" t="s">
        <v>458</v>
      </c>
      <c r="B748" s="7"/>
      <c r="C748" s="247"/>
      <c r="H748" s="428"/>
      <c r="I748" s="428"/>
      <c r="J748" s="499"/>
      <c r="K748" s="269"/>
      <c r="L748" s="522"/>
      <c r="M748" s="391"/>
      <c r="N748" s="391"/>
      <c r="O748" s="398"/>
    </row>
    <row r="749" spans="1:47" x14ac:dyDescent="0.15">
      <c r="A749" s="7"/>
      <c r="B749" s="7" t="s">
        <v>459</v>
      </c>
      <c r="C749" s="247"/>
      <c r="H749" s="428"/>
      <c r="I749" s="428"/>
      <c r="J749" s="499"/>
      <c r="K749" s="269"/>
      <c r="L749" s="522"/>
      <c r="M749" s="391"/>
      <c r="N749" s="391"/>
      <c r="O749" s="398"/>
    </row>
    <row r="750" spans="1:47" x14ac:dyDescent="0.15">
      <c r="A750" s="7"/>
      <c r="B750" s="7" t="s">
        <v>460</v>
      </c>
      <c r="C750" s="247"/>
      <c r="H750" s="428"/>
      <c r="I750" s="428"/>
      <c r="J750" s="499"/>
      <c r="K750" s="269"/>
      <c r="L750" s="522"/>
      <c r="M750" s="391"/>
      <c r="N750" s="391"/>
      <c r="O750" s="398"/>
    </row>
    <row r="751" spans="1:47" x14ac:dyDescent="0.15">
      <c r="A751" s="7"/>
      <c r="B751" s="7" t="s">
        <v>461</v>
      </c>
      <c r="C751" s="247"/>
      <c r="H751" s="428"/>
      <c r="I751" s="428"/>
      <c r="J751" s="499"/>
      <c r="K751" s="269"/>
      <c r="L751" s="522"/>
      <c r="M751" s="391"/>
      <c r="N751" s="391"/>
      <c r="O751" s="398"/>
    </row>
    <row r="752" spans="1:47" x14ac:dyDescent="0.15">
      <c r="A752" s="7"/>
      <c r="B752" s="7" t="s">
        <v>462</v>
      </c>
      <c r="C752" s="247"/>
      <c r="H752" s="428"/>
      <c r="I752" s="428"/>
      <c r="J752" s="499"/>
      <c r="K752" s="269"/>
      <c r="L752" s="522"/>
      <c r="M752" s="391"/>
      <c r="N752" s="391"/>
      <c r="O752" s="398"/>
    </row>
    <row r="753" spans="1:44" x14ac:dyDescent="0.15">
      <c r="A753" s="18" t="s">
        <v>463</v>
      </c>
      <c r="B753" s="18"/>
      <c r="C753" s="18"/>
      <c r="J753" s="500"/>
      <c r="M753" s="391"/>
      <c r="N753" s="391"/>
      <c r="O753" s="398"/>
    </row>
    <row r="754" spans="1:44" x14ac:dyDescent="0.15">
      <c r="A754" s="19" t="s">
        <v>325</v>
      </c>
      <c r="B754" s="19"/>
      <c r="C754" s="19"/>
      <c r="D754" s="16"/>
      <c r="E754" s="10"/>
      <c r="F754" s="10"/>
      <c r="J754" s="500"/>
      <c r="M754" s="391"/>
      <c r="N754" s="391"/>
      <c r="O754" s="398"/>
    </row>
    <row r="755" spans="1:44" x14ac:dyDescent="0.15">
      <c r="A755" s="18" t="s">
        <v>320</v>
      </c>
      <c r="B755" s="18"/>
      <c r="C755" s="18"/>
      <c r="D755" s="16"/>
      <c r="E755" s="10"/>
      <c r="F755" s="10"/>
      <c r="J755" s="500"/>
      <c r="M755" s="391"/>
      <c r="N755" s="391"/>
      <c r="O755" s="398"/>
    </row>
    <row r="756" spans="1:44" x14ac:dyDescent="0.15">
      <c r="A756" s="15" t="s">
        <v>321</v>
      </c>
      <c r="B756" s="15"/>
      <c r="C756" s="247"/>
      <c r="D756" s="15"/>
      <c r="G756" s="415"/>
      <c r="H756" s="415"/>
      <c r="I756" s="415"/>
      <c r="J756" s="501"/>
      <c r="K756" s="83"/>
      <c r="L756" s="523"/>
      <c r="M756" s="415"/>
      <c r="N756" s="415"/>
      <c r="O756" s="439"/>
      <c r="P756" s="543"/>
      <c r="Q756" s="5"/>
      <c r="R756" s="274"/>
      <c r="S756" s="5"/>
      <c r="T756" s="117"/>
      <c r="U756" s="119"/>
      <c r="V756" s="119"/>
      <c r="W756" s="4"/>
      <c r="X756" s="4"/>
      <c r="Y756" s="4"/>
      <c r="Z756" s="4"/>
      <c r="AA756" s="4"/>
      <c r="AB756" s="4"/>
      <c r="AC756" s="4"/>
      <c r="AD756" s="4"/>
      <c r="AE756" s="4"/>
      <c r="AF756" s="4"/>
      <c r="AG756" s="4"/>
      <c r="AH756" s="4"/>
      <c r="AI756" s="4"/>
      <c r="AJ756" s="4"/>
      <c r="AK756" s="4"/>
      <c r="AL756" s="4"/>
      <c r="AM756" s="4"/>
      <c r="AN756" s="4"/>
      <c r="AO756" s="4"/>
      <c r="AP756" s="10"/>
      <c r="AQ756" s="10"/>
      <c r="AR756" s="10"/>
    </row>
    <row r="757" spans="1:44" x14ac:dyDescent="0.15">
      <c r="A757" s="15" t="s">
        <v>322</v>
      </c>
      <c r="B757" s="15"/>
      <c r="C757" s="247"/>
      <c r="D757" s="15"/>
      <c r="G757" s="415"/>
      <c r="H757" s="415"/>
      <c r="I757" s="415"/>
      <c r="J757" s="501"/>
      <c r="K757" s="83"/>
      <c r="L757" s="523"/>
      <c r="M757" s="415"/>
      <c r="N757" s="415"/>
      <c r="O757" s="439"/>
      <c r="P757" s="543"/>
      <c r="Q757" s="5"/>
      <c r="R757" s="274"/>
      <c r="S757" s="5"/>
      <c r="T757" s="117"/>
      <c r="U757" s="119"/>
      <c r="V757" s="119"/>
      <c r="W757" s="4"/>
      <c r="X757" s="4"/>
      <c r="Y757" s="4"/>
      <c r="Z757" s="4"/>
      <c r="AA757" s="4"/>
      <c r="AB757" s="4"/>
      <c r="AC757" s="4"/>
      <c r="AD757" s="4"/>
      <c r="AE757" s="4"/>
      <c r="AF757" s="4"/>
      <c r="AG757" s="4"/>
      <c r="AH757" s="4"/>
      <c r="AI757" s="4"/>
      <c r="AJ757" s="4"/>
      <c r="AK757" s="4"/>
      <c r="AL757" s="4"/>
      <c r="AM757" s="4"/>
      <c r="AN757" s="4"/>
      <c r="AO757" s="4"/>
      <c r="AP757" s="10"/>
      <c r="AQ757" s="10"/>
      <c r="AR757" s="10"/>
    </row>
    <row r="758" spans="1:44" x14ac:dyDescent="0.15">
      <c r="A758" s="15" t="s">
        <v>323</v>
      </c>
      <c r="B758" s="15"/>
      <c r="C758" s="247"/>
      <c r="D758" s="15"/>
      <c r="J758" s="500"/>
      <c r="M758" s="391"/>
      <c r="N758" s="391"/>
      <c r="O758" s="398"/>
    </row>
    <row r="759" spans="1:44" x14ac:dyDescent="0.15">
      <c r="A759" s="15" t="s">
        <v>324</v>
      </c>
      <c r="B759" s="15"/>
      <c r="C759" s="247"/>
      <c r="D759" s="17"/>
      <c r="J759" s="500"/>
      <c r="M759" s="391"/>
      <c r="N759" s="391"/>
      <c r="O759" s="398"/>
    </row>
    <row r="760" spans="1:44" x14ac:dyDescent="0.15">
      <c r="A760" s="7" t="s">
        <v>479</v>
      </c>
      <c r="B760" s="7"/>
      <c r="C760" s="247"/>
      <c r="J760" s="500"/>
      <c r="M760" s="391"/>
      <c r="N760" s="391"/>
      <c r="O760" s="398"/>
    </row>
    <row r="761" spans="1:44" s="663" customFormat="1" x14ac:dyDescent="0.15">
      <c r="A761" s="7" t="s">
        <v>3396</v>
      </c>
      <c r="B761" s="661"/>
      <c r="C761" s="662"/>
      <c r="E761" s="664"/>
      <c r="F761" s="664"/>
      <c r="G761" s="665"/>
      <c r="H761" s="665"/>
      <c r="I761" s="665"/>
      <c r="J761" s="666"/>
      <c r="K761" s="667"/>
      <c r="L761" s="668"/>
      <c r="M761" s="665"/>
      <c r="N761" s="665"/>
      <c r="O761" s="669"/>
      <c r="P761" s="670"/>
      <c r="R761" s="671"/>
      <c r="T761" s="672"/>
      <c r="U761" s="673"/>
      <c r="V761" s="673"/>
      <c r="AP761" s="674"/>
      <c r="AQ761" s="674"/>
      <c r="AR761" s="674"/>
    </row>
    <row r="762" spans="1:44" x14ac:dyDescent="0.15">
      <c r="M762" s="391"/>
      <c r="N762" s="441"/>
      <c r="O762" s="440"/>
      <c r="P762" s="355"/>
    </row>
    <row r="763" spans="1:44" x14ac:dyDescent="0.15">
      <c r="N763" s="483"/>
      <c r="O763" s="491"/>
      <c r="P763" s="544"/>
    </row>
  </sheetData>
  <sheetProtection formatCells="0" formatRows="0" insertRows="0" deleteRows="0" sort="0" autoFilter="0"/>
  <autoFilter ref="A7:AU762"/>
  <customSheetViews>
    <customSheetView guid="{07375ADA-0124-422C-97BA-4D7CDA784583}" scale="70" showPageBreaks="1" showGridLines="0" fitToPage="1" printArea="1" showAutoFilter="1" hiddenColumns="1" view="pageBreakPreview">
      <selection activeCell="T76" sqref="T76"/>
      <rowBreaks count="2" manualBreakCount="2">
        <brk id="552" max="16383" man="1"/>
        <brk id="731" max="16383" man="1"/>
      </rowBreaks>
      <pageMargins left="0.39370078740157483" right="0.39370078740157483" top="0.78740157480314965" bottom="0.59055118110236227" header="0.51181102362204722" footer="0.39370078740157483"/>
      <printOptions horizontalCentered="1"/>
      <pageSetup paperSize="8" scale="77" fitToHeight="0" orientation="portrait" cellComments="asDisplayed" horizontalDpi="300" verticalDpi="300" r:id="rId1"/>
      <headerFooter alignWithMargins="0">
        <oddHeader>&amp;L&amp;28様式１&amp;R&amp;26別添１</oddHeader>
        <oddFooter>&amp;C&amp;P/&amp;N</oddFooter>
      </headerFooter>
      <autoFilter ref="A7:AW746">
        <filterColumn colId="16" showButton="0"/>
      </autoFilter>
    </customSheetView>
    <customSheetView guid="{4E02CBBD-A628-4550-B1F8-15E030B099D4}" scale="70" showPageBreaks="1" showGridLines="0" fitToPage="1" printArea="1" showAutoFilter="1" hiddenColumns="1" view="pageBreakPreview">
      <selection activeCell="T76" sqref="T76"/>
      <rowBreaks count="2" manualBreakCount="2">
        <brk id="552" max="16383" man="1"/>
        <brk id="731" max="16383" man="1"/>
      </rowBreaks>
      <pageMargins left="0.39370078740157483" right="0.39370078740157483" top="0.78740157480314965" bottom="0.59055118110236227" header="0.51181102362204722" footer="0.39370078740157483"/>
      <printOptions horizontalCentered="1"/>
      <pageSetup paperSize="8" scale="77" fitToHeight="0" orientation="portrait" cellComments="asDisplayed" horizontalDpi="300" verticalDpi="300" r:id="rId2"/>
      <headerFooter alignWithMargins="0">
        <oddHeader>&amp;L&amp;28様式１&amp;R&amp;26別添１</oddHeader>
        <oddFooter>&amp;C&amp;P/&amp;N</oddFooter>
      </headerFooter>
      <autoFilter ref="A7:AW746">
        <filterColumn colId="16" showButton="0"/>
      </autoFilter>
    </customSheetView>
  </customSheetViews>
  <mergeCells count="203">
    <mergeCell ref="A263:A264"/>
    <mergeCell ref="B263:B264"/>
    <mergeCell ref="A265:A266"/>
    <mergeCell ref="B265:B266"/>
    <mergeCell ref="A267:A268"/>
    <mergeCell ref="B267:B268"/>
    <mergeCell ref="B236:B237"/>
    <mergeCell ref="A236:A237"/>
    <mergeCell ref="B190:B191"/>
    <mergeCell ref="A190:A191"/>
    <mergeCell ref="B256:B257"/>
    <mergeCell ref="A256:A257"/>
    <mergeCell ref="B248:B249"/>
    <mergeCell ref="A248:A249"/>
    <mergeCell ref="B250:B251"/>
    <mergeCell ref="A250:A251"/>
    <mergeCell ref="B252:B253"/>
    <mergeCell ref="A252:A253"/>
    <mergeCell ref="B254:B255"/>
    <mergeCell ref="A254:A255"/>
    <mergeCell ref="B5:B7"/>
    <mergeCell ref="C236:C237"/>
    <mergeCell ref="E701:E702"/>
    <mergeCell ref="F701:F702"/>
    <mergeCell ref="D701:D702"/>
    <mergeCell ref="D263:D264"/>
    <mergeCell ref="D265:D266"/>
    <mergeCell ref="D267:D268"/>
    <mergeCell ref="E265:E266"/>
    <mergeCell ref="E267:E268"/>
    <mergeCell ref="F263:F264"/>
    <mergeCell ref="F265:F266"/>
    <mergeCell ref="C248:C249"/>
    <mergeCell ref="C250:C251"/>
    <mergeCell ref="C252:C253"/>
    <mergeCell ref="C254:C255"/>
    <mergeCell ref="C256:C257"/>
    <mergeCell ref="C263:C264"/>
    <mergeCell ref="C265:C266"/>
    <mergeCell ref="C267:C268"/>
    <mergeCell ref="C5:C7"/>
    <mergeCell ref="C190:C191"/>
    <mergeCell ref="B701:B702"/>
    <mergeCell ref="Q741:Q745"/>
    <mergeCell ref="E741:E745"/>
    <mergeCell ref="F741:F745"/>
    <mergeCell ref="K741:L741"/>
    <mergeCell ref="A741:D745"/>
    <mergeCell ref="F736:F740"/>
    <mergeCell ref="K736:L736"/>
    <mergeCell ref="E731:E735"/>
    <mergeCell ref="E736:E740"/>
    <mergeCell ref="Q736:Q740"/>
    <mergeCell ref="A701:A702"/>
    <mergeCell ref="C701:C702"/>
    <mergeCell ref="F731:F735"/>
    <mergeCell ref="K190:K191"/>
    <mergeCell ref="D236:D237"/>
    <mergeCell ref="E236:E237"/>
    <mergeCell ref="A731:D735"/>
    <mergeCell ref="F267:F268"/>
    <mergeCell ref="D190:D191"/>
    <mergeCell ref="E190:E191"/>
    <mergeCell ref="E256:E257"/>
    <mergeCell ref="D254:D255"/>
    <mergeCell ref="E248:E249"/>
    <mergeCell ref="E250:E251"/>
    <mergeCell ref="E252:E253"/>
    <mergeCell ref="E254:E255"/>
    <mergeCell ref="F248:F249"/>
    <mergeCell ref="F250:F251"/>
    <mergeCell ref="F252:F253"/>
    <mergeCell ref="D248:D249"/>
    <mergeCell ref="D250:D251"/>
    <mergeCell ref="K236:K237"/>
    <mergeCell ref="K254:K255"/>
    <mergeCell ref="K252:K253"/>
    <mergeCell ref="AS190:AS191"/>
    <mergeCell ref="AS236:AS237"/>
    <mergeCell ref="R741:R745"/>
    <mergeCell ref="AC736:AH740"/>
    <mergeCell ref="AT741:AT745"/>
    <mergeCell ref="AS741:AS745"/>
    <mergeCell ref="T741:T745"/>
    <mergeCell ref="U741:U745"/>
    <mergeCell ref="AO741:AO745"/>
    <mergeCell ref="S741:S745"/>
    <mergeCell ref="W741:AB745"/>
    <mergeCell ref="AI741:AN745"/>
    <mergeCell ref="AC741:AH745"/>
    <mergeCell ref="V736:V740"/>
    <mergeCell ref="S190:S191"/>
    <mergeCell ref="R190:R191"/>
    <mergeCell ref="AS731:AS735"/>
    <mergeCell ref="AT731:AT735"/>
    <mergeCell ref="S736:S740"/>
    <mergeCell ref="AI736:AN740"/>
    <mergeCell ref="U736:U740"/>
    <mergeCell ref="AS736:AS740"/>
    <mergeCell ref="AT736:AT740"/>
    <mergeCell ref="T736:T740"/>
    <mergeCell ref="AU5:AU7"/>
    <mergeCell ref="U731:U735"/>
    <mergeCell ref="V731:V735"/>
    <mergeCell ref="AU731:AU735"/>
    <mergeCell ref="Q731:Q735"/>
    <mergeCell ref="R731:R735"/>
    <mergeCell ref="AP5:AP7"/>
    <mergeCell ref="AQ5:AQ7"/>
    <mergeCell ref="AR5:AR7"/>
    <mergeCell ref="S731:S735"/>
    <mergeCell ref="AC731:AH735"/>
    <mergeCell ref="AI731:AN735"/>
    <mergeCell ref="W731:AB735"/>
    <mergeCell ref="T731:T735"/>
    <mergeCell ref="AS5:AS7"/>
    <mergeCell ref="R250:R251"/>
    <mergeCell ref="R252:R253"/>
    <mergeCell ref="R254:R255"/>
    <mergeCell ref="R256:R257"/>
    <mergeCell ref="Q236:Q237"/>
    <mergeCell ref="Q256:Q257"/>
    <mergeCell ref="Q254:Q255"/>
    <mergeCell ref="Q252:Q253"/>
    <mergeCell ref="Q250:Q251"/>
    <mergeCell ref="J5:J7"/>
    <mergeCell ref="K5:L5"/>
    <mergeCell ref="F190:F191"/>
    <mergeCell ref="D256:D257"/>
    <mergeCell ref="J190:J191"/>
    <mergeCell ref="J236:J237"/>
    <mergeCell ref="J254:J255"/>
    <mergeCell ref="L254:L255"/>
    <mergeCell ref="L190:L191"/>
    <mergeCell ref="F256:F257"/>
    <mergeCell ref="D252:D253"/>
    <mergeCell ref="F236:F237"/>
    <mergeCell ref="F254:F255"/>
    <mergeCell ref="K256:K257"/>
    <mergeCell ref="AU741:AU745"/>
    <mergeCell ref="V741:V745"/>
    <mergeCell ref="A3:V3"/>
    <mergeCell ref="D5:D7"/>
    <mergeCell ref="G5:G7"/>
    <mergeCell ref="H5:I5"/>
    <mergeCell ref="P6:P7"/>
    <mergeCell ref="E5:E7"/>
    <mergeCell ref="F5:F7"/>
    <mergeCell ref="T5:T7"/>
    <mergeCell ref="K6:K7"/>
    <mergeCell ref="H6:H7"/>
    <mergeCell ref="O5:O6"/>
    <mergeCell ref="A5:A7"/>
    <mergeCell ref="S5:S7"/>
    <mergeCell ref="P5:R5"/>
    <mergeCell ref="I6:I7"/>
    <mergeCell ref="V5:V7"/>
    <mergeCell ref="AO731:AO735"/>
    <mergeCell ref="E263:E264"/>
    <mergeCell ref="AS4:AU4"/>
    <mergeCell ref="A736:D740"/>
    <mergeCell ref="K731:L731"/>
    <mergeCell ref="AU736:AU740"/>
    <mergeCell ref="AO736:AO740"/>
    <mergeCell ref="W736:AB740"/>
    <mergeCell ref="R736:R740"/>
    <mergeCell ref="L6:L7"/>
    <mergeCell ref="AT5:AT7"/>
    <mergeCell ref="W5:AO6"/>
    <mergeCell ref="R263:R264"/>
    <mergeCell ref="R265:R266"/>
    <mergeCell ref="R267:R268"/>
    <mergeCell ref="M5:M6"/>
    <mergeCell ref="N5:N6"/>
    <mergeCell ref="U5:U7"/>
    <mergeCell ref="R701:R702"/>
    <mergeCell ref="Q701:Q702"/>
    <mergeCell ref="L701:L702"/>
    <mergeCell ref="L256:L257"/>
    <mergeCell ref="Q6:R6"/>
    <mergeCell ref="L236:L237"/>
    <mergeCell ref="L248:L249"/>
    <mergeCell ref="Q267:Q268"/>
    <mergeCell ref="Q265:Q266"/>
    <mergeCell ref="Q263:Q264"/>
    <mergeCell ref="R236:R237"/>
    <mergeCell ref="R248:R249"/>
    <mergeCell ref="Q248:Q249"/>
    <mergeCell ref="Q190:Q191"/>
    <mergeCell ref="K701:K702"/>
    <mergeCell ref="J265:J266"/>
    <mergeCell ref="J267:J268"/>
    <mergeCell ref="L263:L264"/>
    <mergeCell ref="L265:L266"/>
    <mergeCell ref="L267:L268"/>
    <mergeCell ref="K267:K268"/>
    <mergeCell ref="K265:K266"/>
    <mergeCell ref="K263:K264"/>
    <mergeCell ref="J263:J264"/>
    <mergeCell ref="K250:K251"/>
    <mergeCell ref="K248:K249"/>
    <mergeCell ref="L250:L251"/>
    <mergeCell ref="L252:L253"/>
  </mergeCells>
  <phoneticPr fontId="16"/>
  <dataValidations count="16">
    <dataValidation type="list" allowBlank="1" showInputMessage="1" showErrorMessage="1" sqref="Q58:Q65 Q43 Q449:Q456 Q590:Q594 Q505:Q522 Q381 Q192:Q213 Q178:Q179 Q404:Q425 Q275:Q295 Q93:Q106 Q383:Q385 Q149:Q176 Q17:Q40 Q387:Q389 Q45:Q56 Q536:Q541 Q428:Q435 Q258:Q261 Q437:Q445 Q80:Q90 Q10:Q15 Q182:Q190 Q676:Q686 Q67:Q74 Q577:Q582 Q109:Q124 Q689:Q690 Q671:Q673 Q250 Q126:Q147 Q315:Q379 Q391:Q401 Q459:Q474 Q447 Q480:Q481 Q76:Q78 Q692:Q701 Q597:Q669 Q543:Q559 Q530:Q534 Q265 Q524:Q525 Q215:Q233 Q527:Q528 Q235:Q236 Q256 Q254 Q252 Q238:Q248 Q269:Q273 Q267 Q263 Q562:Q575 Q298:Q313 Q584:Q588 Q485:Q503 Q703:Q717 Q719:Q730">
      <formula1>"廃止,縮減, 執行等改善,年度内に改善を検討,予定通り終了,現状通り"</formula1>
    </dataValidation>
    <dataValidation type="list" allowBlank="1" showInputMessage="1" showErrorMessage="1" sqref="AS238:AS261 AS673:AU673 AS43:AU43 AS578:AU582 AS671:AU671 AS149:AU167 AS34:AU40 AS676:AU686 AS192:AS213 AS178:AU179 AS383:AU385 AS437:AU445 AS45:AU56 AS575:AU575 AS80:AU86 AS126:AU130 AT133 AS590:AU594 AS263:AU273 AS459:AU467 AS530:AU534 AS88:AU90 AS409:AU419 AS562:AU572 AS536:AU541 AS387:AU389 AS428:AU435 AS584:AU588 AS447:AU447 AS17:AU31 AS606:AU613 AS58:AU58 AS689:AU690 AS93:AU106 AS134:AU141 AS275:AU295 AS404:AU407 AS485:AU500 AS67:AU74 AS614:AS617 AS10:AU15 AT170:AU175 AS62:AU65 AS218:AU220 AS621:AU627 AS505:AU522 AS524:AU527 AS391:AU401 AS381:AU381 AS474:AU474 AS76:AU78 AS110:AU124 AS657:AU669 AS543:AU559 AS618:AU618 AS597:AU604 AT182:AU213 AS182:AS190 AT235:AU261 AS235:AS236 AS315:AU379 AS298:AU313 AS452:AU454 AU132:AU133 AS59:AU59 AS215:AU215 AS216:AU216 AS217:AU217 AS221:AU222 AS449:AU451 AS692:AU694 AS695:AU695 AS696:AU717 AS719:AU730">
      <formula1>"○, 　,"</formula1>
    </dataValidation>
    <dataValidation type="list" allowBlank="1" showInputMessage="1" showErrorMessage="1" sqref="K58:K65 K43 K449:K456 K590:K594 K562:K575 K692:K701 K275:K295 K192:K213 K178:K179 K404:K425 K182:K190 K93:K106 K383:K385 K671:K673 K17:K40 K387:K389 K45:K56 K536:K541 K428:K435 K265 K250 Q526 K577:K582 K10:K15 K149:K176 K676:K686 K67:K74 K505:K522 K109:K124 K689:K690 K381 K126:K147 K315:K379 K391:K401 K80:K90 K215:K233 K530:K534 K76:K78 K597:K669 K543:K559 Q482:Q483 K437:K445 Q475:Q479 K459:K483 K524:K528 K235:K236 K258:K261 K256 K254 K252 K238:K248 K269:K273 K267 K263 K447 K298:K313 K584:K588 K485:K503 K703:K717 K719:K730">
      <formula1>"廃止,事業全体の抜本的な改善,事業内容の一部改善,終了予定,現状通り"</formula1>
    </dataValidation>
    <dataValidation type="whole" allowBlank="1" showInputMessage="1" showErrorMessage="1" sqref="AB43 AH178:AH179 AB178:AB179 AH235:AH261 AN235:AN261 AN178:AN179 AH263:AH273 AN383:AN385 AH383:AH385 AB383:AB385 AB387:AB389 AN387:AN389 AH387:AH389 AN524:AN528 AB524:AB528 AN428:AN435 AN530:AN534 AB530:AB534 AB263:AB273 AB437:AB445 AN404:AN425 AB275:AB295 AB45:AB56 AN275:AN295 AB315:AB379 AH275:AH295 AB428:AB435 AH428:AH435 AN381 AH381 AH404:AH425 AH530:AH534 AN45:AN56 AH45:AH56 AN437:AN445 AN590:AN594 AH43 AN43 AH437:AH445 AN263:AN273 AH536:AH541 AN536:AN541 AB536:AB541 AN17:AN40 AH17:AH40 AH10:AH15 AH58:AH65 AB58:AB65 AB676:AB686 AH80:AH90 AN80:AN90 AH67:AH74 AB577:AB582 AB80:AB90 AB17:AB40 AB182:AB213 AH182:AH213 AN182:AN213 AN58:AN65 AN126:AN147 AH315:AH379 AN315:AN379 AN391:AN401 AH391:AH401 AB391:AB401 AB404:AB425 AB381 AH577:AH582 AB109:AB124 AN689:AN690 AB671:AB673 AN671:AN673 AB597:AB669 AB543:AB559 AN543:AN559 AH543:AH559 AH524:AH528 AH671:AH673 AN447 AB235:AB261 AN298:AN313 AH298:AH313 AB298:AB313 AB584:AB588 AN505:AN522 AB689:AB690 AH689:AH690 AN584:AN588 AH584:AH588 AB505:AB522 AN215:AN233 AH485:AH503 AN577:AN582 AN109:AN124 AH109:AH124 AB562:AB575 AB590:AB594 AH590:AH594 AN449:AN456 AB76:AB78 AN485:AN503 AB485:AB503 AH562:AH575 AN562:AN575 AH76:AH78 AN76:AN78 AB447 AH447 AN597:AN669 AH597:AH669 AB149:AB176 AN67:AN74 AB67:AB74 AH459:AH483 AN93:AN106 AH149:AH176 AN149:AN176 AH505:AH522 AH676:AH686 AN676:AN686 AB10:AB15 AN10:AN15 AB93:AB106 AH93:AH106 AN459:AN483 AB459:AB483 AB126:AB147 AH126:AH147 AB215:AB233 AH215:AH233 AH449:AH456 AB449:AB456 AH692:AH717 AB692:AB717 AN692:AN717 AH719:AH730 AN719:AN730 AB719:AB730">
      <formula1>0</formula1>
      <formula2>99</formula2>
    </dataValidation>
    <dataValidation type="whole" allowBlank="1" showInputMessage="1" showErrorMessage="1" sqref="AC3:AD3">
      <formula1>0</formula1>
      <formula2>9999</formula2>
    </dataValidation>
    <dataValidation type="list" allowBlank="1" showInputMessage="1" showErrorMessage="1" sqref="AI10:AI15 AI475:AI483 AC10:AC15 W10:W15 AC475:AC483 AC717 W717 AI717 AC719:AC730 AI719:AI730">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I43 AC178:AC179 AI178:AI179 AC235:AC261 AI235:AI261 W178:W179 AC263:AC273 W383:W385 AC383:AC385 AI383:AI385 AI275:AI295 AI387:AI389 W387:W389 AC387:AC389 W524:W528 AI524:AI528 W428:W435 W530:W534 AI530:AI534 AI263:AI273 AI437:AI445 W404:W425 W275:W295 AI45:AI56 W315:W379 AC275:AC295 AI428:AI435 AC428:AC435 W381 AC381 AC404:AC425 AC530:AC534 W45:W56 AC45:AC56 W437:W445 W590:W594 AC43 W43 AC437:AC445 W263:W273 AC536:AC541 W536:W541 AI536:AI541 W17:W40 AC17:AC40 AC58:AC65 AI58:AI65 AI676:AI686 AC80:AC90 W80:W90 AC67:AC74 AI577:AI582 AI80:AI90 AI17:AI40 W182:W213 AC182:AC213 AI182:AI213 W58:W65 W126:W147 AI315:AI379 W235:W261 AI391:AI401 W391:W401 AI404:AI425 AI381 AC577:AC582 AI109:AI124 W689:W690 AI671:AI673 W671:W673 AI597:AI669 AI543:AI559 W543:W559 AC543:AC559 AC391:AC401 AC524:AC528 AC671:AC673 W447 AC315:AC379 AI298:AI313 AC298:AC313 W298:W313 AI584:AI588 W505:W522 AI689:AI690 AC689:AC690 W584:W588 AC584:AC588 AI505:AI522 W215:W233 AC485:AC503 W577:W582 W109:W124 AC109:AC124 AI562:AI575 AI590:AI594 AC590:AC594 AI76:AI78 W485:W503 AI485:AI503 AC562:AC575 W562:W575 W76:W78 AC76:AC78 AI447 AC447 W597:W669 AC597:AC669 AI149:AI176 AI67:AI74 W67:W74 W459:W483 W93:W106 AC149:AC176 W149:W176 AC505:AC522 AC676:AC686 W676:W686 W449:W456 AC93:AC106 AI93:AI106 AI459:AI474 AC459:AC474 AI126:AI147 AC126:AC147 AI215:AI233 AC215:AC233 AC449:AC456 AI449:AI456 W692:W716 AI692:AI716 AC692:AC716 W719:W730">
      <formula1>"官房,府,個情,公取,カジノ,警察,金融,消費,復興,総務,法務,外務,財務,文科,厚労,農水,経産,国交,環境,原規,防衛"</formula1>
    </dataValidation>
    <dataValidation type="list" allowBlank="1" showInputMessage="1" showErrorMessage="1" sqref="AP536:AP541 AP671:AP673 AP43 AP459:AP483 AP590:AP594 AP275:AP295 AP178:AP179 AP404:AP425 AP437:AP445 AP45:AP56 AP383:AP385 AP80:AP90 AP387:AP389 AP562:AP575 AP428:AP435 AP263:AP273 AP530:AP534 AP235:AP261 AP381 AP58:AP65 AP10:AP15 AP149:AP176 AP676:AP686 AP67:AP74 AP109:AP124 AP449:AP456 AP17:AP40 AP577:AP582 AP182:AP213 AP126:AP147 AP315:AP379 AP391:AP401 AP93:AP106 AP505:AP522 AP689:AP690 AP215:AP233 AP76:AP78 AP597:AP669 AP543:AP559 AP524:AP528 AP447 AP298:AP313 AP584:AP588 AP485:AP503 AP692:AP717 AP719:AP730">
      <formula1>"公開プロセス,書面点検,-"</formula1>
    </dataValidation>
    <dataValidation type="list" allowBlank="1" showInputMessage="1" showErrorMessage="1" sqref="AD43 AJ178:AJ179 AD178:AD179 AJ235:AJ261 AD235:AD261 X178:X179 X383:X385 AJ263:AJ273 AJ383:AJ385 AD383:AD385 AD275:AD295 X387:X389 AD387:AD389 AJ387:AJ389 AJ524:AJ528 AD524:AD528 X428:X435 X530:X534 AD530:AD534 AD263:AD273 AD437:AD445 AJ404:AJ425 X275:X295 AD45:AD56 X315:X379 X381 AJ275:AJ295 AD428:AD435 AJ428:AJ435 AJ381 AD404:AD425 AJ530:AJ534 AJ45:AJ56 X45:X56 X437:X445 AJ590:AJ594 X43 AJ43 X263:X273 AJ437:AJ445 X536:X541 AJ536:AJ541 AD536:AD541 AD17:AD40 AJ17:AJ40 X10:X15 AJ58:AJ65 X58:X65 AD80:AD90 AD676:AD686 AJ80:AJ90 X67:X74 AD577:AD582 X80:X90 X17:X40 X182:X213 AJ182:AJ213 AD182:AD213 AD58:AD65 AJ126:AJ147 X391:X401 AJ315:AJ379 X235:X261 AJ391:AJ401 X404:X425 AD381 AJ577:AJ582 AD109:AD124 AJ671:AJ673 AJ689:AJ690 AD671:AD673 AD597:AD669 AD543:AD559 AJ543:AJ559 X543:X559 AD391:AD401 X524:X528 X671:X673 AJ447 AD315:AD379 AD298:AD313 AJ298:AJ313 X298:X313 AD584:AD588 X505:X522 AD689:AD690 X689:X690 X584:X588 AJ584:AJ588 AD505:AD522 X215:X233 AJ485:AJ503 X577:X582 AJ109:AJ124 X109:X124 AD562:AD575 AD590:AD594 X590:X594 AD76:AD78 AD485:AD503 X485:X503 X562:X575 AJ562:AJ575 X76:X78 AJ76:AJ78 X447 AD447 X597:X669 AJ597:AJ669 X149:X176 AD67:AD74 AJ67:AJ74 X459:X482 AD93:AD106 AD149:AD176 AJ149:AJ176 AJ505:AJ522 AJ676:AJ686 X676:X686 AJ449:AJ456 AJ93:AJ106 X93:X106 AD459:AD474 AJ459:AJ474 AD126:AD147 X126:X147 AD215:AD233 AJ215:AJ233 X449:X456 AD449:AD456 AJ692:AJ716 AD692:AD716 X692:X716 X719:X730">
      <formula1>"21,新22,新23"</formula1>
    </dataValidation>
    <dataValidation type="list" allowBlank="1" showInputMessage="1" showErrorMessage="1" sqref="AQ536:AQ541 AQ671:AQ673 AQ43 AQ459:AQ483 AQ590:AQ594 AQ275:AQ295 AQ235:AQ261 AQ178:AQ179 AQ404:AQ425 AQ437:AQ445 AQ45:AQ56 AQ383:AQ385 AQ80:AQ90 AQ387:AQ389 AQ562:AQ575 AQ428:AQ435 AQ263:AQ273 AQ530:AQ534 AQ381 AQ58:AQ65 AQ10:AQ15 AQ149:AQ176 AQ676:AQ686 AQ67:AQ74 AQ109:AQ124 AQ449:AQ456 AQ17:AQ40 AQ577:AQ582 AQ182:AQ213 AQ126:AQ147 AQ315:AQ379 AQ391:AQ401 AQ93:AQ106 AQ505:AQ522 AQ76:AQ78 AQ215:AQ233 AQ689:AQ690 AQ597:AQ669 AQ543:AQ559 AQ524:AQ528 AQ447 AQ298:AQ313 AQ584:AQ588 AQ485:AQ503 AQ692:AQ717 AQ719:AQ730">
      <formula1>"前年度新規,最終実施年度,行革推進会議,見直しの有無,その他"</formula1>
    </dataValidation>
    <dataValidation type="list" allowBlank="1" showInputMessage="1" showErrorMessage="1" sqref="AR536:AR541 AR671:AR673 AR43 AR463:AR483 AR590:AR594 AR275:AR295 AR235:AR261 AR178:AR179 AR404:AR425 AR437:AR445 AR45:AR56 AR383:AR385 AR80:AR90 AR387:AR389 AR562:AR575 AR428:AR435 AR263:AR273 AR530:AR534 AR381 AR58:AR65 AR10:AR15 AR149:AR176 AR676:AR686 AR67:AR74 AR109:AR124 AR449:AR456 AR17:AR40 AR577:AR582 AR182:AR213 AR126:AR147 AR315:AR379 AR391:AR401 AR93:AR106 AR459:AR460 AR76:AR78 AR215:AR233 AR689:AR690 AR597:AR669 AR505:AR522 AR543:AR559 AR524:AR528 AR447 AR298:AR313 AR584:AR588 AR485:AR503 AR692:AR717 AR719:AR730">
      <formula1>直近の外部有識者点検実施年度</formula1>
    </dataValidation>
    <dataValidation type="list" allowBlank="1" showInputMessage="1" showErrorMessage="1" sqref="AD475:AD483 AJ475:AJ483 X483 AD10:AD15 AJ10:AJ15 AD717 X717 AJ717 AD719:AD730 AJ719:AJ730">
      <formula1>"新02,新03"</formula1>
    </dataValidation>
    <dataValidation type="list" allowBlank="1" showInputMessage="1" showErrorMessage="1" sqref="E10 E719:E730">
      <formula1>開始年度</formula1>
    </dataValidation>
    <dataValidation type="custom" allowBlank="1" showInputMessage="1" showErrorMessage="1" errorTitle="廃止または縮減のみ入力" error="「廃止」または「縮減」以外の選択肢の場合は、「-」を入力してください。" sqref="P719 P721:P730">
      <formula1>"IF(OR(P54=""廃止"",P54=""縮減""),ISNUMBER(P54), ""-"")"</formula1>
    </dataValidation>
    <dataValidation type="custom" allowBlank="1" showInputMessage="1" showErrorMessage="1" errorTitle="廃止または縮減のみ入力" error="「廃止」または「縮減」以外の選択肢の場合は、「-」を入力してください。" sqref="P720">
      <formula1>"IF(OR(P53=""廃止"",P53=""縮減""),ISNUMBER(P53), ""-"")"</formula1>
    </dataValidation>
    <dataValidation type="list" allowBlank="1" showInputMessage="1" showErrorMessage="1" sqref="F719:F730">
      <formula1>終了予定年度</formula1>
    </dataValidation>
  </dataValidations>
  <hyperlinks>
    <hyperlink ref="S730" r:id="rId3" display="https://mhlw-grants.niph.go.jp/"/>
  </hyperlinks>
  <printOptions horizontalCentered="1"/>
  <pageMargins left="0.39370078740157483" right="0.39370078740157483" top="0.78740157480314965" bottom="0.59055118110236227" header="0.51181102362204722" footer="0.39370078740157483"/>
  <pageSetup paperSize="8" scale="30" fitToHeight="0" orientation="landscape" cellComments="asDisplayed" horizontalDpi="300" verticalDpi="300" r:id="rId4"/>
  <headerFooter alignWithMargins="0">
    <oddHeader>&amp;L&amp;28様式１&amp;R&amp;26別添１</oddHeader>
    <oddFooter>&amp;C&amp;P/&amp;N</oddFooter>
  </headerFooter>
  <ignoredErrors>
    <ignoredError sqref="G98 G105 G611 G701 G709" unlockedFormula="1"/>
    <ignoredError sqref="O474 O710"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'P:\移行したもの\予算計理企画共有\企画班\３．政策\5.行政事業レビュー・基金シート\R5 行政事業レビュー\01.　レビューシート一般\230823_最終ネガチェック依頼\02_各局より\旧建\03_大臣官房(技調)\[（様式１）別添1_事業単位整理表兼反映状況調.xlsx]入力規則'!#REF!</xm:f>
          </x14:formula1>
          <xm:sqref>AR461:AR462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282"/>
  <sheetViews>
    <sheetView zoomScale="85" zoomScaleNormal="85" workbookViewId="0">
      <selection activeCell="F2" sqref="F2:F7"/>
    </sheetView>
  </sheetViews>
  <sheetFormatPr defaultColWidth="9" defaultRowHeight="13.5" x14ac:dyDescent="0.15"/>
  <cols>
    <col min="1" max="1" width="13.625" style="21" customWidth="1"/>
    <col min="2" max="2" width="11.25" style="20" bestFit="1" customWidth="1"/>
    <col min="3" max="8" width="9" style="20"/>
    <col min="9" max="9" width="18.125" style="20" bestFit="1" customWidth="1"/>
    <col min="10" max="16384" width="9" style="20"/>
  </cols>
  <sheetData>
    <row r="1" spans="1:9" x14ac:dyDescent="0.15">
      <c r="A1" s="21" t="s">
        <v>313</v>
      </c>
      <c r="C1" s="20" t="s">
        <v>328</v>
      </c>
      <c r="D1" s="20" t="s">
        <v>329</v>
      </c>
      <c r="F1" s="26" t="s">
        <v>457</v>
      </c>
      <c r="I1" s="27" t="s">
        <v>464</v>
      </c>
    </row>
    <row r="2" spans="1:9" x14ac:dyDescent="0.15">
      <c r="A2" s="22" t="s">
        <v>33</v>
      </c>
      <c r="C2" s="20" t="s">
        <v>330</v>
      </c>
      <c r="D2" s="20" t="s">
        <v>331</v>
      </c>
      <c r="F2" s="124" t="s">
        <v>1675</v>
      </c>
      <c r="I2" s="27" t="s">
        <v>474</v>
      </c>
    </row>
    <row r="3" spans="1:9" x14ac:dyDescent="0.15">
      <c r="A3" s="22" t="s">
        <v>36</v>
      </c>
      <c r="C3" s="20" t="s">
        <v>332</v>
      </c>
      <c r="D3" s="20" t="s">
        <v>333</v>
      </c>
      <c r="F3" s="20" t="s">
        <v>451</v>
      </c>
      <c r="I3" s="27" t="s">
        <v>465</v>
      </c>
    </row>
    <row r="4" spans="1:9" x14ac:dyDescent="0.15">
      <c r="A4" s="22" t="s">
        <v>39</v>
      </c>
      <c r="C4" s="20" t="s">
        <v>334</v>
      </c>
      <c r="D4" s="20" t="s">
        <v>335</v>
      </c>
      <c r="F4" s="20" t="s">
        <v>452</v>
      </c>
      <c r="I4" s="27" t="s">
        <v>466</v>
      </c>
    </row>
    <row r="5" spans="1:9" x14ac:dyDescent="0.15">
      <c r="A5" s="22" t="s">
        <v>42</v>
      </c>
      <c r="C5" s="20" t="s">
        <v>336</v>
      </c>
      <c r="D5" s="20" t="s">
        <v>337</v>
      </c>
      <c r="F5" s="20" t="s">
        <v>453</v>
      </c>
      <c r="I5" s="27" t="s">
        <v>467</v>
      </c>
    </row>
    <row r="6" spans="1:9" x14ac:dyDescent="0.15">
      <c r="A6" s="22" t="s">
        <v>45</v>
      </c>
      <c r="C6" s="20" t="s">
        <v>338</v>
      </c>
      <c r="D6" s="20" t="s">
        <v>339</v>
      </c>
      <c r="F6" s="20" t="s">
        <v>454</v>
      </c>
      <c r="I6" s="27" t="s">
        <v>468</v>
      </c>
    </row>
    <row r="7" spans="1:9" x14ac:dyDescent="0.15">
      <c r="A7" s="22" t="s">
        <v>48</v>
      </c>
      <c r="C7" s="20" t="s">
        <v>340</v>
      </c>
      <c r="D7" s="20" t="s">
        <v>341</v>
      </c>
      <c r="F7" s="20" t="s">
        <v>455</v>
      </c>
      <c r="I7" s="27" t="s">
        <v>469</v>
      </c>
    </row>
    <row r="8" spans="1:9" x14ac:dyDescent="0.15">
      <c r="A8" s="22" t="s">
        <v>51</v>
      </c>
      <c r="C8" s="20" t="s">
        <v>342</v>
      </c>
      <c r="D8" s="20" t="s">
        <v>343</v>
      </c>
      <c r="I8" s="27" t="s">
        <v>470</v>
      </c>
    </row>
    <row r="9" spans="1:9" x14ac:dyDescent="0.15">
      <c r="A9" s="22" t="s">
        <v>54</v>
      </c>
      <c r="C9" s="20" t="s">
        <v>344</v>
      </c>
      <c r="D9" s="20" t="s">
        <v>345</v>
      </c>
      <c r="I9" s="27" t="s">
        <v>471</v>
      </c>
    </row>
    <row r="10" spans="1:9" x14ac:dyDescent="0.15">
      <c r="A10" s="22" t="s">
        <v>57</v>
      </c>
      <c r="C10" s="20" t="s">
        <v>346</v>
      </c>
      <c r="D10" s="20" t="s">
        <v>347</v>
      </c>
      <c r="I10" s="27" t="s">
        <v>472</v>
      </c>
    </row>
    <row r="11" spans="1:9" x14ac:dyDescent="0.15">
      <c r="A11" s="22" t="s">
        <v>60</v>
      </c>
      <c r="C11" s="20" t="s">
        <v>348</v>
      </c>
      <c r="D11" s="20" t="s">
        <v>349</v>
      </c>
      <c r="I11" s="27" t="s">
        <v>473</v>
      </c>
    </row>
    <row r="12" spans="1:9" x14ac:dyDescent="0.15">
      <c r="A12" s="22" t="s">
        <v>63</v>
      </c>
      <c r="C12" s="20" t="s">
        <v>350</v>
      </c>
      <c r="D12" s="20" t="s">
        <v>351</v>
      </c>
      <c r="I12" s="27" t="s">
        <v>475</v>
      </c>
    </row>
    <row r="13" spans="1:9" x14ac:dyDescent="0.15">
      <c r="A13" s="22" t="s">
        <v>66</v>
      </c>
      <c r="C13" s="20" t="s">
        <v>352</v>
      </c>
      <c r="D13" s="20" t="s">
        <v>353</v>
      </c>
      <c r="I13" s="27" t="s">
        <v>476</v>
      </c>
    </row>
    <row r="14" spans="1:9" x14ac:dyDescent="0.15">
      <c r="A14" s="22" t="s">
        <v>69</v>
      </c>
      <c r="C14" s="20" t="s">
        <v>354</v>
      </c>
      <c r="D14" s="20" t="s">
        <v>355</v>
      </c>
      <c r="I14" s="27" t="s">
        <v>477</v>
      </c>
    </row>
    <row r="15" spans="1:9" x14ac:dyDescent="0.15">
      <c r="A15" s="22" t="s">
        <v>72</v>
      </c>
      <c r="C15" s="20" t="s">
        <v>356</v>
      </c>
      <c r="D15" s="20" t="s">
        <v>357</v>
      </c>
      <c r="I15" s="29" t="s">
        <v>478</v>
      </c>
    </row>
    <row r="16" spans="1:9" x14ac:dyDescent="0.15">
      <c r="A16" s="22" t="s">
        <v>75</v>
      </c>
      <c r="C16" s="20" t="s">
        <v>358</v>
      </c>
      <c r="D16" s="20" t="s">
        <v>359</v>
      </c>
      <c r="I16" s="28" t="s">
        <v>480</v>
      </c>
    </row>
    <row r="17" spans="1:4" x14ac:dyDescent="0.15">
      <c r="A17" s="22" t="s">
        <v>78</v>
      </c>
      <c r="C17" s="20" t="s">
        <v>360</v>
      </c>
      <c r="D17" s="20" t="s">
        <v>361</v>
      </c>
    </row>
    <row r="18" spans="1:4" x14ac:dyDescent="0.15">
      <c r="A18" s="22" t="s">
        <v>81</v>
      </c>
      <c r="C18" s="20" t="s">
        <v>362</v>
      </c>
      <c r="D18" s="20" t="s">
        <v>363</v>
      </c>
    </row>
    <row r="19" spans="1:4" x14ac:dyDescent="0.15">
      <c r="A19" s="22" t="s">
        <v>84</v>
      </c>
      <c r="C19" s="20" t="s">
        <v>364</v>
      </c>
      <c r="D19" s="20" t="s">
        <v>365</v>
      </c>
    </row>
    <row r="20" spans="1:4" x14ac:dyDescent="0.15">
      <c r="A20" s="22" t="s">
        <v>87</v>
      </c>
      <c r="C20" s="20" t="s">
        <v>366</v>
      </c>
      <c r="D20" s="20" t="s">
        <v>367</v>
      </c>
    </row>
    <row r="21" spans="1:4" x14ac:dyDescent="0.15">
      <c r="A21" s="22" t="s">
        <v>90</v>
      </c>
      <c r="C21" s="20" t="s">
        <v>368</v>
      </c>
      <c r="D21" s="20" t="s">
        <v>369</v>
      </c>
    </row>
    <row r="22" spans="1:4" x14ac:dyDescent="0.15">
      <c r="A22" s="22" t="s">
        <v>93</v>
      </c>
      <c r="C22" s="20" t="s">
        <v>370</v>
      </c>
      <c r="D22" s="20" t="s">
        <v>371</v>
      </c>
    </row>
    <row r="23" spans="1:4" x14ac:dyDescent="0.15">
      <c r="A23" s="22" t="s">
        <v>96</v>
      </c>
      <c r="C23" s="20" t="s">
        <v>372</v>
      </c>
      <c r="D23" s="20" t="s">
        <v>373</v>
      </c>
    </row>
    <row r="24" spans="1:4" x14ac:dyDescent="0.15">
      <c r="A24" s="22" t="s">
        <v>99</v>
      </c>
      <c r="C24" s="20" t="s">
        <v>374</v>
      </c>
      <c r="D24" s="20" t="s">
        <v>375</v>
      </c>
    </row>
    <row r="25" spans="1:4" x14ac:dyDescent="0.15">
      <c r="A25" s="22" t="s">
        <v>102</v>
      </c>
      <c r="C25" s="20" t="s">
        <v>376</v>
      </c>
      <c r="D25" s="20" t="s">
        <v>377</v>
      </c>
    </row>
    <row r="26" spans="1:4" x14ac:dyDescent="0.15">
      <c r="A26" s="22" t="s">
        <v>105</v>
      </c>
      <c r="C26" s="20" t="s">
        <v>378</v>
      </c>
      <c r="D26" s="20" t="s">
        <v>379</v>
      </c>
    </row>
    <row r="27" spans="1:4" x14ac:dyDescent="0.15">
      <c r="A27" s="22" t="s">
        <v>108</v>
      </c>
      <c r="C27" s="20" t="s">
        <v>380</v>
      </c>
      <c r="D27" s="20" t="s">
        <v>381</v>
      </c>
    </row>
    <row r="28" spans="1:4" x14ac:dyDescent="0.15">
      <c r="A28" s="22" t="s">
        <v>111</v>
      </c>
      <c r="C28" s="20" t="s">
        <v>382</v>
      </c>
      <c r="D28" s="20" t="s">
        <v>383</v>
      </c>
    </row>
    <row r="29" spans="1:4" x14ac:dyDescent="0.15">
      <c r="A29" s="22" t="s">
        <v>114</v>
      </c>
      <c r="C29" s="20" t="s">
        <v>384</v>
      </c>
      <c r="D29" s="20" t="s">
        <v>385</v>
      </c>
    </row>
    <row r="30" spans="1:4" x14ac:dyDescent="0.15">
      <c r="A30" s="22" t="s">
        <v>117</v>
      </c>
      <c r="C30" s="20" t="s">
        <v>386</v>
      </c>
    </row>
    <row r="31" spans="1:4" x14ac:dyDescent="0.15">
      <c r="A31" s="22" t="s">
        <v>120</v>
      </c>
      <c r="C31" s="20" t="s">
        <v>387</v>
      </c>
    </row>
    <row r="32" spans="1:4" x14ac:dyDescent="0.15">
      <c r="A32" s="22" t="s">
        <v>123</v>
      </c>
      <c r="C32" s="20" t="s">
        <v>388</v>
      </c>
    </row>
    <row r="33" spans="1:3" x14ac:dyDescent="0.15">
      <c r="A33" s="22" t="s">
        <v>126</v>
      </c>
      <c r="C33" s="20" t="s">
        <v>389</v>
      </c>
    </row>
    <row r="34" spans="1:3" x14ac:dyDescent="0.15">
      <c r="A34" s="22" t="s">
        <v>129</v>
      </c>
      <c r="C34" s="20" t="s">
        <v>390</v>
      </c>
    </row>
    <row r="35" spans="1:3" x14ac:dyDescent="0.15">
      <c r="A35" s="22" t="s">
        <v>132</v>
      </c>
      <c r="C35" s="20" t="s">
        <v>391</v>
      </c>
    </row>
    <row r="36" spans="1:3" x14ac:dyDescent="0.15">
      <c r="A36" s="22" t="s">
        <v>135</v>
      </c>
      <c r="C36" s="20" t="s">
        <v>392</v>
      </c>
    </row>
    <row r="37" spans="1:3" x14ac:dyDescent="0.15">
      <c r="A37" s="22" t="s">
        <v>138</v>
      </c>
      <c r="C37" s="20" t="s">
        <v>393</v>
      </c>
    </row>
    <row r="38" spans="1:3" x14ac:dyDescent="0.15">
      <c r="A38" s="22" t="s">
        <v>141</v>
      </c>
      <c r="C38" s="20" t="s">
        <v>394</v>
      </c>
    </row>
    <row r="39" spans="1:3" x14ac:dyDescent="0.15">
      <c r="A39" s="22" t="s">
        <v>144</v>
      </c>
      <c r="C39" s="20" t="s">
        <v>395</v>
      </c>
    </row>
    <row r="40" spans="1:3" x14ac:dyDescent="0.15">
      <c r="A40" s="22" t="s">
        <v>147</v>
      </c>
      <c r="C40" s="20" t="s">
        <v>396</v>
      </c>
    </row>
    <row r="41" spans="1:3" x14ac:dyDescent="0.15">
      <c r="A41" s="22" t="s">
        <v>149</v>
      </c>
      <c r="C41" s="20" t="s">
        <v>397</v>
      </c>
    </row>
    <row r="42" spans="1:3" x14ac:dyDescent="0.15">
      <c r="A42" s="22" t="s">
        <v>152</v>
      </c>
      <c r="C42" s="20" t="s">
        <v>398</v>
      </c>
    </row>
    <row r="43" spans="1:3" x14ac:dyDescent="0.15">
      <c r="A43" s="22" t="s">
        <v>34</v>
      </c>
      <c r="C43" s="20" t="s">
        <v>399</v>
      </c>
    </row>
    <row r="44" spans="1:3" x14ac:dyDescent="0.15">
      <c r="A44" s="22" t="s">
        <v>37</v>
      </c>
      <c r="C44" s="20" t="s">
        <v>400</v>
      </c>
    </row>
    <row r="45" spans="1:3" x14ac:dyDescent="0.15">
      <c r="A45" s="22" t="s">
        <v>40</v>
      </c>
      <c r="C45" s="20" t="s">
        <v>401</v>
      </c>
    </row>
    <row r="46" spans="1:3" x14ac:dyDescent="0.15">
      <c r="A46" s="22" t="s">
        <v>43</v>
      </c>
      <c r="C46" s="20" t="s">
        <v>402</v>
      </c>
    </row>
    <row r="47" spans="1:3" x14ac:dyDescent="0.15">
      <c r="A47" s="22" t="s">
        <v>46</v>
      </c>
      <c r="C47" s="20" t="s">
        <v>403</v>
      </c>
    </row>
    <row r="48" spans="1:3" x14ac:dyDescent="0.15">
      <c r="A48" s="22" t="s">
        <v>49</v>
      </c>
      <c r="C48" s="20" t="s">
        <v>404</v>
      </c>
    </row>
    <row r="49" spans="1:3" x14ac:dyDescent="0.15">
      <c r="A49" s="22" t="s">
        <v>52</v>
      </c>
      <c r="C49" s="20" t="s">
        <v>405</v>
      </c>
    </row>
    <row r="50" spans="1:3" x14ac:dyDescent="0.15">
      <c r="A50" s="22" t="s">
        <v>55</v>
      </c>
      <c r="C50" s="20" t="s">
        <v>406</v>
      </c>
    </row>
    <row r="51" spans="1:3" x14ac:dyDescent="0.15">
      <c r="A51" s="22" t="s">
        <v>58</v>
      </c>
      <c r="C51" s="20" t="s">
        <v>407</v>
      </c>
    </row>
    <row r="52" spans="1:3" x14ac:dyDescent="0.15">
      <c r="A52" s="22" t="s">
        <v>61</v>
      </c>
      <c r="C52" s="20" t="s">
        <v>408</v>
      </c>
    </row>
    <row r="53" spans="1:3" x14ac:dyDescent="0.15">
      <c r="A53" s="22" t="s">
        <v>64</v>
      </c>
      <c r="C53" s="20" t="s">
        <v>409</v>
      </c>
    </row>
    <row r="54" spans="1:3" x14ac:dyDescent="0.15">
      <c r="A54" s="22" t="s">
        <v>67</v>
      </c>
      <c r="C54" s="20" t="s">
        <v>410</v>
      </c>
    </row>
    <row r="55" spans="1:3" x14ac:dyDescent="0.15">
      <c r="A55" s="22" t="s">
        <v>70</v>
      </c>
      <c r="C55" s="20" t="s">
        <v>411</v>
      </c>
    </row>
    <row r="56" spans="1:3" x14ac:dyDescent="0.15">
      <c r="A56" s="22" t="s">
        <v>73</v>
      </c>
      <c r="C56" s="20" t="s">
        <v>412</v>
      </c>
    </row>
    <row r="57" spans="1:3" x14ac:dyDescent="0.15">
      <c r="A57" s="22" t="s">
        <v>76</v>
      </c>
      <c r="C57" s="20" t="s">
        <v>413</v>
      </c>
    </row>
    <row r="58" spans="1:3" x14ac:dyDescent="0.15">
      <c r="A58" s="22" t="s">
        <v>79</v>
      </c>
      <c r="C58" s="20" t="s">
        <v>414</v>
      </c>
    </row>
    <row r="59" spans="1:3" x14ac:dyDescent="0.15">
      <c r="A59" s="22" t="s">
        <v>82</v>
      </c>
      <c r="C59" s="20" t="s">
        <v>415</v>
      </c>
    </row>
    <row r="60" spans="1:3" x14ac:dyDescent="0.15">
      <c r="A60" s="22" t="s">
        <v>85</v>
      </c>
      <c r="C60" s="20" t="s">
        <v>416</v>
      </c>
    </row>
    <row r="61" spans="1:3" x14ac:dyDescent="0.15">
      <c r="A61" s="22" t="s">
        <v>88</v>
      </c>
      <c r="C61" s="20" t="s">
        <v>417</v>
      </c>
    </row>
    <row r="62" spans="1:3" x14ac:dyDescent="0.15">
      <c r="A62" s="22" t="s">
        <v>91</v>
      </c>
      <c r="C62" s="20" t="s">
        <v>418</v>
      </c>
    </row>
    <row r="63" spans="1:3" x14ac:dyDescent="0.15">
      <c r="A63" s="22" t="s">
        <v>94</v>
      </c>
      <c r="C63" s="20" t="s">
        <v>419</v>
      </c>
    </row>
    <row r="64" spans="1:3" x14ac:dyDescent="0.15">
      <c r="A64" s="22" t="s">
        <v>97</v>
      </c>
      <c r="C64" s="20" t="s">
        <v>420</v>
      </c>
    </row>
    <row r="65" spans="1:3" x14ac:dyDescent="0.15">
      <c r="A65" s="22" t="s">
        <v>100</v>
      </c>
      <c r="C65" s="20" t="s">
        <v>421</v>
      </c>
    </row>
    <row r="66" spans="1:3" x14ac:dyDescent="0.15">
      <c r="A66" s="22" t="s">
        <v>103</v>
      </c>
      <c r="C66" s="20" t="s">
        <v>422</v>
      </c>
    </row>
    <row r="67" spans="1:3" x14ac:dyDescent="0.15">
      <c r="A67" s="22" t="s">
        <v>106</v>
      </c>
      <c r="C67" s="20" t="s">
        <v>423</v>
      </c>
    </row>
    <row r="68" spans="1:3" x14ac:dyDescent="0.15">
      <c r="A68" s="22" t="s">
        <v>109</v>
      </c>
      <c r="C68" s="20" t="s">
        <v>424</v>
      </c>
    </row>
    <row r="69" spans="1:3" x14ac:dyDescent="0.15">
      <c r="A69" s="22" t="s">
        <v>112</v>
      </c>
      <c r="C69" s="20" t="s">
        <v>425</v>
      </c>
    </row>
    <row r="70" spans="1:3" x14ac:dyDescent="0.15">
      <c r="A70" s="22" t="s">
        <v>115</v>
      </c>
      <c r="C70" s="20" t="s">
        <v>426</v>
      </c>
    </row>
    <row r="71" spans="1:3" x14ac:dyDescent="0.15">
      <c r="A71" s="22" t="s">
        <v>118</v>
      </c>
      <c r="C71" s="20" t="s">
        <v>427</v>
      </c>
    </row>
    <row r="72" spans="1:3" x14ac:dyDescent="0.15">
      <c r="A72" s="22" t="s">
        <v>121</v>
      </c>
      <c r="C72" s="20" t="s">
        <v>428</v>
      </c>
    </row>
    <row r="73" spans="1:3" x14ac:dyDescent="0.15">
      <c r="A73" s="22" t="s">
        <v>124</v>
      </c>
      <c r="C73" s="20" t="s">
        <v>429</v>
      </c>
    </row>
    <row r="74" spans="1:3" x14ac:dyDescent="0.15">
      <c r="A74" s="22" t="s">
        <v>127</v>
      </c>
      <c r="C74" s="20" t="s">
        <v>430</v>
      </c>
    </row>
    <row r="75" spans="1:3" x14ac:dyDescent="0.15">
      <c r="A75" s="22" t="s">
        <v>130</v>
      </c>
      <c r="C75" s="20" t="s">
        <v>431</v>
      </c>
    </row>
    <row r="76" spans="1:3" x14ac:dyDescent="0.15">
      <c r="A76" s="22" t="s">
        <v>133</v>
      </c>
      <c r="C76" s="20" t="s">
        <v>432</v>
      </c>
    </row>
    <row r="77" spans="1:3" x14ac:dyDescent="0.15">
      <c r="A77" s="22" t="s">
        <v>136</v>
      </c>
      <c r="C77" s="20" t="s">
        <v>433</v>
      </c>
    </row>
    <row r="78" spans="1:3" x14ac:dyDescent="0.15">
      <c r="A78" s="22" t="s">
        <v>139</v>
      </c>
      <c r="C78" s="20" t="s">
        <v>434</v>
      </c>
    </row>
    <row r="79" spans="1:3" x14ac:dyDescent="0.15">
      <c r="A79" s="22" t="s">
        <v>142</v>
      </c>
      <c r="C79" s="20" t="s">
        <v>435</v>
      </c>
    </row>
    <row r="80" spans="1:3" x14ac:dyDescent="0.15">
      <c r="A80" s="22" t="s">
        <v>145</v>
      </c>
      <c r="C80" s="20" t="s">
        <v>436</v>
      </c>
    </row>
    <row r="81" spans="1:3" x14ac:dyDescent="0.15">
      <c r="A81" s="22" t="s">
        <v>145</v>
      </c>
      <c r="C81" s="20" t="s">
        <v>437</v>
      </c>
    </row>
    <row r="82" spans="1:3" x14ac:dyDescent="0.15">
      <c r="A82" s="22" t="s">
        <v>150</v>
      </c>
      <c r="C82" s="20" t="s">
        <v>438</v>
      </c>
    </row>
    <row r="83" spans="1:3" x14ac:dyDescent="0.15">
      <c r="A83" s="22" t="s">
        <v>153</v>
      </c>
      <c r="C83" s="20" t="s">
        <v>439</v>
      </c>
    </row>
    <row r="84" spans="1:3" x14ac:dyDescent="0.15">
      <c r="A84" s="22" t="s">
        <v>155</v>
      </c>
      <c r="C84" s="20" t="s">
        <v>440</v>
      </c>
    </row>
    <row r="85" spans="1:3" x14ac:dyDescent="0.15">
      <c r="A85" s="22" t="s">
        <v>157</v>
      </c>
      <c r="C85" s="20" t="s">
        <v>441</v>
      </c>
    </row>
    <row r="86" spans="1:3" x14ac:dyDescent="0.15">
      <c r="A86" s="22" t="s">
        <v>159</v>
      </c>
      <c r="C86" s="20" t="s">
        <v>442</v>
      </c>
    </row>
    <row r="87" spans="1:3" x14ac:dyDescent="0.15">
      <c r="A87" s="22" t="s">
        <v>161</v>
      </c>
      <c r="C87" s="20" t="s">
        <v>443</v>
      </c>
    </row>
    <row r="88" spans="1:3" x14ac:dyDescent="0.15">
      <c r="A88" s="22" t="s">
        <v>162</v>
      </c>
      <c r="C88" s="20" t="s">
        <v>444</v>
      </c>
    </row>
    <row r="89" spans="1:3" x14ac:dyDescent="0.15">
      <c r="A89" s="22" t="s">
        <v>163</v>
      </c>
      <c r="C89" s="20" t="s">
        <v>445</v>
      </c>
    </row>
    <row r="90" spans="1:3" x14ac:dyDescent="0.15">
      <c r="A90" s="22" t="s">
        <v>35</v>
      </c>
      <c r="C90" s="20" t="s">
        <v>446</v>
      </c>
    </row>
    <row r="91" spans="1:3" x14ac:dyDescent="0.15">
      <c r="A91" s="22" t="s">
        <v>38</v>
      </c>
      <c r="C91" s="20" t="s">
        <v>447</v>
      </c>
    </row>
    <row r="92" spans="1:3" x14ac:dyDescent="0.15">
      <c r="A92" s="22" t="s">
        <v>41</v>
      </c>
      <c r="C92" s="20" t="s">
        <v>448</v>
      </c>
    </row>
    <row r="93" spans="1:3" x14ac:dyDescent="0.15">
      <c r="A93" s="22" t="s">
        <v>44</v>
      </c>
      <c r="C93" s="20" t="s">
        <v>449</v>
      </c>
    </row>
    <row r="94" spans="1:3" x14ac:dyDescent="0.15">
      <c r="A94" s="22" t="s">
        <v>47</v>
      </c>
      <c r="C94" s="20" t="s">
        <v>450</v>
      </c>
    </row>
    <row r="95" spans="1:3" x14ac:dyDescent="0.15">
      <c r="A95" s="22" t="s">
        <v>50</v>
      </c>
      <c r="C95" s="20" t="s">
        <v>451</v>
      </c>
    </row>
    <row r="96" spans="1:3" x14ac:dyDescent="0.15">
      <c r="A96" s="22" t="s">
        <v>53</v>
      </c>
      <c r="C96" s="20" t="s">
        <v>452</v>
      </c>
    </row>
    <row r="97" spans="1:3" x14ac:dyDescent="0.15">
      <c r="A97" s="22" t="s">
        <v>56</v>
      </c>
      <c r="C97" s="20" t="s">
        <v>453</v>
      </c>
    </row>
    <row r="98" spans="1:3" x14ac:dyDescent="0.15">
      <c r="A98" s="22" t="s">
        <v>59</v>
      </c>
      <c r="C98" s="20" t="s">
        <v>454</v>
      </c>
    </row>
    <row r="99" spans="1:3" x14ac:dyDescent="0.15">
      <c r="A99" s="22" t="s">
        <v>62</v>
      </c>
      <c r="C99" s="20" t="s">
        <v>455</v>
      </c>
    </row>
    <row r="100" spans="1:3" x14ac:dyDescent="0.15">
      <c r="A100" s="22" t="s">
        <v>65</v>
      </c>
      <c r="C100" s="20" t="s">
        <v>456</v>
      </c>
    </row>
    <row r="101" spans="1:3" x14ac:dyDescent="0.15">
      <c r="A101" s="22" t="s">
        <v>68</v>
      </c>
    </row>
    <row r="102" spans="1:3" x14ac:dyDescent="0.15">
      <c r="A102" s="22" t="s">
        <v>71</v>
      </c>
    </row>
    <row r="103" spans="1:3" x14ac:dyDescent="0.15">
      <c r="A103" s="22" t="s">
        <v>74</v>
      </c>
    </row>
    <row r="104" spans="1:3" x14ac:dyDescent="0.15">
      <c r="A104" s="22" t="s">
        <v>77</v>
      </c>
    </row>
    <row r="105" spans="1:3" x14ac:dyDescent="0.15">
      <c r="A105" s="22" t="s">
        <v>80</v>
      </c>
    </row>
    <row r="106" spans="1:3" x14ac:dyDescent="0.15">
      <c r="A106" s="22" t="s">
        <v>83</v>
      </c>
    </row>
    <row r="107" spans="1:3" x14ac:dyDescent="0.15">
      <c r="A107" s="22" t="s">
        <v>86</v>
      </c>
    </row>
    <row r="108" spans="1:3" x14ac:dyDescent="0.15">
      <c r="A108" s="22" t="s">
        <v>89</v>
      </c>
    </row>
    <row r="109" spans="1:3" x14ac:dyDescent="0.15">
      <c r="A109" s="22" t="s">
        <v>92</v>
      </c>
    </row>
    <row r="110" spans="1:3" x14ac:dyDescent="0.15">
      <c r="A110" s="22" t="s">
        <v>95</v>
      </c>
    </row>
    <row r="111" spans="1:3" x14ac:dyDescent="0.15">
      <c r="A111" s="22" t="s">
        <v>98</v>
      </c>
    </row>
    <row r="112" spans="1:3" x14ac:dyDescent="0.15">
      <c r="A112" s="22" t="s">
        <v>101</v>
      </c>
    </row>
    <row r="113" spans="1:1" x14ac:dyDescent="0.15">
      <c r="A113" s="22" t="s">
        <v>104</v>
      </c>
    </row>
    <row r="114" spans="1:1" x14ac:dyDescent="0.15">
      <c r="A114" s="22" t="s">
        <v>107</v>
      </c>
    </row>
    <row r="115" spans="1:1" x14ac:dyDescent="0.15">
      <c r="A115" s="22" t="s">
        <v>110</v>
      </c>
    </row>
    <row r="116" spans="1:1" x14ac:dyDescent="0.15">
      <c r="A116" s="22" t="s">
        <v>113</v>
      </c>
    </row>
    <row r="117" spans="1:1" x14ac:dyDescent="0.15">
      <c r="A117" s="22" t="s">
        <v>116</v>
      </c>
    </row>
    <row r="118" spans="1:1" x14ac:dyDescent="0.15">
      <c r="A118" s="22" t="s">
        <v>119</v>
      </c>
    </row>
    <row r="119" spans="1:1" x14ac:dyDescent="0.15">
      <c r="A119" s="22" t="s">
        <v>122</v>
      </c>
    </row>
    <row r="120" spans="1:1" x14ac:dyDescent="0.15">
      <c r="A120" s="22" t="s">
        <v>125</v>
      </c>
    </row>
    <row r="121" spans="1:1" x14ac:dyDescent="0.15">
      <c r="A121" s="22" t="s">
        <v>128</v>
      </c>
    </row>
    <row r="122" spans="1:1" x14ac:dyDescent="0.15">
      <c r="A122" s="22" t="s">
        <v>131</v>
      </c>
    </row>
    <row r="123" spans="1:1" x14ac:dyDescent="0.15">
      <c r="A123" s="22" t="s">
        <v>134</v>
      </c>
    </row>
    <row r="124" spans="1:1" x14ac:dyDescent="0.15">
      <c r="A124" s="22" t="s">
        <v>137</v>
      </c>
    </row>
    <row r="125" spans="1:1" x14ac:dyDescent="0.15">
      <c r="A125" s="22" t="s">
        <v>140</v>
      </c>
    </row>
    <row r="126" spans="1:1" x14ac:dyDescent="0.15">
      <c r="A126" s="22" t="s">
        <v>143</v>
      </c>
    </row>
    <row r="127" spans="1:1" x14ac:dyDescent="0.15">
      <c r="A127" s="22" t="s">
        <v>146</v>
      </c>
    </row>
    <row r="128" spans="1:1" x14ac:dyDescent="0.15">
      <c r="A128" s="22" t="s">
        <v>148</v>
      </c>
    </row>
    <row r="129" spans="1:1" x14ac:dyDescent="0.15">
      <c r="A129" s="22" t="s">
        <v>151</v>
      </c>
    </row>
    <row r="130" spans="1:1" x14ac:dyDescent="0.15">
      <c r="A130" s="22" t="s">
        <v>154</v>
      </c>
    </row>
    <row r="131" spans="1:1" x14ac:dyDescent="0.15">
      <c r="A131" s="22" t="s">
        <v>156</v>
      </c>
    </row>
    <row r="132" spans="1:1" x14ac:dyDescent="0.15">
      <c r="A132" s="22" t="s">
        <v>158</v>
      </c>
    </row>
    <row r="133" spans="1:1" x14ac:dyDescent="0.15">
      <c r="A133" s="22" t="s">
        <v>160</v>
      </c>
    </row>
    <row r="134" spans="1:1" x14ac:dyDescent="0.15">
      <c r="A134" s="22" t="s">
        <v>164</v>
      </c>
    </row>
    <row r="135" spans="1:1" x14ac:dyDescent="0.15">
      <c r="A135" s="22" t="s">
        <v>167</v>
      </c>
    </row>
    <row r="136" spans="1:1" x14ac:dyDescent="0.15">
      <c r="A136" s="22" t="s">
        <v>170</v>
      </c>
    </row>
    <row r="137" spans="1:1" x14ac:dyDescent="0.15">
      <c r="A137" s="22" t="s">
        <v>173</v>
      </c>
    </row>
    <row r="138" spans="1:1" x14ac:dyDescent="0.15">
      <c r="A138" s="22" t="s">
        <v>176</v>
      </c>
    </row>
    <row r="139" spans="1:1" x14ac:dyDescent="0.15">
      <c r="A139" s="22" t="s">
        <v>179</v>
      </c>
    </row>
    <row r="140" spans="1:1" x14ac:dyDescent="0.15">
      <c r="A140" s="22" t="s">
        <v>182</v>
      </c>
    </row>
    <row r="141" spans="1:1" x14ac:dyDescent="0.15">
      <c r="A141" s="22" t="s">
        <v>185</v>
      </c>
    </row>
    <row r="142" spans="1:1" x14ac:dyDescent="0.15">
      <c r="A142" s="22" t="s">
        <v>188</v>
      </c>
    </row>
    <row r="143" spans="1:1" x14ac:dyDescent="0.15">
      <c r="A143" s="22" t="s">
        <v>191</v>
      </c>
    </row>
    <row r="144" spans="1:1" x14ac:dyDescent="0.15">
      <c r="A144" s="22" t="s">
        <v>194</v>
      </c>
    </row>
    <row r="145" spans="1:1" x14ac:dyDescent="0.15">
      <c r="A145" s="22" t="s">
        <v>197</v>
      </c>
    </row>
    <row r="146" spans="1:1" x14ac:dyDescent="0.15">
      <c r="A146" s="22" t="s">
        <v>200</v>
      </c>
    </row>
    <row r="147" spans="1:1" x14ac:dyDescent="0.15">
      <c r="A147" s="22" t="s">
        <v>203</v>
      </c>
    </row>
    <row r="148" spans="1:1" x14ac:dyDescent="0.15">
      <c r="A148" s="22" t="s">
        <v>206</v>
      </c>
    </row>
    <row r="149" spans="1:1" x14ac:dyDescent="0.15">
      <c r="A149" s="22" t="s">
        <v>209</v>
      </c>
    </row>
    <row r="150" spans="1:1" x14ac:dyDescent="0.15">
      <c r="A150" s="22" t="s">
        <v>212</v>
      </c>
    </row>
    <row r="151" spans="1:1" x14ac:dyDescent="0.15">
      <c r="A151" s="22" t="s">
        <v>215</v>
      </c>
    </row>
    <row r="152" spans="1:1" x14ac:dyDescent="0.15">
      <c r="A152" s="22" t="s">
        <v>218</v>
      </c>
    </row>
    <row r="153" spans="1:1" x14ac:dyDescent="0.15">
      <c r="A153" s="22" t="s">
        <v>221</v>
      </c>
    </row>
    <row r="154" spans="1:1" x14ac:dyDescent="0.15">
      <c r="A154" s="22" t="s">
        <v>224</v>
      </c>
    </row>
    <row r="155" spans="1:1" x14ac:dyDescent="0.15">
      <c r="A155" s="22" t="s">
        <v>227</v>
      </c>
    </row>
    <row r="156" spans="1:1" x14ac:dyDescent="0.15">
      <c r="A156" s="22" t="s">
        <v>230</v>
      </c>
    </row>
    <row r="157" spans="1:1" x14ac:dyDescent="0.15">
      <c r="A157" s="22" t="s">
        <v>233</v>
      </c>
    </row>
    <row r="158" spans="1:1" x14ac:dyDescent="0.15">
      <c r="A158" s="22" t="s">
        <v>236</v>
      </c>
    </row>
    <row r="159" spans="1:1" x14ac:dyDescent="0.15">
      <c r="A159" s="22" t="s">
        <v>239</v>
      </c>
    </row>
    <row r="160" spans="1:1" x14ac:dyDescent="0.15">
      <c r="A160" s="22" t="s">
        <v>242</v>
      </c>
    </row>
    <row r="161" spans="1:1" x14ac:dyDescent="0.15">
      <c r="A161" s="22" t="s">
        <v>245</v>
      </c>
    </row>
    <row r="162" spans="1:1" x14ac:dyDescent="0.15">
      <c r="A162" s="22" t="s">
        <v>248</v>
      </c>
    </row>
    <row r="163" spans="1:1" x14ac:dyDescent="0.15">
      <c r="A163" s="22" t="s">
        <v>251</v>
      </c>
    </row>
    <row r="164" spans="1:1" x14ac:dyDescent="0.15">
      <c r="A164" s="22" t="s">
        <v>254</v>
      </c>
    </row>
    <row r="165" spans="1:1" x14ac:dyDescent="0.15">
      <c r="A165" s="22" t="s">
        <v>257</v>
      </c>
    </row>
    <row r="166" spans="1:1" x14ac:dyDescent="0.15">
      <c r="A166" s="22" t="s">
        <v>260</v>
      </c>
    </row>
    <row r="167" spans="1:1" x14ac:dyDescent="0.15">
      <c r="A167" s="22" t="s">
        <v>263</v>
      </c>
    </row>
    <row r="168" spans="1:1" x14ac:dyDescent="0.15">
      <c r="A168" s="22" t="s">
        <v>266</v>
      </c>
    </row>
    <row r="169" spans="1:1" x14ac:dyDescent="0.15">
      <c r="A169" s="22" t="s">
        <v>269</v>
      </c>
    </row>
    <row r="170" spans="1:1" x14ac:dyDescent="0.15">
      <c r="A170" s="22" t="s">
        <v>272</v>
      </c>
    </row>
    <row r="171" spans="1:1" x14ac:dyDescent="0.15">
      <c r="A171" s="22" t="s">
        <v>275</v>
      </c>
    </row>
    <row r="172" spans="1:1" x14ac:dyDescent="0.15">
      <c r="A172" s="22" t="s">
        <v>278</v>
      </c>
    </row>
    <row r="173" spans="1:1" x14ac:dyDescent="0.15">
      <c r="A173" s="22" t="s">
        <v>281</v>
      </c>
    </row>
    <row r="174" spans="1:1" x14ac:dyDescent="0.15">
      <c r="A174" s="22" t="s">
        <v>284</v>
      </c>
    </row>
    <row r="175" spans="1:1" x14ac:dyDescent="0.15">
      <c r="A175" s="22" t="s">
        <v>287</v>
      </c>
    </row>
    <row r="176" spans="1:1" x14ac:dyDescent="0.15">
      <c r="A176" s="22" t="s">
        <v>290</v>
      </c>
    </row>
    <row r="177" spans="1:1" x14ac:dyDescent="0.15">
      <c r="A177" s="22" t="s">
        <v>293</v>
      </c>
    </row>
    <row r="178" spans="1:1" x14ac:dyDescent="0.15">
      <c r="A178" s="22" t="s">
        <v>296</v>
      </c>
    </row>
    <row r="179" spans="1:1" x14ac:dyDescent="0.15">
      <c r="A179" s="22" t="s">
        <v>165</v>
      </c>
    </row>
    <row r="180" spans="1:1" x14ac:dyDescent="0.15">
      <c r="A180" s="22" t="s">
        <v>168</v>
      </c>
    </row>
    <row r="181" spans="1:1" x14ac:dyDescent="0.15">
      <c r="A181" s="22" t="s">
        <v>171</v>
      </c>
    </row>
    <row r="182" spans="1:1" x14ac:dyDescent="0.15">
      <c r="A182" s="22" t="s">
        <v>174</v>
      </c>
    </row>
    <row r="183" spans="1:1" x14ac:dyDescent="0.15">
      <c r="A183" s="22" t="s">
        <v>177</v>
      </c>
    </row>
    <row r="184" spans="1:1" x14ac:dyDescent="0.15">
      <c r="A184" s="22" t="s">
        <v>180</v>
      </c>
    </row>
    <row r="185" spans="1:1" x14ac:dyDescent="0.15">
      <c r="A185" s="22" t="s">
        <v>183</v>
      </c>
    </row>
    <row r="186" spans="1:1" x14ac:dyDescent="0.15">
      <c r="A186" s="22" t="s">
        <v>186</v>
      </c>
    </row>
    <row r="187" spans="1:1" x14ac:dyDescent="0.15">
      <c r="A187" s="22" t="s">
        <v>189</v>
      </c>
    </row>
    <row r="188" spans="1:1" x14ac:dyDescent="0.15">
      <c r="A188" s="22" t="s">
        <v>192</v>
      </c>
    </row>
    <row r="189" spans="1:1" x14ac:dyDescent="0.15">
      <c r="A189" s="22" t="s">
        <v>195</v>
      </c>
    </row>
    <row r="190" spans="1:1" x14ac:dyDescent="0.15">
      <c r="A190" s="22" t="s">
        <v>198</v>
      </c>
    </row>
    <row r="191" spans="1:1" x14ac:dyDescent="0.15">
      <c r="A191" s="22" t="s">
        <v>201</v>
      </c>
    </row>
    <row r="192" spans="1:1" x14ac:dyDescent="0.15">
      <c r="A192" s="22" t="s">
        <v>204</v>
      </c>
    </row>
    <row r="193" spans="1:1" x14ac:dyDescent="0.15">
      <c r="A193" s="22" t="s">
        <v>207</v>
      </c>
    </row>
    <row r="194" spans="1:1" x14ac:dyDescent="0.15">
      <c r="A194" s="22" t="s">
        <v>210</v>
      </c>
    </row>
    <row r="195" spans="1:1" x14ac:dyDescent="0.15">
      <c r="A195" s="22" t="s">
        <v>213</v>
      </c>
    </row>
    <row r="196" spans="1:1" x14ac:dyDescent="0.15">
      <c r="A196" s="22" t="s">
        <v>216</v>
      </c>
    </row>
    <row r="197" spans="1:1" x14ac:dyDescent="0.15">
      <c r="A197" s="22" t="s">
        <v>219</v>
      </c>
    </row>
    <row r="198" spans="1:1" x14ac:dyDescent="0.15">
      <c r="A198" s="22" t="s">
        <v>222</v>
      </c>
    </row>
    <row r="199" spans="1:1" x14ac:dyDescent="0.15">
      <c r="A199" s="22" t="s">
        <v>225</v>
      </c>
    </row>
    <row r="200" spans="1:1" x14ac:dyDescent="0.15">
      <c r="A200" s="22" t="s">
        <v>228</v>
      </c>
    </row>
    <row r="201" spans="1:1" x14ac:dyDescent="0.15">
      <c r="A201" s="22" t="s">
        <v>231</v>
      </c>
    </row>
    <row r="202" spans="1:1" x14ac:dyDescent="0.15">
      <c r="A202" s="22" t="s">
        <v>234</v>
      </c>
    </row>
    <row r="203" spans="1:1" x14ac:dyDescent="0.15">
      <c r="A203" s="22" t="s">
        <v>237</v>
      </c>
    </row>
    <row r="204" spans="1:1" x14ac:dyDescent="0.15">
      <c r="A204" s="22" t="s">
        <v>240</v>
      </c>
    </row>
    <row r="205" spans="1:1" x14ac:dyDescent="0.15">
      <c r="A205" s="22" t="s">
        <v>243</v>
      </c>
    </row>
    <row r="206" spans="1:1" x14ac:dyDescent="0.15">
      <c r="A206" s="22" t="s">
        <v>246</v>
      </c>
    </row>
    <row r="207" spans="1:1" x14ac:dyDescent="0.15">
      <c r="A207" s="22" t="s">
        <v>249</v>
      </c>
    </row>
    <row r="208" spans="1:1" x14ac:dyDescent="0.15">
      <c r="A208" s="22" t="s">
        <v>252</v>
      </c>
    </row>
    <row r="209" spans="1:1" x14ac:dyDescent="0.15">
      <c r="A209" s="22" t="s">
        <v>255</v>
      </c>
    </row>
    <row r="210" spans="1:1" x14ac:dyDescent="0.15">
      <c r="A210" s="22" t="s">
        <v>258</v>
      </c>
    </row>
    <row r="211" spans="1:1" x14ac:dyDescent="0.15">
      <c r="A211" s="22" t="s">
        <v>261</v>
      </c>
    </row>
    <row r="212" spans="1:1" x14ac:dyDescent="0.15">
      <c r="A212" s="22" t="s">
        <v>264</v>
      </c>
    </row>
    <row r="213" spans="1:1" x14ac:dyDescent="0.15">
      <c r="A213" s="22" t="s">
        <v>267</v>
      </c>
    </row>
    <row r="214" spans="1:1" x14ac:dyDescent="0.15">
      <c r="A214" s="22" t="s">
        <v>270</v>
      </c>
    </row>
    <row r="215" spans="1:1" x14ac:dyDescent="0.15">
      <c r="A215" s="22" t="s">
        <v>273</v>
      </c>
    </row>
    <row r="216" spans="1:1" x14ac:dyDescent="0.15">
      <c r="A216" s="22" t="s">
        <v>276</v>
      </c>
    </row>
    <row r="217" spans="1:1" x14ac:dyDescent="0.15">
      <c r="A217" s="22" t="s">
        <v>279</v>
      </c>
    </row>
    <row r="218" spans="1:1" x14ac:dyDescent="0.15">
      <c r="A218" s="22" t="s">
        <v>282</v>
      </c>
    </row>
    <row r="219" spans="1:1" x14ac:dyDescent="0.15">
      <c r="A219" s="22" t="s">
        <v>285</v>
      </c>
    </row>
    <row r="220" spans="1:1" x14ac:dyDescent="0.15">
      <c r="A220" s="22" t="s">
        <v>288</v>
      </c>
    </row>
    <row r="221" spans="1:1" x14ac:dyDescent="0.15">
      <c r="A221" s="22" t="s">
        <v>291</v>
      </c>
    </row>
    <row r="222" spans="1:1" x14ac:dyDescent="0.15">
      <c r="A222" s="22" t="s">
        <v>294</v>
      </c>
    </row>
    <row r="223" spans="1:1" x14ac:dyDescent="0.15">
      <c r="A223" s="22" t="s">
        <v>297</v>
      </c>
    </row>
    <row r="224" spans="1:1" x14ac:dyDescent="0.15">
      <c r="A224" s="22" t="s">
        <v>298</v>
      </c>
    </row>
    <row r="225" spans="1:1" x14ac:dyDescent="0.15">
      <c r="A225" s="22" t="s">
        <v>299</v>
      </c>
    </row>
    <row r="226" spans="1:1" x14ac:dyDescent="0.15">
      <c r="A226" s="22" t="s">
        <v>300</v>
      </c>
    </row>
    <row r="227" spans="1:1" x14ac:dyDescent="0.15">
      <c r="A227" s="22" t="s">
        <v>301</v>
      </c>
    </row>
    <row r="228" spans="1:1" x14ac:dyDescent="0.15">
      <c r="A228" s="22" t="s">
        <v>302</v>
      </c>
    </row>
    <row r="229" spans="1:1" x14ac:dyDescent="0.15">
      <c r="A229" s="22" t="s">
        <v>303</v>
      </c>
    </row>
    <row r="230" spans="1:1" x14ac:dyDescent="0.15">
      <c r="A230" s="22" t="s">
        <v>304</v>
      </c>
    </row>
    <row r="231" spans="1:1" x14ac:dyDescent="0.15">
      <c r="A231" s="22" t="s">
        <v>305</v>
      </c>
    </row>
    <row r="232" spans="1:1" x14ac:dyDescent="0.15">
      <c r="A232" s="22" t="s">
        <v>306</v>
      </c>
    </row>
    <row r="233" spans="1:1" x14ac:dyDescent="0.15">
      <c r="A233" s="22" t="s">
        <v>307</v>
      </c>
    </row>
    <row r="234" spans="1:1" x14ac:dyDescent="0.15">
      <c r="A234" s="22" t="s">
        <v>308</v>
      </c>
    </row>
    <row r="235" spans="1:1" x14ac:dyDescent="0.15">
      <c r="A235" s="22" t="s">
        <v>309</v>
      </c>
    </row>
    <row r="236" spans="1:1" x14ac:dyDescent="0.15">
      <c r="A236" s="22" t="s">
        <v>310</v>
      </c>
    </row>
    <row r="237" spans="1:1" x14ac:dyDescent="0.15">
      <c r="A237" s="22" t="s">
        <v>311</v>
      </c>
    </row>
    <row r="238" spans="1:1" x14ac:dyDescent="0.15">
      <c r="A238" s="22" t="s">
        <v>312</v>
      </c>
    </row>
    <row r="239" spans="1:1" x14ac:dyDescent="0.15">
      <c r="A239" s="23" t="s">
        <v>166</v>
      </c>
    </row>
    <row r="240" spans="1:1" x14ac:dyDescent="0.15">
      <c r="A240" s="23" t="s">
        <v>169</v>
      </c>
    </row>
    <row r="241" spans="1:1" x14ac:dyDescent="0.15">
      <c r="A241" s="23" t="s">
        <v>172</v>
      </c>
    </row>
    <row r="242" spans="1:1" x14ac:dyDescent="0.15">
      <c r="A242" s="23" t="s">
        <v>175</v>
      </c>
    </row>
    <row r="243" spans="1:1" x14ac:dyDescent="0.15">
      <c r="A243" s="23" t="s">
        <v>178</v>
      </c>
    </row>
    <row r="244" spans="1:1" x14ac:dyDescent="0.15">
      <c r="A244" s="23" t="s">
        <v>181</v>
      </c>
    </row>
    <row r="245" spans="1:1" x14ac:dyDescent="0.15">
      <c r="A245" s="23" t="s">
        <v>184</v>
      </c>
    </row>
    <row r="246" spans="1:1" x14ac:dyDescent="0.15">
      <c r="A246" s="23" t="s">
        <v>187</v>
      </c>
    </row>
    <row r="247" spans="1:1" x14ac:dyDescent="0.15">
      <c r="A247" s="23" t="s">
        <v>190</v>
      </c>
    </row>
    <row r="248" spans="1:1" x14ac:dyDescent="0.15">
      <c r="A248" s="23" t="s">
        <v>193</v>
      </c>
    </row>
    <row r="249" spans="1:1" x14ac:dyDescent="0.15">
      <c r="A249" s="23" t="s">
        <v>196</v>
      </c>
    </row>
    <row r="250" spans="1:1" x14ac:dyDescent="0.15">
      <c r="A250" s="23" t="s">
        <v>199</v>
      </c>
    </row>
    <row r="251" spans="1:1" x14ac:dyDescent="0.15">
      <c r="A251" s="23" t="s">
        <v>202</v>
      </c>
    </row>
    <row r="252" spans="1:1" x14ac:dyDescent="0.15">
      <c r="A252" s="23" t="s">
        <v>205</v>
      </c>
    </row>
    <row r="253" spans="1:1" x14ac:dyDescent="0.15">
      <c r="A253" s="23" t="s">
        <v>208</v>
      </c>
    </row>
    <row r="254" spans="1:1" x14ac:dyDescent="0.15">
      <c r="A254" s="23" t="s">
        <v>211</v>
      </c>
    </row>
    <row r="255" spans="1:1" x14ac:dyDescent="0.15">
      <c r="A255" s="23" t="s">
        <v>214</v>
      </c>
    </row>
    <row r="256" spans="1:1" x14ac:dyDescent="0.15">
      <c r="A256" s="23" t="s">
        <v>217</v>
      </c>
    </row>
    <row r="257" spans="1:1" x14ac:dyDescent="0.15">
      <c r="A257" s="23" t="s">
        <v>220</v>
      </c>
    </row>
    <row r="258" spans="1:1" x14ac:dyDescent="0.15">
      <c r="A258" s="23" t="s">
        <v>223</v>
      </c>
    </row>
    <row r="259" spans="1:1" x14ac:dyDescent="0.15">
      <c r="A259" s="23" t="s">
        <v>226</v>
      </c>
    </row>
    <row r="260" spans="1:1" x14ac:dyDescent="0.15">
      <c r="A260" s="23" t="s">
        <v>229</v>
      </c>
    </row>
    <row r="261" spans="1:1" x14ac:dyDescent="0.15">
      <c r="A261" s="23" t="s">
        <v>232</v>
      </c>
    </row>
    <row r="262" spans="1:1" x14ac:dyDescent="0.15">
      <c r="A262" s="23" t="s">
        <v>235</v>
      </c>
    </row>
    <row r="263" spans="1:1" x14ac:dyDescent="0.15">
      <c r="A263" s="23" t="s">
        <v>238</v>
      </c>
    </row>
    <row r="264" spans="1:1" x14ac:dyDescent="0.15">
      <c r="A264" s="23" t="s">
        <v>241</v>
      </c>
    </row>
    <row r="265" spans="1:1" x14ac:dyDescent="0.15">
      <c r="A265" s="23" t="s">
        <v>244</v>
      </c>
    </row>
    <row r="266" spans="1:1" x14ac:dyDescent="0.15">
      <c r="A266" s="23" t="s">
        <v>247</v>
      </c>
    </row>
    <row r="267" spans="1:1" x14ac:dyDescent="0.15">
      <c r="A267" s="23" t="s">
        <v>250</v>
      </c>
    </row>
    <row r="268" spans="1:1" x14ac:dyDescent="0.15">
      <c r="A268" s="23" t="s">
        <v>253</v>
      </c>
    </row>
    <row r="269" spans="1:1" x14ac:dyDescent="0.15">
      <c r="A269" s="23" t="s">
        <v>256</v>
      </c>
    </row>
    <row r="270" spans="1:1" x14ac:dyDescent="0.15">
      <c r="A270" s="23" t="s">
        <v>259</v>
      </c>
    </row>
    <row r="271" spans="1:1" x14ac:dyDescent="0.15">
      <c r="A271" s="23" t="s">
        <v>262</v>
      </c>
    </row>
    <row r="272" spans="1:1" x14ac:dyDescent="0.15">
      <c r="A272" s="23" t="s">
        <v>265</v>
      </c>
    </row>
    <row r="273" spans="1:1" x14ac:dyDescent="0.15">
      <c r="A273" s="23" t="s">
        <v>268</v>
      </c>
    </row>
    <row r="274" spans="1:1" x14ac:dyDescent="0.15">
      <c r="A274" s="23" t="s">
        <v>271</v>
      </c>
    </row>
    <row r="275" spans="1:1" x14ac:dyDescent="0.15">
      <c r="A275" s="23" t="s">
        <v>274</v>
      </c>
    </row>
    <row r="276" spans="1:1" x14ac:dyDescent="0.15">
      <c r="A276" s="23" t="s">
        <v>277</v>
      </c>
    </row>
    <row r="277" spans="1:1" x14ac:dyDescent="0.15">
      <c r="A277" s="23" t="s">
        <v>280</v>
      </c>
    </row>
    <row r="278" spans="1:1" x14ac:dyDescent="0.15">
      <c r="A278" s="23" t="s">
        <v>283</v>
      </c>
    </row>
    <row r="279" spans="1:1" x14ac:dyDescent="0.15">
      <c r="A279" s="23" t="s">
        <v>286</v>
      </c>
    </row>
    <row r="280" spans="1:1" x14ac:dyDescent="0.15">
      <c r="A280" s="23" t="s">
        <v>289</v>
      </c>
    </row>
    <row r="281" spans="1:1" x14ac:dyDescent="0.15">
      <c r="A281" s="23" t="s">
        <v>292</v>
      </c>
    </row>
    <row r="282" spans="1:1" x14ac:dyDescent="0.15">
      <c r="A282" s="23" t="s">
        <v>295</v>
      </c>
    </row>
  </sheetData>
  <customSheetViews>
    <customSheetView guid="{07375ADA-0124-422C-97BA-4D7CDA784583}" scale="85" fitToPage="1">
      <selection activeCell="F2" sqref="F2:F7"/>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1"/>
    </customSheetView>
    <customSheetView guid="{4E02CBBD-A628-4550-B1F8-15E030B099D4}" scale="85" fitToPage="1">
      <selection activeCell="F2" sqref="F2:F7"/>
      <rowBreaks count="1" manualBreakCount="1">
        <brk id="48" max="16383" man="1"/>
      </rowBreaks>
      <pageMargins left="0.51181102362204722" right="0.51181102362204722" top="0.35433070866141736" bottom="0.35433070866141736" header="0.31496062992125984" footer="0.31496062992125984"/>
      <pageSetup paperSize="9" fitToHeight="0" orientation="portrait" r:id="rId2"/>
    </customSheetView>
  </customSheetViews>
  <phoneticPr fontId="16"/>
  <pageMargins left="0.51181102362204722" right="0.51181102362204722" top="0.35433070866141736" bottom="0.35433070866141736" header="0.31496062992125984" footer="0.31496062992125984"/>
  <pageSetup paperSize="9" fitToHeight="0" orientation="portrait" r:id="rId3"/>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（様式1）令和4年度実施事業及び令和5年度新規事業</vt:lpstr>
      <vt:lpstr>入力規則</vt:lpstr>
      <vt:lpstr>'（様式1）令和4年度実施事業及び令和5年度新規事業'!Print_Area</vt:lpstr>
      <vt:lpstr>'（様式1）令和4年度実施事業及び令和5年度新規事業'!Print_Titles</vt:lpstr>
      <vt:lpstr>レビュー対象外理由</vt:lpstr>
      <vt:lpstr>開始年度</vt:lpstr>
      <vt:lpstr>終了予定年度</vt:lpstr>
      <vt:lpstr>直近の外部有識者点検実施年度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峯田 恭平</dc:creator>
  <cp:lastModifiedBy>峯田 恭平</cp:lastModifiedBy>
  <cp:lastPrinted>2023-09-11T05:12:51Z</cp:lastPrinted>
  <dcterms:created xsi:type="dcterms:W3CDTF">2012-03-05T01:09:40Z</dcterms:created>
  <dcterms:modified xsi:type="dcterms:W3CDTF">2023-09-14T12:57:18Z</dcterms:modified>
</cp:coreProperties>
</file>