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調査統計係\道路統計年報2016(H27.4.1)(原稿)作成中\Ⅱ　道路の現況\"/>
    </mc:Choice>
  </mc:AlternateContent>
  <bookViews>
    <workbookView xWindow="9705" yWindow="-15" windowWidth="9540" windowHeight="8760"/>
  </bookViews>
  <sheets>
    <sheet name="1.高速自動車国道 " sheetId="12" r:id="rId1"/>
    <sheet name="2.一般有料道路" sheetId="9" r:id="rId2"/>
    <sheet name="3.首都高、4.阪高,5.本四,6.指定都市高速" sheetId="4" r:id="rId3"/>
    <sheet name="7.一般自動車" sheetId="11" r:id="rId4"/>
  </sheets>
  <definedNames>
    <definedName name="_xlnm.Print_Area" localSheetId="0">'1.高速自動車国道 '!$A$29:$U$198</definedName>
    <definedName name="_xlnm.Print_Area" localSheetId="1">'2.一般有料道路'!$A$1:$H$174</definedName>
    <definedName name="_xlnm.Print_Titles" localSheetId="0">'1.高速自動車国道 '!$32:$33</definedName>
  </definedNames>
  <calcPr calcId="152511"/>
</workbook>
</file>

<file path=xl/calcChain.xml><?xml version="1.0" encoding="utf-8"?>
<calcChain xmlns="http://schemas.openxmlformats.org/spreadsheetml/2006/main">
  <c r="I196" i="12" l="1"/>
  <c r="G196" i="12"/>
  <c r="E196" i="12"/>
  <c r="K195" i="12"/>
  <c r="G194" i="12"/>
  <c r="E194" i="12"/>
  <c r="K191" i="12"/>
  <c r="H191" i="12"/>
  <c r="L190" i="12"/>
  <c r="K190" i="12"/>
  <c r="J190" i="12"/>
  <c r="H190" i="12"/>
  <c r="F190" i="12"/>
  <c r="K189" i="12"/>
  <c r="J189" i="12"/>
  <c r="K188" i="12"/>
  <c r="I187" i="12"/>
  <c r="E187" i="12"/>
  <c r="I186" i="12"/>
  <c r="G186" i="12"/>
  <c r="E186" i="12"/>
  <c r="K184" i="12"/>
  <c r="K183" i="12"/>
  <c r="L182" i="12"/>
  <c r="K182" i="12"/>
  <c r="J182" i="12"/>
  <c r="H182" i="12"/>
  <c r="F182" i="12"/>
  <c r="K181" i="12"/>
  <c r="I181" i="12"/>
  <c r="G181" i="12"/>
  <c r="H181" i="12" s="1"/>
  <c r="E181" i="12"/>
  <c r="K180" i="12"/>
  <c r="K177" i="12"/>
  <c r="L176" i="12"/>
  <c r="K176" i="12"/>
  <c r="J176" i="12"/>
  <c r="H176" i="12"/>
  <c r="F176" i="12"/>
  <c r="L175" i="12"/>
  <c r="I175" i="12"/>
  <c r="H175" i="12"/>
  <c r="G175" i="12"/>
  <c r="K175" i="12" s="1"/>
  <c r="E175" i="12"/>
  <c r="L172" i="12"/>
  <c r="K172" i="12"/>
  <c r="H172" i="12" s="1"/>
  <c r="J172" i="12"/>
  <c r="F172" i="12"/>
  <c r="I171" i="12"/>
  <c r="G171" i="12"/>
  <c r="E171" i="12"/>
  <c r="L170" i="12"/>
  <c r="K170" i="12"/>
  <c r="J170" i="12"/>
  <c r="H170" i="12"/>
  <c r="F170" i="12"/>
  <c r="K168" i="12"/>
  <c r="J168" i="12"/>
  <c r="H168" i="12"/>
  <c r="L167" i="12"/>
  <c r="I167" i="12"/>
  <c r="E167" i="12"/>
  <c r="K167" i="12" s="1"/>
  <c r="J167" i="12" s="1"/>
  <c r="I166" i="12"/>
  <c r="G166" i="12"/>
  <c r="K166" i="12" s="1"/>
  <c r="E166" i="12"/>
  <c r="K164" i="12"/>
  <c r="L163" i="12"/>
  <c r="K163" i="12"/>
  <c r="K162" i="12"/>
  <c r="L162" i="12" s="1"/>
  <c r="I162" i="12"/>
  <c r="J162" i="12" s="1"/>
  <c r="G162" i="12"/>
  <c r="E162" i="12"/>
  <c r="K161" i="12"/>
  <c r="J161" i="12"/>
  <c r="H161" i="12"/>
  <c r="I160" i="12"/>
  <c r="G160" i="12"/>
  <c r="E160" i="12"/>
  <c r="L157" i="12"/>
  <c r="K157" i="12"/>
  <c r="J157" i="12" s="1"/>
  <c r="H157" i="12"/>
  <c r="F157" i="12"/>
  <c r="L156" i="12"/>
  <c r="K156" i="12"/>
  <c r="J156" i="12"/>
  <c r="H156" i="12"/>
  <c r="F156" i="12"/>
  <c r="K155" i="12"/>
  <c r="J155" i="12"/>
  <c r="H155" i="12"/>
  <c r="I154" i="12"/>
  <c r="G154" i="12"/>
  <c r="E154" i="12"/>
  <c r="L153" i="12"/>
  <c r="K153" i="12"/>
  <c r="L150" i="12"/>
  <c r="K150" i="12"/>
  <c r="J150" i="12"/>
  <c r="H150" i="12"/>
  <c r="F150" i="12"/>
  <c r="K149" i="12"/>
  <c r="L148" i="12"/>
  <c r="K148" i="12"/>
  <c r="K147" i="12"/>
  <c r="L146" i="12"/>
  <c r="K146" i="12"/>
  <c r="J146" i="12"/>
  <c r="H146" i="12"/>
  <c r="F146" i="12"/>
  <c r="I145" i="12"/>
  <c r="G145" i="12"/>
  <c r="K145" i="12" s="1"/>
  <c r="E145" i="12"/>
  <c r="L142" i="12"/>
  <c r="K142" i="12"/>
  <c r="H142" i="12" s="1"/>
  <c r="J142" i="12"/>
  <c r="F142" i="12"/>
  <c r="I141" i="12"/>
  <c r="E141" i="12"/>
  <c r="K140" i="12"/>
  <c r="J140" i="12"/>
  <c r="I138" i="12"/>
  <c r="G138" i="12"/>
  <c r="E138" i="12"/>
  <c r="S137" i="12"/>
  <c r="L137" i="12"/>
  <c r="K137" i="12"/>
  <c r="J137" i="12"/>
  <c r="F137" i="12"/>
  <c r="L136" i="12"/>
  <c r="J136" i="12"/>
  <c r="H136" i="12"/>
  <c r="F136" i="12"/>
  <c r="K132" i="12"/>
  <c r="T129" i="12"/>
  <c r="L129" i="12"/>
  <c r="K129" i="12"/>
  <c r="J129" i="12" s="1"/>
  <c r="H129" i="12"/>
  <c r="F129" i="12"/>
  <c r="T128" i="12"/>
  <c r="K128" i="12"/>
  <c r="J128" i="12"/>
  <c r="H128" i="12"/>
  <c r="T125" i="12"/>
  <c r="K125" i="12"/>
  <c r="J125" i="12" s="1"/>
  <c r="H125" i="12"/>
  <c r="F125" i="12"/>
  <c r="K123" i="12"/>
  <c r="J123" i="12"/>
  <c r="H123" i="12"/>
  <c r="I122" i="12"/>
  <c r="G122" i="12"/>
  <c r="E122" i="12"/>
  <c r="S121" i="12"/>
  <c r="L121" i="12"/>
  <c r="K121" i="12"/>
  <c r="J121" i="12"/>
  <c r="H121" i="12"/>
  <c r="F121" i="12"/>
  <c r="K120" i="12"/>
  <c r="J120" i="12"/>
  <c r="K119" i="12"/>
  <c r="J119" i="12"/>
  <c r="F119" i="12"/>
  <c r="I118" i="12"/>
  <c r="E118" i="12"/>
  <c r="K117" i="12"/>
  <c r="K116" i="12"/>
  <c r="S116" i="12" s="1"/>
  <c r="I116" i="12"/>
  <c r="G116" i="12"/>
  <c r="E116" i="12"/>
  <c r="K114" i="12"/>
  <c r="J114" i="12" s="1"/>
  <c r="H114" i="12"/>
  <c r="F114" i="12"/>
  <c r="I113" i="12"/>
  <c r="E113" i="12"/>
  <c r="K111" i="12"/>
  <c r="K110" i="12"/>
  <c r="J110" i="12"/>
  <c r="K109" i="12"/>
  <c r="J109" i="12"/>
  <c r="K108" i="12"/>
  <c r="L108" i="12" s="1"/>
  <c r="J108" i="12"/>
  <c r="I108" i="12"/>
  <c r="G108" i="12"/>
  <c r="F108" i="12"/>
  <c r="E108" i="12"/>
  <c r="I107" i="12"/>
  <c r="G107" i="12"/>
  <c r="E107" i="12"/>
  <c r="L106" i="12"/>
  <c r="K106" i="12"/>
  <c r="J106" i="12" s="1"/>
  <c r="H106" i="12"/>
  <c r="F106" i="12"/>
  <c r="I105" i="12"/>
  <c r="G105" i="12"/>
  <c r="E105" i="12"/>
  <c r="L104" i="12"/>
  <c r="J104" i="12"/>
  <c r="L103" i="12"/>
  <c r="H103" i="12"/>
  <c r="K101" i="12"/>
  <c r="J101" i="12"/>
  <c r="I100" i="12"/>
  <c r="G100" i="12"/>
  <c r="E100" i="12"/>
  <c r="K99" i="12"/>
  <c r="F99" i="12"/>
  <c r="T94" i="12"/>
  <c r="L94" i="12"/>
  <c r="K94" i="12"/>
  <c r="J94" i="12"/>
  <c r="U93" i="12"/>
  <c r="L93" i="12"/>
  <c r="K93" i="12"/>
  <c r="J93" i="12"/>
  <c r="H93" i="12"/>
  <c r="F93" i="12"/>
  <c r="K92" i="12"/>
  <c r="S89" i="12"/>
  <c r="L89" i="12"/>
  <c r="K89" i="12"/>
  <c r="J89" i="12"/>
  <c r="H89" i="12"/>
  <c r="F89" i="12"/>
  <c r="I88" i="12"/>
  <c r="G88" i="12"/>
  <c r="E88" i="12"/>
  <c r="K87" i="12"/>
  <c r="F87" i="12" s="1"/>
  <c r="J87" i="12"/>
  <c r="I86" i="12"/>
  <c r="G86" i="12"/>
  <c r="E86" i="12"/>
  <c r="K85" i="12"/>
  <c r="J85" i="12" s="1"/>
  <c r="L84" i="12"/>
  <c r="K84" i="12"/>
  <c r="J84" i="12"/>
  <c r="H84" i="12"/>
  <c r="F84" i="12"/>
  <c r="I83" i="12"/>
  <c r="G83" i="12"/>
  <c r="K83" i="12" s="1"/>
  <c r="E83" i="12"/>
  <c r="L82" i="12"/>
  <c r="K82" i="12"/>
  <c r="F82" i="12" s="1"/>
  <c r="J82" i="12"/>
  <c r="K81" i="12"/>
  <c r="H81" i="12" s="1"/>
  <c r="K80" i="12"/>
  <c r="J80" i="12" s="1"/>
  <c r="K79" i="12"/>
  <c r="J79" i="12" s="1"/>
  <c r="F79" i="12"/>
  <c r="K77" i="12"/>
  <c r="J77" i="12" s="1"/>
  <c r="F77" i="12"/>
  <c r="I76" i="12"/>
  <c r="G76" i="12"/>
  <c r="E76" i="12"/>
  <c r="K72" i="12"/>
  <c r="J72" i="12" s="1"/>
  <c r="H72" i="12"/>
  <c r="I71" i="12"/>
  <c r="G71" i="12"/>
  <c r="E71" i="12"/>
  <c r="K71" i="12" s="1"/>
  <c r="K69" i="12"/>
  <c r="J69" i="12"/>
  <c r="H69" i="12"/>
  <c r="L67" i="12"/>
  <c r="K67" i="12"/>
  <c r="H67" i="12" s="1"/>
  <c r="J67" i="12"/>
  <c r="F67" i="12"/>
  <c r="R66" i="12"/>
  <c r="I66" i="12"/>
  <c r="J66" i="12" s="1"/>
  <c r="H66" i="12"/>
  <c r="G66" i="12"/>
  <c r="E66" i="12"/>
  <c r="K66" i="12" s="1"/>
  <c r="L66" i="12" s="1"/>
  <c r="L65" i="12"/>
  <c r="K65" i="12"/>
  <c r="J65" i="12"/>
  <c r="F65" i="12"/>
  <c r="I64" i="12"/>
  <c r="J64" i="12" s="1"/>
  <c r="G64" i="12"/>
  <c r="E64" i="12"/>
  <c r="K64" i="12" s="1"/>
  <c r="K63" i="12"/>
  <c r="L62" i="12"/>
  <c r="K62" i="12"/>
  <c r="H62" i="12" s="1"/>
  <c r="J62" i="12"/>
  <c r="F62" i="12"/>
  <c r="L61" i="12"/>
  <c r="K61" i="12"/>
  <c r="J61" i="12" s="1"/>
  <c r="F61" i="12"/>
  <c r="K60" i="12"/>
  <c r="J60" i="12" s="1"/>
  <c r="K59" i="12"/>
  <c r="L59" i="12" s="1"/>
  <c r="I59" i="12"/>
  <c r="J59" i="12" s="1"/>
  <c r="G59" i="12"/>
  <c r="F59" i="12"/>
  <c r="E59" i="12"/>
  <c r="K57" i="12"/>
  <c r="J57" i="12"/>
  <c r="H57" i="12"/>
  <c r="K55" i="12"/>
  <c r="H55" i="12" s="1"/>
  <c r="J55" i="12"/>
  <c r="F55" i="12"/>
  <c r="K54" i="12"/>
  <c r="J54" i="12" s="1"/>
  <c r="H54" i="12"/>
  <c r="F54" i="12"/>
  <c r="L51" i="12"/>
  <c r="K51" i="12"/>
  <c r="J51" i="12"/>
  <c r="F51" i="12"/>
  <c r="L50" i="12"/>
  <c r="K50" i="12"/>
  <c r="J50" i="12"/>
  <c r="H50" i="12"/>
  <c r="F50" i="12"/>
  <c r="I49" i="12"/>
  <c r="G49" i="12"/>
  <c r="E49" i="12"/>
  <c r="K48" i="12"/>
  <c r="H48" i="12" s="1"/>
  <c r="J48" i="12"/>
  <c r="K47" i="12"/>
  <c r="J47" i="12" s="1"/>
  <c r="F47" i="12"/>
  <c r="K46" i="12"/>
  <c r="J46" i="12" s="1"/>
  <c r="H46" i="12"/>
  <c r="F46" i="12"/>
  <c r="L42" i="12"/>
  <c r="K42" i="12"/>
  <c r="J42" i="12"/>
  <c r="H42" i="12"/>
  <c r="F42" i="12"/>
  <c r="I41" i="12"/>
  <c r="G41" i="12"/>
  <c r="E41" i="12"/>
  <c r="K40" i="12"/>
  <c r="F40" i="12" s="1"/>
  <c r="J40" i="12"/>
  <c r="K39" i="12"/>
  <c r="H39" i="12" s="1"/>
  <c r="J39" i="12"/>
  <c r="F39" i="12"/>
  <c r="K38" i="12"/>
  <c r="J38" i="12" s="1"/>
  <c r="H38" i="12"/>
  <c r="F38" i="12"/>
  <c r="I37" i="12"/>
  <c r="G37" i="12"/>
  <c r="I34" i="12"/>
  <c r="E34" i="12"/>
  <c r="E37" i="12" s="1"/>
  <c r="I24" i="12"/>
  <c r="E24" i="12"/>
  <c r="L23" i="12"/>
  <c r="K23" i="12"/>
  <c r="J23" i="12"/>
  <c r="H23" i="12"/>
  <c r="F23" i="12"/>
  <c r="K22" i="12"/>
  <c r="I22" i="12"/>
  <c r="J22" i="12" s="1"/>
  <c r="G22" i="12"/>
  <c r="F22" i="12"/>
  <c r="E22" i="12"/>
  <c r="K20" i="12"/>
  <c r="J20" i="12"/>
  <c r="H20" i="12"/>
  <c r="K19" i="12"/>
  <c r="H19" i="12" s="1"/>
  <c r="J19" i="12"/>
  <c r="F19" i="12"/>
  <c r="K17" i="12"/>
  <c r="J17" i="12" s="1"/>
  <c r="H17" i="12"/>
  <c r="F17" i="12"/>
  <c r="L15" i="12"/>
  <c r="K15" i="12"/>
  <c r="J15" i="12"/>
  <c r="H15" i="12"/>
  <c r="F15" i="12"/>
  <c r="K13" i="12"/>
  <c r="J13" i="12"/>
  <c r="H13" i="12"/>
  <c r="K11" i="12"/>
  <c r="H11" i="12" s="1"/>
  <c r="J11" i="12"/>
  <c r="F11" i="12"/>
  <c r="K9" i="12"/>
  <c r="J9" i="12" s="1"/>
  <c r="H9" i="12"/>
  <c r="F9" i="12"/>
  <c r="L7" i="12"/>
  <c r="K7" i="12"/>
  <c r="J7" i="12"/>
  <c r="H7" i="12"/>
  <c r="F7" i="12"/>
  <c r="H76" i="12" l="1"/>
  <c r="R83" i="12"/>
  <c r="J83" i="12"/>
  <c r="F83" i="12"/>
  <c r="L83" i="12"/>
  <c r="H83" i="12"/>
  <c r="H100" i="12"/>
  <c r="T166" i="12"/>
  <c r="J166" i="12"/>
  <c r="F166" i="12"/>
  <c r="L166" i="12"/>
  <c r="K37" i="12"/>
  <c r="F37" i="12"/>
  <c r="J34" i="12"/>
  <c r="H41" i="12"/>
  <c r="L71" i="12"/>
  <c r="R71" i="12"/>
  <c r="J71" i="12"/>
  <c r="H88" i="12"/>
  <c r="J105" i="12"/>
  <c r="L64" i="12"/>
  <c r="R64" i="12"/>
  <c r="K24" i="12"/>
  <c r="L24" i="12" s="1"/>
  <c r="L22" i="12"/>
  <c r="K34" i="12"/>
  <c r="H64" i="12"/>
  <c r="S92" i="12"/>
  <c r="H92" i="12"/>
  <c r="I139" i="12"/>
  <c r="J122" i="12"/>
  <c r="T145" i="12"/>
  <c r="J145" i="12"/>
  <c r="F145" i="12"/>
  <c r="J154" i="12"/>
  <c r="J177" i="12"/>
  <c r="H177" i="12"/>
  <c r="F177" i="12"/>
  <c r="T181" i="12"/>
  <c r="J181" i="12"/>
  <c r="F181" i="12"/>
  <c r="J183" i="12"/>
  <c r="F183" i="12"/>
  <c r="L183" i="12"/>
  <c r="H188" i="12"/>
  <c r="F188" i="12"/>
  <c r="L188" i="12"/>
  <c r="K196" i="12"/>
  <c r="F196" i="12"/>
  <c r="G24" i="12"/>
  <c r="H22" i="12"/>
  <c r="F34" i="12"/>
  <c r="J37" i="12"/>
  <c r="K41" i="12"/>
  <c r="K49" i="12"/>
  <c r="H59" i="12"/>
  <c r="R59" i="12"/>
  <c r="L60" i="12"/>
  <c r="F71" i="12"/>
  <c r="L80" i="12"/>
  <c r="L81" i="12"/>
  <c r="L85" i="12"/>
  <c r="J86" i="12"/>
  <c r="L92" i="12"/>
  <c r="J99" i="12"/>
  <c r="H99" i="12"/>
  <c r="L101" i="12"/>
  <c r="F101" i="12"/>
  <c r="K105" i="12"/>
  <c r="H101" i="12"/>
  <c r="L110" i="12"/>
  <c r="F110" i="12"/>
  <c r="H110" i="12"/>
  <c r="F116" i="12"/>
  <c r="L116" i="12"/>
  <c r="K122" i="12"/>
  <c r="J141" i="12"/>
  <c r="H145" i="12"/>
  <c r="J147" i="12"/>
  <c r="H147" i="12"/>
  <c r="F147" i="12"/>
  <c r="L149" i="12"/>
  <c r="F149" i="12"/>
  <c r="J149" i="12"/>
  <c r="H149" i="12"/>
  <c r="K160" i="12"/>
  <c r="H164" i="12"/>
  <c r="J164" i="12"/>
  <c r="F164" i="12"/>
  <c r="H166" i="12"/>
  <c r="K171" i="12"/>
  <c r="L177" i="12"/>
  <c r="L181" i="12"/>
  <c r="J184" i="12"/>
  <c r="F184" i="12"/>
  <c r="I194" i="12"/>
  <c r="J191" i="12"/>
  <c r="F191" i="12"/>
  <c r="L191" i="12"/>
  <c r="L13" i="12"/>
  <c r="F13" i="12"/>
  <c r="L20" i="12"/>
  <c r="F20" i="12"/>
  <c r="L40" i="12"/>
  <c r="L47" i="12"/>
  <c r="L48" i="12"/>
  <c r="L57" i="12"/>
  <c r="F57" i="12"/>
  <c r="F60" i="12"/>
  <c r="F66" i="12"/>
  <c r="H71" i="12"/>
  <c r="L72" i="12"/>
  <c r="J76" i="12"/>
  <c r="L79" i="12"/>
  <c r="F81" i="12"/>
  <c r="F85" i="12"/>
  <c r="F86" i="12"/>
  <c r="K86" i="12"/>
  <c r="K88" i="12"/>
  <c r="F92" i="12"/>
  <c r="L99" i="12"/>
  <c r="K100" i="12"/>
  <c r="F105" i="12"/>
  <c r="K107" i="12"/>
  <c r="G113" i="12"/>
  <c r="H108" i="12"/>
  <c r="L111" i="12"/>
  <c r="J111" i="12"/>
  <c r="F111" i="12"/>
  <c r="H116" i="12"/>
  <c r="F117" i="12"/>
  <c r="J117" i="12"/>
  <c r="E139" i="12"/>
  <c r="F122" i="12"/>
  <c r="L132" i="12"/>
  <c r="F132" i="12"/>
  <c r="J132" i="12"/>
  <c r="H132" i="12"/>
  <c r="F140" i="12"/>
  <c r="L140" i="12"/>
  <c r="L147" i="12"/>
  <c r="F162" i="12"/>
  <c r="T162" i="12"/>
  <c r="L164" i="12"/>
  <c r="H167" i="12"/>
  <c r="H180" i="12"/>
  <c r="J180" i="12"/>
  <c r="F180" i="12"/>
  <c r="L184" i="12"/>
  <c r="K187" i="12"/>
  <c r="L189" i="12"/>
  <c r="F189" i="12"/>
  <c r="H189" i="12"/>
  <c r="L9" i="12"/>
  <c r="L11" i="12"/>
  <c r="L17" i="12"/>
  <c r="L19" i="12"/>
  <c r="H37" i="12"/>
  <c r="L38" i="12"/>
  <c r="L39" i="12"/>
  <c r="L46" i="12"/>
  <c r="F48" i="12"/>
  <c r="L54" i="12"/>
  <c r="L55" i="12"/>
  <c r="H60" i="12"/>
  <c r="F64" i="12"/>
  <c r="L69" i="12"/>
  <c r="F69" i="12"/>
  <c r="F72" i="12"/>
  <c r="F76" i="12"/>
  <c r="K76" i="12"/>
  <c r="L76" i="12" s="1"/>
  <c r="L77" i="12"/>
  <c r="F80" i="12"/>
  <c r="J81" i="12"/>
  <c r="H85" i="12"/>
  <c r="L87" i="12"/>
  <c r="J92" i="12"/>
  <c r="U99" i="12"/>
  <c r="H105" i="12"/>
  <c r="F107" i="12"/>
  <c r="F109" i="12"/>
  <c r="L109" i="12"/>
  <c r="L117" i="12"/>
  <c r="S120" i="12"/>
  <c r="L120" i="12"/>
  <c r="G139" i="12"/>
  <c r="T132" i="12"/>
  <c r="L145" i="12"/>
  <c r="H148" i="12"/>
  <c r="J148" i="12"/>
  <c r="F148" i="12"/>
  <c r="J153" i="12"/>
  <c r="H153" i="12"/>
  <c r="F153" i="12"/>
  <c r="H160" i="12"/>
  <c r="H162" i="12"/>
  <c r="J163" i="12"/>
  <c r="H163" i="12"/>
  <c r="F163" i="12"/>
  <c r="T175" i="12"/>
  <c r="J175" i="12"/>
  <c r="F175" i="12"/>
  <c r="L180" i="12"/>
  <c r="H183" i="12"/>
  <c r="J188" i="12"/>
  <c r="L195" i="12"/>
  <c r="F195" i="12"/>
  <c r="J195" i="12"/>
  <c r="H195" i="12"/>
  <c r="K118" i="12"/>
  <c r="S119" i="12"/>
  <c r="H119" i="12"/>
  <c r="L123" i="12"/>
  <c r="F123" i="12"/>
  <c r="K154" i="12"/>
  <c r="L161" i="12"/>
  <c r="F161" i="12"/>
  <c r="K186" i="12"/>
  <c r="L114" i="12"/>
  <c r="J116" i="12"/>
  <c r="L119" i="12"/>
  <c r="H122" i="12"/>
  <c r="S123" i="12"/>
  <c r="L125" i="12"/>
  <c r="L128" i="12"/>
  <c r="F128" i="12"/>
  <c r="K138" i="12"/>
  <c r="K141" i="12"/>
  <c r="L155" i="12"/>
  <c r="F155" i="12"/>
  <c r="F167" i="12"/>
  <c r="L168" i="12"/>
  <c r="F168" i="12"/>
  <c r="K194" i="12"/>
  <c r="D34" i="4"/>
  <c r="T194" i="12" l="1"/>
  <c r="L194" i="12"/>
  <c r="H194" i="12"/>
  <c r="U138" i="12"/>
  <c r="L138" i="12"/>
  <c r="J138" i="12"/>
  <c r="K139" i="12"/>
  <c r="L139" i="12" s="1"/>
  <c r="F139" i="12"/>
  <c r="H113" i="12"/>
  <c r="L171" i="12"/>
  <c r="H171" i="12"/>
  <c r="T171" i="12"/>
  <c r="E197" i="12"/>
  <c r="F197" i="12" s="1"/>
  <c r="F194" i="12"/>
  <c r="F138" i="12"/>
  <c r="S118" i="12"/>
  <c r="F118" i="12"/>
  <c r="L118" i="12"/>
  <c r="H139" i="12"/>
  <c r="G197" i="12"/>
  <c r="H187" i="12"/>
  <c r="L187" i="12"/>
  <c r="F187" i="12"/>
  <c r="U107" i="12"/>
  <c r="L107" i="12"/>
  <c r="J194" i="12"/>
  <c r="T160" i="12"/>
  <c r="L160" i="12"/>
  <c r="J107" i="12"/>
  <c r="L196" i="12"/>
  <c r="T196" i="12"/>
  <c r="J139" i="12"/>
  <c r="F24" i="12"/>
  <c r="L186" i="12"/>
  <c r="T186" i="12"/>
  <c r="H186" i="12"/>
  <c r="L154" i="12"/>
  <c r="H154" i="12"/>
  <c r="T154" i="12"/>
  <c r="K113" i="12"/>
  <c r="J186" i="12"/>
  <c r="R88" i="12"/>
  <c r="L88" i="12"/>
  <c r="J88" i="12"/>
  <c r="F88" i="12"/>
  <c r="J187" i="12"/>
  <c r="R49" i="12"/>
  <c r="L49" i="12"/>
  <c r="J49" i="12"/>
  <c r="F49" i="12"/>
  <c r="J171" i="12"/>
  <c r="H107" i="12"/>
  <c r="I197" i="12"/>
  <c r="J197" i="12" s="1"/>
  <c r="J196" i="12"/>
  <c r="H138" i="12"/>
  <c r="K197" i="12"/>
  <c r="L197" i="12" s="1"/>
  <c r="L37" i="12"/>
  <c r="R37" i="12"/>
  <c r="H196" i="12"/>
  <c r="L141" i="12"/>
  <c r="T141" i="12"/>
  <c r="T197" i="12" s="1"/>
  <c r="F141" i="12"/>
  <c r="F186" i="12"/>
  <c r="F154" i="12"/>
  <c r="F160" i="12"/>
  <c r="L100" i="12"/>
  <c r="J100" i="12"/>
  <c r="F100" i="12"/>
  <c r="L86" i="12"/>
  <c r="R86" i="12"/>
  <c r="H86" i="12"/>
  <c r="F171" i="12"/>
  <c r="S122" i="12"/>
  <c r="L122" i="12"/>
  <c r="L105" i="12"/>
  <c r="S105" i="12"/>
  <c r="R41" i="12"/>
  <c r="L41" i="12"/>
  <c r="J41" i="12"/>
  <c r="F41" i="12"/>
  <c r="H24" i="12"/>
  <c r="J160" i="12"/>
  <c r="L34" i="12"/>
  <c r="H34" i="12"/>
  <c r="H49" i="12"/>
  <c r="J118" i="12"/>
  <c r="J24" i="12"/>
  <c r="D94" i="4"/>
  <c r="R197" i="12" l="1"/>
  <c r="L113" i="12"/>
  <c r="S113" i="12"/>
  <c r="S197" i="12" s="1"/>
  <c r="J113" i="12"/>
  <c r="F113" i="12"/>
  <c r="H197" i="12"/>
  <c r="D106" i="4"/>
  <c r="D63" i="4" l="1"/>
  <c r="D75" i="4" l="1"/>
  <c r="D120" i="4" l="1"/>
  <c r="D127" i="4" l="1"/>
  <c r="D128" i="4" s="1"/>
</calcChain>
</file>

<file path=xl/sharedStrings.xml><?xml version="1.0" encoding="utf-8"?>
<sst xmlns="http://schemas.openxmlformats.org/spreadsheetml/2006/main" count="2632" uniqueCount="1365">
  <si>
    <t>（へ）道路構造別延長（供用区間）</t>
    <rPh sb="3" eb="5">
      <t>ドウロ</t>
    </rPh>
    <rPh sb="5" eb="7">
      <t>コウゾウ</t>
    </rPh>
    <rPh sb="7" eb="8">
      <t>ベツ</t>
    </rPh>
    <rPh sb="8" eb="10">
      <t>エンチョウ</t>
    </rPh>
    <rPh sb="11" eb="13">
      <t>キョウヨウ</t>
    </rPh>
    <rPh sb="13" eb="15">
      <t>クカン</t>
    </rPh>
    <phoneticPr fontId="4"/>
  </si>
  <si>
    <t>H19年度新規供用区間の構造別延長</t>
    <rPh sb="3" eb="5">
      <t>ネンド</t>
    </rPh>
    <rPh sb="5" eb="7">
      <t>シンキ</t>
    </rPh>
    <rPh sb="7" eb="9">
      <t>キョウヨウ</t>
    </rPh>
    <rPh sb="9" eb="11">
      <t>クカン</t>
    </rPh>
    <rPh sb="12" eb="14">
      <t>コウゾウ</t>
    </rPh>
    <rPh sb="14" eb="15">
      <t>ベツ</t>
    </rPh>
    <rPh sb="15" eb="17">
      <t>エンチョウ</t>
    </rPh>
    <phoneticPr fontId="4"/>
  </si>
  <si>
    <t>道　　路</t>
    <rPh sb="0" eb="1">
      <t>ミチ</t>
    </rPh>
    <rPh sb="3" eb="4">
      <t>ミチ</t>
    </rPh>
    <phoneticPr fontId="4"/>
  </si>
  <si>
    <t>区　　間</t>
    <rPh sb="0" eb="1">
      <t>ク</t>
    </rPh>
    <rPh sb="3" eb="4">
      <t>アイダ</t>
    </rPh>
    <phoneticPr fontId="4"/>
  </si>
  <si>
    <t>延　　長　　（km）</t>
    <rPh sb="0" eb="1">
      <t>エン</t>
    </rPh>
    <rPh sb="3" eb="4">
      <t>チョウ</t>
    </rPh>
    <phoneticPr fontId="4"/>
  </si>
  <si>
    <t>車線数</t>
    <rPh sb="0" eb="3">
      <t>シャセンスウ</t>
    </rPh>
    <phoneticPr fontId="4"/>
  </si>
  <si>
    <t>土　工</t>
    <rPh sb="0" eb="1">
      <t>ド</t>
    </rPh>
    <rPh sb="2" eb="3">
      <t>コウ</t>
    </rPh>
    <phoneticPr fontId="4"/>
  </si>
  <si>
    <t>橋　梁</t>
    <rPh sb="0" eb="1">
      <t>ハシ</t>
    </rPh>
    <rPh sb="2" eb="3">
      <t>ハリ</t>
    </rPh>
    <phoneticPr fontId="4"/>
  </si>
  <si>
    <t>計</t>
    <rPh sb="0" eb="1">
      <t>ケイ</t>
    </rPh>
    <phoneticPr fontId="4"/>
  </si>
  <si>
    <t>（現況車線数／計画車線数）</t>
    <rPh sb="1" eb="3">
      <t>ゲンキョウ</t>
    </rPh>
    <rPh sb="3" eb="6">
      <t>シャセンスウ</t>
    </rPh>
    <rPh sb="7" eb="9">
      <t>ケイカク</t>
    </rPh>
    <rPh sb="9" eb="12">
      <t>シャセンスウ</t>
    </rPh>
    <phoneticPr fontId="4"/>
  </si>
  <si>
    <t>道東自動車道</t>
    <rPh sb="0" eb="1">
      <t>ミチ</t>
    </rPh>
    <rPh sb="1" eb="2">
      <t>ヒガシ</t>
    </rPh>
    <rPh sb="2" eb="5">
      <t>ジドウシャ</t>
    </rPh>
    <rPh sb="5" eb="6">
      <t>ドウ</t>
    </rPh>
    <phoneticPr fontId="4"/>
  </si>
  <si>
    <t>十勝清水</t>
    <rPh sb="0" eb="4">
      <t>トカチシミズ</t>
    </rPh>
    <phoneticPr fontId="4"/>
  </si>
  <si>
    <t>東関東自動車道</t>
    <rPh sb="0" eb="1">
      <t>ヒガシ</t>
    </rPh>
    <rPh sb="1" eb="3">
      <t>カントウ</t>
    </rPh>
    <rPh sb="3" eb="6">
      <t>ジドウシャ</t>
    </rPh>
    <rPh sb="6" eb="7">
      <t>ドウ</t>
    </rPh>
    <phoneticPr fontId="4"/>
  </si>
  <si>
    <t>君津</t>
    <rPh sb="0" eb="2">
      <t>キミツ</t>
    </rPh>
    <phoneticPr fontId="4"/>
  </si>
  <si>
    <t>富津中央</t>
    <rPh sb="0" eb="2">
      <t>フッツ</t>
    </rPh>
    <rPh sb="2" eb="4">
      <t>チュウオウ</t>
    </rPh>
    <phoneticPr fontId="4"/>
  </si>
  <si>
    <t>北関東自動車道</t>
    <rPh sb="0" eb="1">
      <t>キタ</t>
    </rPh>
    <rPh sb="1" eb="3">
      <t>カントウ</t>
    </rPh>
    <rPh sb="3" eb="6">
      <t>ジドウシャ</t>
    </rPh>
    <rPh sb="6" eb="7">
      <t>ドウ</t>
    </rPh>
    <phoneticPr fontId="4"/>
  </si>
  <si>
    <t>伊勢崎</t>
    <rPh sb="0" eb="3">
      <t>イセサキ</t>
    </rPh>
    <phoneticPr fontId="4"/>
  </si>
  <si>
    <t>太田桐生</t>
    <rPh sb="0" eb="2">
      <t>オオタ</t>
    </rPh>
    <rPh sb="2" eb="4">
      <t>キリュウ</t>
    </rPh>
    <phoneticPr fontId="4"/>
  </si>
  <si>
    <t>宇都宮上三川</t>
    <rPh sb="0" eb="3">
      <t>ウツノミヤ</t>
    </rPh>
    <rPh sb="3" eb="6">
      <t>カミノカワ</t>
    </rPh>
    <phoneticPr fontId="4"/>
  </si>
  <si>
    <t>真岡</t>
    <rPh sb="0" eb="2">
      <t>モオカ</t>
    </rPh>
    <phoneticPr fontId="4"/>
  </si>
  <si>
    <t>笠間西</t>
    <rPh sb="0" eb="2">
      <t>カサマ</t>
    </rPh>
    <rPh sb="2" eb="3">
      <t>ニシ</t>
    </rPh>
    <phoneticPr fontId="4"/>
  </si>
  <si>
    <t>友部</t>
    <rPh sb="0" eb="2">
      <t>トモベ</t>
    </rPh>
    <phoneticPr fontId="4"/>
  </si>
  <si>
    <t>近畿自動車道</t>
    <rPh sb="0" eb="2">
      <t>キンキ</t>
    </rPh>
    <rPh sb="2" eb="5">
      <t>ジドウシャ</t>
    </rPh>
    <rPh sb="5" eb="6">
      <t>ドウ</t>
    </rPh>
    <phoneticPr fontId="4"/>
  </si>
  <si>
    <t>亀山JCT</t>
    <rPh sb="0" eb="2">
      <t>カメヤマ</t>
    </rPh>
    <phoneticPr fontId="4"/>
  </si>
  <si>
    <t>甲賀土山</t>
    <rPh sb="0" eb="2">
      <t>コウガ</t>
    </rPh>
    <rPh sb="2" eb="4">
      <t>ツチヤマ</t>
    </rPh>
    <phoneticPr fontId="4"/>
  </si>
  <si>
    <t>４／６</t>
  </si>
  <si>
    <t>大津JCT</t>
    <rPh sb="0" eb="2">
      <t>オオツ</t>
    </rPh>
    <phoneticPr fontId="4"/>
  </si>
  <si>
    <t>南紀田辺</t>
    <rPh sb="0" eb="2">
      <t>ナンキ</t>
    </rPh>
    <rPh sb="2" eb="4">
      <t>タナベ</t>
    </rPh>
    <phoneticPr fontId="4"/>
  </si>
  <si>
    <t>０７新規追加分</t>
    <rPh sb="2" eb="4">
      <t>シンキ</t>
    </rPh>
    <rPh sb="4" eb="7">
      <t>ツイカブン</t>
    </rPh>
    <phoneticPr fontId="4"/>
  </si>
  <si>
    <t>０６合計</t>
    <rPh sb="2" eb="4">
      <t>ゴウケイ</t>
    </rPh>
    <phoneticPr fontId="4"/>
  </si>
  <si>
    <t>０７合計</t>
    <rPh sb="2" eb="4">
      <t>ゴウケイ</t>
    </rPh>
    <phoneticPr fontId="4"/>
  </si>
  <si>
    <t>供用延長</t>
    <rPh sb="0" eb="2">
      <t>キョウヨウ</t>
    </rPh>
    <rPh sb="2" eb="4">
      <t>エンチョウ</t>
    </rPh>
    <phoneticPr fontId="4"/>
  </si>
  <si>
    <t>東日本計</t>
    <rPh sb="0" eb="1">
      <t>ヒガシ</t>
    </rPh>
    <rPh sb="1" eb="3">
      <t>ニホン</t>
    </rPh>
    <rPh sb="3" eb="4">
      <t>ケイ</t>
    </rPh>
    <phoneticPr fontId="4"/>
  </si>
  <si>
    <t>中日本計</t>
    <rPh sb="0" eb="3">
      <t>ナカニホン</t>
    </rPh>
    <rPh sb="3" eb="4">
      <t>ケイ</t>
    </rPh>
    <phoneticPr fontId="4"/>
  </si>
  <si>
    <t>西日本計</t>
    <rPh sb="0" eb="1">
      <t>ニシ</t>
    </rPh>
    <rPh sb="1" eb="3">
      <t>ニホン</t>
    </rPh>
    <rPh sb="3" eb="4">
      <t>ケイ</t>
    </rPh>
    <phoneticPr fontId="4"/>
  </si>
  <si>
    <t>北海道縦貫自動車道</t>
    <rPh sb="0" eb="3">
      <t>ホッカイドウ</t>
    </rPh>
    <rPh sb="3" eb="5">
      <t>ジュウカン</t>
    </rPh>
    <rPh sb="5" eb="8">
      <t>ジドウシャ</t>
    </rPh>
    <rPh sb="8" eb="9">
      <t>ドウ</t>
    </rPh>
    <phoneticPr fontId="4"/>
  </si>
  <si>
    <t>士別剣淵</t>
    <rPh sb="0" eb="2">
      <t>シベツ</t>
    </rPh>
    <rPh sb="2" eb="3">
      <t>ケン</t>
    </rPh>
    <rPh sb="3" eb="4">
      <t>フチ</t>
    </rPh>
    <phoneticPr fontId="4"/>
  </si>
  <si>
    <t>～</t>
  </si>
  <si>
    <t>登別室蘭</t>
    <rPh sb="0" eb="2">
      <t>ノボリベツ</t>
    </rPh>
    <rPh sb="2" eb="4">
      <t>ムロラン</t>
    </rPh>
    <phoneticPr fontId="4"/>
  </si>
  <si>
    <t>2/4</t>
  </si>
  <si>
    <t>東日本</t>
    <rPh sb="0" eb="1">
      <t>ヒガシ</t>
    </rPh>
    <rPh sb="1" eb="3">
      <t>ニホン</t>
    </rPh>
    <phoneticPr fontId="4"/>
  </si>
  <si>
    <t>旭川鷹栖</t>
    <rPh sb="0" eb="2">
      <t>アサヒカワ</t>
    </rPh>
    <rPh sb="2" eb="4">
      <t>タカス</t>
    </rPh>
    <phoneticPr fontId="4"/>
  </si>
  <si>
    <t>4/4</t>
  </si>
  <si>
    <t>北海道横断自動車道</t>
    <rPh sb="0" eb="3">
      <t>ホッカイドウ</t>
    </rPh>
    <rPh sb="3" eb="5">
      <t>オウダン</t>
    </rPh>
    <rPh sb="5" eb="8">
      <t>ジドウシャ</t>
    </rPh>
    <rPh sb="8" eb="9">
      <t>ドウ</t>
    </rPh>
    <phoneticPr fontId="4"/>
  </si>
  <si>
    <t>小樽</t>
    <rPh sb="0" eb="2">
      <t>オタル</t>
    </rPh>
    <phoneticPr fontId="4"/>
  </si>
  <si>
    <t>足寄</t>
    <rPh sb="0" eb="2">
      <t>アショロ</t>
    </rPh>
    <phoneticPr fontId="4"/>
  </si>
  <si>
    <t>東北縦貫自動車道</t>
    <rPh sb="0" eb="2">
      <t>トウホク</t>
    </rPh>
    <rPh sb="2" eb="4">
      <t>ジュウカン</t>
    </rPh>
    <rPh sb="4" eb="7">
      <t>ジドウシャ</t>
    </rPh>
    <rPh sb="7" eb="8">
      <t>ドウ</t>
    </rPh>
    <phoneticPr fontId="4"/>
  </si>
  <si>
    <t>大泉</t>
    <rPh sb="0" eb="2">
      <t>オオイズミ</t>
    </rPh>
    <phoneticPr fontId="4"/>
  </si>
  <si>
    <t>青森</t>
    <rPh sb="0" eb="2">
      <t>アオモリ</t>
    </rPh>
    <phoneticPr fontId="4"/>
  </si>
  <si>
    <t>和光北</t>
    <rPh sb="0" eb="2">
      <t>ワコウ</t>
    </rPh>
    <rPh sb="2" eb="3">
      <t>キタ</t>
    </rPh>
    <phoneticPr fontId="4"/>
  </si>
  <si>
    <t>宇都宮</t>
    <rPh sb="0" eb="3">
      <t>ウツノミヤ</t>
    </rPh>
    <phoneticPr fontId="4"/>
  </si>
  <si>
    <t>八戸</t>
    <rPh sb="0" eb="2">
      <t>ハチノヘ</t>
    </rPh>
    <phoneticPr fontId="4"/>
  </si>
  <si>
    <t>八戸北</t>
    <rPh sb="0" eb="2">
      <t>ハチノヘ</t>
    </rPh>
    <rPh sb="2" eb="3">
      <t>キタ</t>
    </rPh>
    <phoneticPr fontId="4"/>
  </si>
  <si>
    <t>-</t>
  </si>
  <si>
    <t>青森東</t>
    <rPh sb="0" eb="2">
      <t>アオモリ</t>
    </rPh>
    <rPh sb="2" eb="3">
      <t>ヒガシ</t>
    </rPh>
    <phoneticPr fontId="4"/>
  </si>
  <si>
    <t>東北横断自動車道</t>
    <rPh sb="0" eb="2">
      <t>トウホク</t>
    </rPh>
    <rPh sb="2" eb="4">
      <t>オウダン</t>
    </rPh>
    <rPh sb="4" eb="7">
      <t>ジドウシャ</t>
    </rPh>
    <rPh sb="7" eb="8">
      <t>ドウ</t>
    </rPh>
    <phoneticPr fontId="4"/>
  </si>
  <si>
    <t>秋田北</t>
    <rPh sb="0" eb="2">
      <t>アキタ</t>
    </rPh>
    <rPh sb="2" eb="3">
      <t>キタ</t>
    </rPh>
    <phoneticPr fontId="4"/>
  </si>
  <si>
    <t>大曲</t>
    <rPh sb="0" eb="2">
      <t>オオマガリ</t>
    </rPh>
    <phoneticPr fontId="4"/>
  </si>
  <si>
    <t>東和</t>
    <rPh sb="0" eb="2">
      <t>トウワ</t>
    </rPh>
    <phoneticPr fontId="4"/>
  </si>
  <si>
    <t>秋田南</t>
    <rPh sb="0" eb="2">
      <t>アキタ</t>
    </rPh>
    <rPh sb="2" eb="3">
      <t>ミナミ</t>
    </rPh>
    <phoneticPr fontId="4"/>
  </si>
  <si>
    <t>月山</t>
    <rPh sb="0" eb="2">
      <t>ガッサン</t>
    </rPh>
    <phoneticPr fontId="4"/>
  </si>
  <si>
    <t>村田JCT</t>
    <rPh sb="0" eb="2">
      <t>ムラタ</t>
    </rPh>
    <phoneticPr fontId="4"/>
  </si>
  <si>
    <t>山形北</t>
    <rPh sb="0" eb="2">
      <t>ヤマガタ</t>
    </rPh>
    <rPh sb="2" eb="3">
      <t>キタ</t>
    </rPh>
    <phoneticPr fontId="4"/>
  </si>
  <si>
    <t>湯殿山</t>
    <rPh sb="0" eb="2">
      <t>ユドノ</t>
    </rPh>
    <rPh sb="2" eb="3">
      <t>ヤマ</t>
    </rPh>
    <phoneticPr fontId="4"/>
  </si>
  <si>
    <t>酒田みなと</t>
    <rPh sb="0" eb="2">
      <t>サカタ</t>
    </rPh>
    <phoneticPr fontId="4"/>
  </si>
  <si>
    <t>新潟中央</t>
    <rPh sb="0" eb="2">
      <t>ニイガタ</t>
    </rPh>
    <rPh sb="2" eb="4">
      <t>チュウオウ</t>
    </rPh>
    <phoneticPr fontId="4"/>
  </si>
  <si>
    <t>会津若松</t>
    <rPh sb="0" eb="2">
      <t>アイヅ</t>
    </rPh>
    <rPh sb="2" eb="4">
      <t>ワカマツ</t>
    </rPh>
    <phoneticPr fontId="4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</si>
  <si>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4"/>
  </si>
  <si>
    <t>岩城</t>
    <rPh sb="0" eb="2">
      <t>イワキ</t>
    </rPh>
    <phoneticPr fontId="4"/>
  </si>
  <si>
    <t>新潟空港</t>
    <rPh sb="0" eb="2">
      <t>ニイガタ</t>
    </rPh>
    <rPh sb="2" eb="4">
      <t>クウコウ</t>
    </rPh>
    <phoneticPr fontId="4"/>
  </si>
  <si>
    <t>荒川胎内</t>
    <rPh sb="0" eb="2">
      <t>アラカワ</t>
    </rPh>
    <rPh sb="2" eb="4">
      <t>タイナイ</t>
    </rPh>
    <phoneticPr fontId="4"/>
  </si>
  <si>
    <t>昭和男鹿半島</t>
    <rPh sb="0" eb="2">
      <t>ショウワ</t>
    </rPh>
    <rPh sb="2" eb="4">
      <t>オガ</t>
    </rPh>
    <rPh sb="4" eb="6">
      <t>ハントウ</t>
    </rPh>
    <phoneticPr fontId="4"/>
  </si>
  <si>
    <t>琴丘森岳</t>
    <rPh sb="0" eb="2">
      <t>コトオカ</t>
    </rPh>
    <rPh sb="2" eb="4">
      <t>モリタケ</t>
    </rPh>
    <phoneticPr fontId="4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</si>
  <si>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4"/>
  </si>
  <si>
    <t>山形上川</t>
    <rPh sb="0" eb="2">
      <t>ヤマガタ</t>
    </rPh>
    <rPh sb="2" eb="4">
      <t>カミカワ</t>
    </rPh>
    <phoneticPr fontId="4"/>
  </si>
  <si>
    <t>東根</t>
    <rPh sb="0" eb="2">
      <t>ヒガシネ</t>
    </rPh>
    <phoneticPr fontId="4"/>
  </si>
  <si>
    <t>関越自動車道</t>
    <rPh sb="0" eb="2">
      <t>カンエツ</t>
    </rPh>
    <rPh sb="2" eb="5">
      <t>ジドウシャ</t>
    </rPh>
    <rPh sb="5" eb="6">
      <t>ドウ</t>
    </rPh>
    <phoneticPr fontId="4"/>
  </si>
  <si>
    <t>練馬</t>
    <rPh sb="0" eb="2">
      <t>ネリマ</t>
    </rPh>
    <phoneticPr fontId="4"/>
  </si>
  <si>
    <t>長岡</t>
    <rPh sb="0" eb="2">
      <t>ナガオカ</t>
    </rPh>
    <phoneticPr fontId="4"/>
  </si>
  <si>
    <t>前橋</t>
    <rPh sb="0" eb="2">
      <t>マエハシ</t>
    </rPh>
    <phoneticPr fontId="4"/>
  </si>
  <si>
    <t>藤岡JCT</t>
    <rPh sb="0" eb="2">
      <t>フジオカ</t>
    </rPh>
    <phoneticPr fontId="4"/>
  </si>
  <si>
    <t>上越JCT</t>
    <rPh sb="0" eb="2">
      <t>ジョウエツ</t>
    </rPh>
    <phoneticPr fontId="4"/>
  </si>
  <si>
    <t>藤岡</t>
    <rPh sb="0" eb="2">
      <t>フジオカ</t>
    </rPh>
    <phoneticPr fontId="4"/>
  </si>
  <si>
    <t>信濃町</t>
    <rPh sb="0" eb="3">
      <t>シナノマチ</t>
    </rPh>
    <phoneticPr fontId="4"/>
  </si>
  <si>
    <t>常磐自動車道</t>
    <rPh sb="0" eb="2">
      <t>ジョウバン</t>
    </rPh>
    <rPh sb="2" eb="5">
      <t>ジドウシャ</t>
    </rPh>
    <rPh sb="5" eb="6">
      <t>ドウ</t>
    </rPh>
    <phoneticPr fontId="4"/>
  </si>
  <si>
    <t>三郷</t>
    <rPh sb="0" eb="2">
      <t>ミサト</t>
    </rPh>
    <phoneticPr fontId="4"/>
  </si>
  <si>
    <t>水戸</t>
    <rPh sb="0" eb="2">
      <t>ミト</t>
    </rPh>
    <phoneticPr fontId="4"/>
  </si>
  <si>
    <t>いわき中央</t>
    <rPh sb="3" eb="5">
      <t>チュウオウ</t>
    </rPh>
    <phoneticPr fontId="4"/>
  </si>
  <si>
    <t>潮来</t>
    <rPh sb="0" eb="1">
      <t>シオ</t>
    </rPh>
    <rPh sb="1" eb="2">
      <t>ライ</t>
    </rPh>
    <phoneticPr fontId="4"/>
  </si>
  <si>
    <t>成田</t>
    <rPh sb="0" eb="2">
      <t>ナリタ</t>
    </rPh>
    <phoneticPr fontId="4"/>
  </si>
  <si>
    <t>6/6</t>
  </si>
  <si>
    <t>三郷南</t>
    <rPh sb="0" eb="2">
      <t>ミサト</t>
    </rPh>
    <rPh sb="2" eb="3">
      <t>ミナミ</t>
    </rPh>
    <phoneticPr fontId="4"/>
  </si>
  <si>
    <t>千葉</t>
    <rPh sb="0" eb="2">
      <t>チバ</t>
    </rPh>
    <phoneticPr fontId="4"/>
  </si>
  <si>
    <t>木更津南</t>
    <rPh sb="0" eb="3">
      <t>キサラヅ</t>
    </rPh>
    <rPh sb="3" eb="4">
      <t>ミナミ</t>
    </rPh>
    <phoneticPr fontId="4"/>
  </si>
  <si>
    <t>富津竹岡</t>
    <rPh sb="0" eb="1">
      <t>トミ</t>
    </rPh>
    <rPh sb="1" eb="2">
      <t>ツ</t>
    </rPh>
    <rPh sb="2" eb="4">
      <t>タケオカ</t>
    </rPh>
    <phoneticPr fontId="4"/>
  </si>
  <si>
    <t>茨城空港北</t>
    <rPh sb="0" eb="2">
      <t>イバラキ</t>
    </rPh>
    <rPh sb="2" eb="4">
      <t>クウコウ</t>
    </rPh>
    <rPh sb="4" eb="5">
      <t>キタ</t>
    </rPh>
    <phoneticPr fontId="4"/>
  </si>
  <si>
    <t>北関東自動車道</t>
    <rPh sb="0" eb="3">
      <t>キタカントウ</t>
    </rPh>
    <rPh sb="3" eb="6">
      <t>ジドウシャ</t>
    </rPh>
    <rPh sb="6" eb="7">
      <t>ドウ</t>
    </rPh>
    <phoneticPr fontId="4"/>
  </si>
  <si>
    <t>高崎JCT</t>
    <rPh sb="0" eb="2">
      <t>タカサキ</t>
    </rPh>
    <phoneticPr fontId="4"/>
  </si>
  <si>
    <t>栃木都賀JCT</t>
    <rPh sb="0" eb="2">
      <t>トチギ</t>
    </rPh>
    <rPh sb="2" eb="3">
      <t>ト</t>
    </rPh>
    <rPh sb="3" eb="4">
      <t>ガ</t>
    </rPh>
    <phoneticPr fontId="4"/>
  </si>
  <si>
    <t>水戸南</t>
    <rPh sb="0" eb="2">
      <t>ミト</t>
    </rPh>
    <rPh sb="2" eb="3">
      <t>ミナミ</t>
    </rPh>
    <phoneticPr fontId="4"/>
  </si>
  <si>
    <t>成田国際空港線</t>
    <rPh sb="0" eb="2">
      <t>ナリタ</t>
    </rPh>
    <rPh sb="2" eb="4">
      <t>コクサイ</t>
    </rPh>
    <rPh sb="4" eb="6">
      <t>クウコウ</t>
    </rPh>
    <rPh sb="6" eb="7">
      <t>セン</t>
    </rPh>
    <phoneticPr fontId="4"/>
  </si>
  <si>
    <t>新空港</t>
    <rPh sb="0" eb="3">
      <t>シンクウコウ</t>
    </rPh>
    <phoneticPr fontId="4"/>
  </si>
  <si>
    <t>中央自動車道</t>
    <rPh sb="0" eb="2">
      <t>チュウオウ</t>
    </rPh>
    <rPh sb="2" eb="5">
      <t>ジドウシャ</t>
    </rPh>
    <rPh sb="5" eb="6">
      <t>ドウ</t>
    </rPh>
    <phoneticPr fontId="4"/>
  </si>
  <si>
    <t>高井戸</t>
    <rPh sb="0" eb="3">
      <t>タカイド</t>
    </rPh>
    <phoneticPr fontId="4"/>
  </si>
  <si>
    <t>河口湖</t>
    <rPh sb="0" eb="3">
      <t>カワグチコ</t>
    </rPh>
    <phoneticPr fontId="4"/>
  </si>
  <si>
    <t>上野原</t>
    <rPh sb="0" eb="3">
      <t>ウエノハラ</t>
    </rPh>
    <phoneticPr fontId="4"/>
  </si>
  <si>
    <t>中日本</t>
    <rPh sb="0" eb="1">
      <t>ナカ</t>
    </rPh>
    <rPh sb="1" eb="3">
      <t>ニホン</t>
    </rPh>
    <phoneticPr fontId="4"/>
  </si>
  <si>
    <t>大月JCT</t>
    <rPh sb="0" eb="2">
      <t>オオツキ</t>
    </rPh>
    <phoneticPr fontId="4"/>
  </si>
  <si>
    <t>小牧JCT</t>
    <rPh sb="0" eb="2">
      <t>コマキ</t>
    </rPh>
    <phoneticPr fontId="4"/>
  </si>
  <si>
    <t>小牧</t>
    <rPh sb="0" eb="2">
      <t>コマキ</t>
    </rPh>
    <phoneticPr fontId="4"/>
  </si>
  <si>
    <t>西宮</t>
    <rPh sb="0" eb="2">
      <t>ニシノミヤ</t>
    </rPh>
    <phoneticPr fontId="4"/>
  </si>
  <si>
    <t>栗東</t>
    <rPh sb="0" eb="2">
      <t>リットウ</t>
    </rPh>
    <phoneticPr fontId="4"/>
  </si>
  <si>
    <t>中日本／西日本（八日市）</t>
    <rPh sb="0" eb="1">
      <t>ナカ</t>
    </rPh>
    <rPh sb="1" eb="3">
      <t>ニホン</t>
    </rPh>
    <rPh sb="4" eb="5">
      <t>ニシ</t>
    </rPh>
    <rPh sb="5" eb="7">
      <t>ニホン</t>
    </rPh>
    <rPh sb="8" eb="11">
      <t>ヨウカイチ</t>
    </rPh>
    <phoneticPr fontId="4"/>
  </si>
  <si>
    <t>大山崎JCT</t>
    <rPh sb="0" eb="3">
      <t>オオヤマザキ</t>
    </rPh>
    <phoneticPr fontId="4"/>
  </si>
  <si>
    <t>久御山淀</t>
    <rPh sb="0" eb="3">
      <t>クミヤマ</t>
    </rPh>
    <rPh sb="3" eb="4">
      <t>ヨド</t>
    </rPh>
    <phoneticPr fontId="4"/>
  </si>
  <si>
    <t>瀬田東</t>
    <rPh sb="0" eb="2">
      <t>セタ</t>
    </rPh>
    <rPh sb="2" eb="3">
      <t>ヒガシ</t>
    </rPh>
    <phoneticPr fontId="4"/>
  </si>
  <si>
    <t>西日本</t>
    <rPh sb="0" eb="1">
      <t>ニシ</t>
    </rPh>
    <rPh sb="1" eb="3">
      <t>ニホン</t>
    </rPh>
    <phoneticPr fontId="4"/>
  </si>
  <si>
    <t>京都南</t>
    <rPh sb="0" eb="2">
      <t>キョウト</t>
    </rPh>
    <rPh sb="2" eb="3">
      <t>ミナミ</t>
    </rPh>
    <phoneticPr fontId="4"/>
  </si>
  <si>
    <t>吹田</t>
    <rPh sb="0" eb="2">
      <t>スイタ</t>
    </rPh>
    <phoneticPr fontId="4"/>
  </si>
  <si>
    <t>中日本／東日本（豊科）</t>
    <rPh sb="0" eb="1">
      <t>ナカ</t>
    </rPh>
    <rPh sb="1" eb="3">
      <t>ニホン</t>
    </rPh>
    <rPh sb="4" eb="5">
      <t>ヒガシ</t>
    </rPh>
    <rPh sb="5" eb="7">
      <t>ニホン</t>
    </rPh>
    <rPh sb="8" eb="10">
      <t>トヨシナ</t>
    </rPh>
    <phoneticPr fontId="4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</si>
  <si>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4"/>
  </si>
  <si>
    <t>東京</t>
    <rPh sb="0" eb="2">
      <t>トウキョウ</t>
    </rPh>
    <phoneticPr fontId="4"/>
  </si>
  <si>
    <t>御殿場</t>
    <rPh sb="0" eb="3">
      <t>ゴテンバ</t>
    </rPh>
    <phoneticPr fontId="4"/>
  </si>
  <si>
    <t>北陸自動車道</t>
    <rPh sb="0" eb="2">
      <t>ホクリク</t>
    </rPh>
    <rPh sb="2" eb="5">
      <t>ジドウシャ</t>
    </rPh>
    <rPh sb="5" eb="6">
      <t>ドウ</t>
    </rPh>
    <phoneticPr fontId="4"/>
  </si>
  <si>
    <t>東日本／中日本（朝日）</t>
    <rPh sb="1" eb="3">
      <t>ニホン</t>
    </rPh>
    <rPh sb="4" eb="5">
      <t>ナカ</t>
    </rPh>
    <rPh sb="5" eb="7">
      <t>ニホン</t>
    </rPh>
    <rPh sb="8" eb="10">
      <t>アサヒ</t>
    </rPh>
    <phoneticPr fontId="4"/>
  </si>
  <si>
    <t>第二東海自動車道</t>
    <rPh sb="0" eb="2">
      <t>ダイニ</t>
    </rPh>
    <rPh sb="2" eb="4">
      <t>トウカイ</t>
    </rPh>
    <rPh sb="4" eb="7">
      <t>ジドウシャ</t>
    </rPh>
    <rPh sb="7" eb="8">
      <t>ドウ</t>
    </rPh>
    <phoneticPr fontId="4"/>
  </si>
  <si>
    <t>東海</t>
    <rPh sb="0" eb="2">
      <t>トウカイ</t>
    </rPh>
    <phoneticPr fontId="4"/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</si>
  <si>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4"/>
  </si>
  <si>
    <t>白鳥</t>
    <rPh sb="0" eb="2">
      <t>シロトリ</t>
    </rPh>
    <phoneticPr fontId="4"/>
  </si>
  <si>
    <t>中部横断自動車道</t>
    <rPh sb="0" eb="2">
      <t>チュウブ</t>
    </rPh>
    <rPh sb="2" eb="4">
      <t>オウダン</t>
    </rPh>
    <rPh sb="4" eb="7">
      <t>ジドウシャ</t>
    </rPh>
    <rPh sb="7" eb="8">
      <t>ドウ</t>
    </rPh>
    <phoneticPr fontId="4"/>
  </si>
  <si>
    <t>増穂</t>
    <rPh sb="0" eb="2">
      <t>マスホ</t>
    </rPh>
    <phoneticPr fontId="4"/>
  </si>
  <si>
    <t>名古屋</t>
    <rPh sb="0" eb="3">
      <t>ナゴヤ</t>
    </rPh>
    <phoneticPr fontId="4"/>
  </si>
  <si>
    <t>伊勢関</t>
    <rPh sb="0" eb="3">
      <t>イセセキ</t>
    </rPh>
    <phoneticPr fontId="4"/>
  </si>
  <si>
    <t>伊勢</t>
    <rPh sb="0" eb="2">
      <t>イセ</t>
    </rPh>
    <phoneticPr fontId="4"/>
  </si>
  <si>
    <t>伊勢西</t>
    <rPh sb="0" eb="2">
      <t>イセ</t>
    </rPh>
    <rPh sb="2" eb="3">
      <t>ニシ</t>
    </rPh>
    <phoneticPr fontId="4"/>
  </si>
  <si>
    <t>天理</t>
    <rPh sb="0" eb="2">
      <t>テンリ</t>
    </rPh>
    <phoneticPr fontId="4"/>
  </si>
  <si>
    <t>柏原</t>
    <rPh sb="0" eb="2">
      <t>カシハラ</t>
    </rPh>
    <phoneticPr fontId="4"/>
  </si>
  <si>
    <t>大東鶴見</t>
    <rPh sb="0" eb="2">
      <t>ダイトウ</t>
    </rPh>
    <rPh sb="2" eb="4">
      <t>ツルミ</t>
    </rPh>
    <phoneticPr fontId="4"/>
  </si>
  <si>
    <t>松原</t>
    <rPh sb="0" eb="2">
      <t>マツバラ</t>
    </rPh>
    <phoneticPr fontId="4"/>
  </si>
  <si>
    <t>有田</t>
    <rPh sb="0" eb="2">
      <t>アリタ</t>
    </rPh>
    <phoneticPr fontId="4"/>
  </si>
  <si>
    <t>御坊</t>
    <rPh sb="0" eb="2">
      <t>オボウ</t>
    </rPh>
    <phoneticPr fontId="4"/>
  </si>
  <si>
    <t>海南</t>
    <rPh sb="0" eb="2">
      <t>カイナン</t>
    </rPh>
    <phoneticPr fontId="4"/>
  </si>
  <si>
    <t>福知山</t>
    <rPh sb="0" eb="3">
      <t>フクチヤマ</t>
    </rPh>
    <phoneticPr fontId="4"/>
  </si>
  <si>
    <t>綾部</t>
    <rPh sb="0" eb="2">
      <t>アヤベ</t>
    </rPh>
    <phoneticPr fontId="4"/>
  </si>
  <si>
    <t>綾部ＰＡ</t>
    <rPh sb="0" eb="2">
      <t>アヤベ</t>
    </rPh>
    <phoneticPr fontId="4"/>
  </si>
  <si>
    <t>飛島</t>
    <rPh sb="0" eb="2">
      <t>トビシマ</t>
    </rPh>
    <phoneticPr fontId="4"/>
  </si>
  <si>
    <t>中日本／東日本（甲賀土山）</t>
    <rPh sb="0" eb="1">
      <t>ナカ</t>
    </rPh>
    <rPh sb="1" eb="3">
      <t>ニホン</t>
    </rPh>
    <rPh sb="4" eb="5">
      <t>ヒガシ</t>
    </rPh>
    <rPh sb="5" eb="7">
      <t>ニホン</t>
    </rPh>
    <rPh sb="8" eb="10">
      <t>コウガ</t>
    </rPh>
    <rPh sb="10" eb="12">
      <t>ツチヤマ</t>
    </rPh>
    <phoneticPr fontId="4"/>
  </si>
  <si>
    <t>関西国際空港線</t>
    <rPh sb="0" eb="2">
      <t>カンサイ</t>
    </rPh>
    <rPh sb="2" eb="4">
      <t>コクサイ</t>
    </rPh>
    <rPh sb="4" eb="6">
      <t>クウコウ</t>
    </rPh>
    <rPh sb="6" eb="7">
      <t>セン</t>
    </rPh>
    <phoneticPr fontId="4"/>
  </si>
  <si>
    <t>中国縦貫自動車道</t>
    <rPh sb="0" eb="2">
      <t>チュウゴク</t>
    </rPh>
    <rPh sb="2" eb="4">
      <t>ジュウカン</t>
    </rPh>
    <rPh sb="4" eb="7">
      <t>ジドウシャ</t>
    </rPh>
    <rPh sb="7" eb="8">
      <t>ドウ</t>
    </rPh>
    <phoneticPr fontId="4"/>
  </si>
  <si>
    <t>下関</t>
    <rPh sb="0" eb="2">
      <t>シモノセキ</t>
    </rPh>
    <phoneticPr fontId="4"/>
  </si>
  <si>
    <t>中国池田</t>
    <rPh sb="0" eb="2">
      <t>チュウゴク</t>
    </rPh>
    <rPh sb="2" eb="4">
      <t>イケダ</t>
    </rPh>
    <phoneticPr fontId="4"/>
  </si>
  <si>
    <t>中国横断自動車道</t>
    <rPh sb="0" eb="2">
      <t>チュウゴク</t>
    </rPh>
    <rPh sb="2" eb="4">
      <t>オウダン</t>
    </rPh>
    <rPh sb="4" eb="7">
      <t>ジドウシャ</t>
    </rPh>
    <rPh sb="7" eb="8">
      <t>ドウ</t>
    </rPh>
    <phoneticPr fontId="4"/>
  </si>
  <si>
    <t>播磨新宮</t>
    <rPh sb="0" eb="2">
      <t>ハリマ</t>
    </rPh>
    <rPh sb="2" eb="4">
      <t>シングウ</t>
    </rPh>
    <phoneticPr fontId="4"/>
  </si>
  <si>
    <t>広島北</t>
    <rPh sb="0" eb="2">
      <t>ヒロシマ</t>
    </rPh>
    <rPh sb="2" eb="3">
      <t>キタ</t>
    </rPh>
    <phoneticPr fontId="4"/>
  </si>
  <si>
    <t>浜田</t>
    <rPh sb="0" eb="2">
      <t>ハマダ</t>
    </rPh>
    <phoneticPr fontId="4"/>
  </si>
  <si>
    <t>岡山総社</t>
    <rPh sb="0" eb="2">
      <t>オカヤマ</t>
    </rPh>
    <rPh sb="2" eb="3">
      <t>ソウ</t>
    </rPh>
    <rPh sb="3" eb="4">
      <t>シャ</t>
    </rPh>
    <phoneticPr fontId="4"/>
  </si>
  <si>
    <t>賀陽ＩＣ</t>
    <rPh sb="0" eb="2">
      <t>カヨウ</t>
    </rPh>
    <phoneticPr fontId="4"/>
  </si>
  <si>
    <t>米子</t>
    <rPh sb="0" eb="2">
      <t>ヨナゴ</t>
    </rPh>
    <phoneticPr fontId="4"/>
  </si>
  <si>
    <t>蒜山</t>
    <rPh sb="0" eb="1">
      <t>ヒル</t>
    </rPh>
    <rPh sb="1" eb="2">
      <t>ヤマ</t>
    </rPh>
    <phoneticPr fontId="4"/>
  </si>
  <si>
    <t>三刀屋木次</t>
    <rPh sb="0" eb="1">
      <t>サン</t>
    </rPh>
    <rPh sb="1" eb="2">
      <t>カタナ</t>
    </rPh>
    <rPh sb="2" eb="3">
      <t>ヤ</t>
    </rPh>
    <rPh sb="3" eb="5">
      <t>キツギ</t>
    </rPh>
    <phoneticPr fontId="4"/>
  </si>
  <si>
    <t>松江玉造</t>
    <rPh sb="0" eb="2">
      <t>マツエ</t>
    </rPh>
    <rPh sb="2" eb="3">
      <t>タマ</t>
    </rPh>
    <rPh sb="3" eb="4">
      <t>ツク</t>
    </rPh>
    <phoneticPr fontId="4"/>
  </si>
  <si>
    <t>山陽自動車道</t>
    <rPh sb="0" eb="2">
      <t>サンヨウ</t>
    </rPh>
    <rPh sb="2" eb="5">
      <t>ジドウシャ</t>
    </rPh>
    <rPh sb="5" eb="6">
      <t>ドウ</t>
    </rPh>
    <phoneticPr fontId="4"/>
  </si>
  <si>
    <t>岡山</t>
    <rPh sb="0" eb="2">
      <t>オカヤマ</t>
    </rPh>
    <phoneticPr fontId="4"/>
  </si>
  <si>
    <t>倉敷</t>
    <rPh sb="0" eb="2">
      <t>クラシキ</t>
    </rPh>
    <phoneticPr fontId="4"/>
  </si>
  <si>
    <t>山陰自動車道</t>
    <rPh sb="0" eb="2">
      <t>サンイン</t>
    </rPh>
    <rPh sb="2" eb="5">
      <t>ジドウシャ</t>
    </rPh>
    <rPh sb="5" eb="6">
      <t>ドウ</t>
    </rPh>
    <phoneticPr fontId="4"/>
  </si>
  <si>
    <t>出雲</t>
    <rPh sb="0" eb="2">
      <t>イズモ</t>
    </rPh>
    <phoneticPr fontId="4"/>
  </si>
  <si>
    <t>四国縦貫自動車道</t>
    <rPh sb="0" eb="2">
      <t>シコク</t>
    </rPh>
    <rPh sb="2" eb="4">
      <t>ジュウカン</t>
    </rPh>
    <rPh sb="4" eb="7">
      <t>ジドウシャ</t>
    </rPh>
    <rPh sb="7" eb="8">
      <t>ドウ</t>
    </rPh>
    <phoneticPr fontId="4"/>
  </si>
  <si>
    <t>徳島</t>
    <rPh sb="0" eb="2">
      <t>トクシマ</t>
    </rPh>
    <phoneticPr fontId="4"/>
  </si>
  <si>
    <t>大洲</t>
    <rPh sb="0" eb="2">
      <t>オオス</t>
    </rPh>
    <phoneticPr fontId="4"/>
  </si>
  <si>
    <t>松山</t>
    <rPh sb="0" eb="2">
      <t>マツヤマ</t>
    </rPh>
    <phoneticPr fontId="4"/>
  </si>
  <si>
    <t>四国横断自動車道</t>
    <rPh sb="0" eb="2">
      <t>シコク</t>
    </rPh>
    <rPh sb="2" eb="4">
      <t>オウダン</t>
    </rPh>
    <rPh sb="4" eb="7">
      <t>ジドウシャ</t>
    </rPh>
    <rPh sb="7" eb="8">
      <t>ドウ</t>
    </rPh>
    <phoneticPr fontId="4"/>
  </si>
  <si>
    <t>津田東</t>
    <rPh sb="0" eb="2">
      <t>ツダ</t>
    </rPh>
    <rPh sb="2" eb="3">
      <t>ヒガシ</t>
    </rPh>
    <phoneticPr fontId="4"/>
  </si>
  <si>
    <t>高松東</t>
    <rPh sb="0" eb="2">
      <t>タカマツ</t>
    </rPh>
    <rPh sb="2" eb="3">
      <t>ヒガシ</t>
    </rPh>
    <phoneticPr fontId="4"/>
  </si>
  <si>
    <t>須崎東</t>
    <rPh sb="0" eb="2">
      <t>スザキ</t>
    </rPh>
    <rPh sb="2" eb="3">
      <t>ヒガシ</t>
    </rPh>
    <phoneticPr fontId="4"/>
  </si>
  <si>
    <t>高知</t>
    <rPh sb="0" eb="2">
      <t>コウチ</t>
    </rPh>
    <phoneticPr fontId="4"/>
  </si>
  <si>
    <t>西予宇和</t>
    <rPh sb="0" eb="1">
      <t>ニシ</t>
    </rPh>
    <rPh sb="1" eb="2">
      <t>ヨ</t>
    </rPh>
    <rPh sb="2" eb="4">
      <t>ウワ</t>
    </rPh>
    <phoneticPr fontId="4"/>
  </si>
  <si>
    <t>大洲北只</t>
    <rPh sb="0" eb="2">
      <t>オオス</t>
    </rPh>
    <rPh sb="2" eb="3">
      <t>キタ</t>
    </rPh>
    <rPh sb="3" eb="4">
      <t>タダ</t>
    </rPh>
    <phoneticPr fontId="4"/>
  </si>
  <si>
    <t>関門自動車道</t>
    <rPh sb="0" eb="2">
      <t>カンモン</t>
    </rPh>
    <rPh sb="2" eb="5">
      <t>ジドウシャ</t>
    </rPh>
    <rPh sb="5" eb="6">
      <t>ドウ</t>
    </rPh>
    <phoneticPr fontId="4"/>
  </si>
  <si>
    <t>門司</t>
    <rPh sb="0" eb="2">
      <t>モジ</t>
    </rPh>
    <phoneticPr fontId="4"/>
  </si>
  <si>
    <t>橋梁部</t>
    <rPh sb="0" eb="2">
      <t>キョウリョウ</t>
    </rPh>
    <rPh sb="2" eb="3">
      <t>ブ</t>
    </rPh>
    <phoneticPr fontId="4"/>
  </si>
  <si>
    <t>道路部（下関側）</t>
    <rPh sb="0" eb="2">
      <t>ドウロ</t>
    </rPh>
    <rPh sb="2" eb="3">
      <t>ブ</t>
    </rPh>
    <rPh sb="4" eb="6">
      <t>シモノセキ</t>
    </rPh>
    <rPh sb="6" eb="7">
      <t>ガワ</t>
    </rPh>
    <phoneticPr fontId="4"/>
  </si>
  <si>
    <t>道路部（門司側）</t>
    <rPh sb="0" eb="2">
      <t>ドウロ</t>
    </rPh>
    <rPh sb="2" eb="3">
      <t>ブ</t>
    </rPh>
    <rPh sb="4" eb="6">
      <t>モジ</t>
    </rPh>
    <rPh sb="6" eb="7">
      <t>ガワ</t>
    </rPh>
    <phoneticPr fontId="4"/>
  </si>
  <si>
    <t>九州縦貫自動車道</t>
    <rPh sb="0" eb="2">
      <t>キュウシュウ</t>
    </rPh>
    <rPh sb="2" eb="4">
      <t>ジュウカン</t>
    </rPh>
    <rPh sb="4" eb="7">
      <t>ジドウシャ</t>
    </rPh>
    <rPh sb="7" eb="8">
      <t>ドウ</t>
    </rPh>
    <phoneticPr fontId="4"/>
  </si>
  <si>
    <t>大宰府</t>
    <rPh sb="0" eb="3">
      <t>ダザイフ</t>
    </rPh>
    <phoneticPr fontId="4"/>
  </si>
  <si>
    <t>鹿児島</t>
    <rPh sb="0" eb="3">
      <t>カゴシマ</t>
    </rPh>
    <phoneticPr fontId="4"/>
  </si>
  <si>
    <t>久留米</t>
    <rPh sb="0" eb="3">
      <t>クルメ</t>
    </rPh>
    <phoneticPr fontId="4"/>
  </si>
  <si>
    <t>宮崎</t>
    <rPh sb="0" eb="2">
      <t>ミヤザキ</t>
    </rPh>
    <phoneticPr fontId="4"/>
  </si>
  <si>
    <t>九州横断自動車道</t>
    <rPh sb="0" eb="2">
      <t>キュウシュウ</t>
    </rPh>
    <rPh sb="2" eb="4">
      <t>オウダン</t>
    </rPh>
    <rPh sb="4" eb="7">
      <t>ジドウシャ</t>
    </rPh>
    <rPh sb="7" eb="8">
      <t>ドウ</t>
    </rPh>
    <phoneticPr fontId="4"/>
  </si>
  <si>
    <t>長崎</t>
    <rPh sb="0" eb="2">
      <t>ナガサキ</t>
    </rPh>
    <phoneticPr fontId="4"/>
  </si>
  <si>
    <t>鳥栖</t>
    <rPh sb="0" eb="2">
      <t>トス</t>
    </rPh>
    <phoneticPr fontId="4"/>
  </si>
  <si>
    <t>長崎多良見</t>
    <rPh sb="0" eb="2">
      <t>ナガサキ</t>
    </rPh>
    <rPh sb="2" eb="5">
      <t>タラミ</t>
    </rPh>
    <phoneticPr fontId="4"/>
  </si>
  <si>
    <t>大分米良</t>
    <rPh sb="0" eb="2">
      <t>オオイタ</t>
    </rPh>
    <rPh sb="2" eb="4">
      <t>メラ</t>
    </rPh>
    <phoneticPr fontId="4"/>
  </si>
  <si>
    <t>速見</t>
    <rPh sb="0" eb="2">
      <t>ハヤミ</t>
    </rPh>
    <phoneticPr fontId="4"/>
  </si>
  <si>
    <t>東九州自動車道</t>
    <rPh sb="0" eb="1">
      <t>ヒガシ</t>
    </rPh>
    <rPh sb="1" eb="3">
      <t>キュウシュウ</t>
    </rPh>
    <rPh sb="3" eb="6">
      <t>ジドウシャ</t>
    </rPh>
    <rPh sb="6" eb="7">
      <t>ドウ</t>
    </rPh>
    <phoneticPr fontId="4"/>
  </si>
  <si>
    <t>苅田北九州空港</t>
    <rPh sb="0" eb="1">
      <t>カル</t>
    </rPh>
    <rPh sb="1" eb="2">
      <t>タ</t>
    </rPh>
    <rPh sb="2" eb="5">
      <t>キタキュウシュウ</t>
    </rPh>
    <rPh sb="5" eb="7">
      <t>クウコウ</t>
    </rPh>
    <phoneticPr fontId="4"/>
  </si>
  <si>
    <t>佐伯</t>
    <rPh sb="0" eb="2">
      <t>サイキ</t>
    </rPh>
    <phoneticPr fontId="4"/>
  </si>
  <si>
    <t>大分宮河内</t>
    <rPh sb="0" eb="2">
      <t>オオイタ</t>
    </rPh>
    <rPh sb="2" eb="3">
      <t>ミヤ</t>
    </rPh>
    <rPh sb="3" eb="5">
      <t>カワウチ</t>
    </rPh>
    <phoneticPr fontId="4"/>
  </si>
  <si>
    <t>門川</t>
    <rPh sb="0" eb="2">
      <t>カドガワ</t>
    </rPh>
    <phoneticPr fontId="4"/>
  </si>
  <si>
    <t>末吉財部</t>
    <rPh sb="0" eb="2">
      <t>スエヨシ</t>
    </rPh>
    <rPh sb="2" eb="4">
      <t>タカラベ</t>
    </rPh>
    <phoneticPr fontId="4"/>
  </si>
  <si>
    <t>隼人東</t>
    <rPh sb="0" eb="2">
      <t>ハヤト</t>
    </rPh>
    <rPh sb="2" eb="3">
      <t>ヒガシ</t>
    </rPh>
    <phoneticPr fontId="4"/>
  </si>
  <si>
    <t>沖縄自動車道</t>
    <rPh sb="0" eb="2">
      <t>オキナワ</t>
    </rPh>
    <rPh sb="2" eb="5">
      <t>ジドウシャ</t>
    </rPh>
    <rPh sb="5" eb="6">
      <t>ドウ</t>
    </rPh>
    <phoneticPr fontId="4"/>
  </si>
  <si>
    <t>那覇</t>
    <rPh sb="0" eb="2">
      <t>ナハ</t>
    </rPh>
    <phoneticPr fontId="4"/>
  </si>
  <si>
    <t>許田</t>
    <rPh sb="0" eb="1">
      <t>ユル</t>
    </rPh>
    <rPh sb="1" eb="2">
      <t>タ</t>
    </rPh>
    <phoneticPr fontId="4"/>
  </si>
  <si>
    <t>合計</t>
    <rPh sb="0" eb="2">
      <t>ゴウケイ</t>
    </rPh>
    <phoneticPr fontId="4"/>
  </si>
  <si>
    <t>　　　供用中延長は、新直轄区間を除く。</t>
    <rPh sb="3" eb="6">
      <t>キョウヨウチュウ</t>
    </rPh>
    <rPh sb="6" eb="8">
      <t>エンチョウ</t>
    </rPh>
    <rPh sb="10" eb="13">
      <t>シンチョッカツ</t>
    </rPh>
    <rPh sb="13" eb="15">
      <t>クカン</t>
    </rPh>
    <rPh sb="16" eb="17">
      <t>ノゾ</t>
    </rPh>
    <phoneticPr fontId="4"/>
  </si>
  <si>
    <t>　１．高速自動車国道</t>
    <rPh sb="3" eb="5">
      <t>コウソク</t>
    </rPh>
    <rPh sb="5" eb="8">
      <t>ジドウシャ</t>
    </rPh>
    <rPh sb="8" eb="10">
      <t>コクドウ</t>
    </rPh>
    <phoneticPr fontId="4"/>
  </si>
  <si>
    <t>表38</t>
    <rPh sb="0" eb="1">
      <t>ヒョウ</t>
    </rPh>
    <phoneticPr fontId="4"/>
  </si>
  <si>
    <t>有　料　道　路　別　現　況</t>
    <rPh sb="0" eb="1">
      <t>ユウ</t>
    </rPh>
    <rPh sb="2" eb="3">
      <t>リョウ</t>
    </rPh>
    <rPh sb="4" eb="5">
      <t>ミチ</t>
    </rPh>
    <rPh sb="6" eb="7">
      <t>ロ</t>
    </rPh>
    <rPh sb="8" eb="9">
      <t>ベツ</t>
    </rPh>
    <rPh sb="10" eb="11">
      <t>ウツツ</t>
    </rPh>
    <rPh sb="12" eb="13">
      <t>キョウ</t>
    </rPh>
    <phoneticPr fontId="4"/>
  </si>
  <si>
    <t>いちき串木野市来町大里～鹿児島市田上八丁目</t>
    <rPh sb="3" eb="4">
      <t>クシ</t>
    </rPh>
    <rPh sb="4" eb="5">
      <t>キ</t>
    </rPh>
    <rPh sb="5" eb="6">
      <t>ノ</t>
    </rPh>
    <rPh sb="6" eb="7">
      <t>シ</t>
    </rPh>
    <rPh sb="7" eb="8">
      <t>ク</t>
    </rPh>
    <rPh sb="8" eb="9">
      <t>マチ</t>
    </rPh>
    <rPh sb="9" eb="11">
      <t>オオサト</t>
    </rPh>
    <rPh sb="12" eb="16">
      <t>カゴシマシ</t>
    </rPh>
    <rPh sb="16" eb="17">
      <t>タ</t>
    </rPh>
    <rPh sb="17" eb="18">
      <t>ウエ</t>
    </rPh>
    <rPh sb="18" eb="19">
      <t>ハッ</t>
    </rPh>
    <rPh sb="19" eb="21">
      <t>チョウメ</t>
    </rPh>
    <phoneticPr fontId="6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</si>
  <si>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6"/>
  </si>
  <si>
    <t>国道</t>
    <rPh sb="0" eb="2">
      <t>コクドウ</t>
    </rPh>
    <phoneticPr fontId="6"/>
  </si>
  <si>
    <t>南九州自動車道(鹿児島道路)</t>
    <rPh sb="0" eb="3">
      <t>ミナミキュウシュウ</t>
    </rPh>
    <rPh sb="3" eb="7">
      <t>ジドウシャドウ</t>
    </rPh>
    <phoneticPr fontId="6"/>
  </si>
  <si>
    <t>姶良郡隼人町大字住吉～同郡加治木町大字反土</t>
    <rPh sb="0" eb="3">
      <t>アイラグン</t>
    </rPh>
    <rPh sb="3" eb="5">
      <t>ハヤト</t>
    </rPh>
    <rPh sb="5" eb="6">
      <t>マチ</t>
    </rPh>
    <rPh sb="6" eb="8">
      <t>オオアザ</t>
    </rPh>
    <rPh sb="8" eb="10">
      <t>スミヨシ</t>
    </rPh>
    <rPh sb="11" eb="13">
      <t>ドウグン</t>
    </rPh>
    <rPh sb="13" eb="16">
      <t>カジキ</t>
    </rPh>
    <rPh sb="16" eb="17">
      <t>マチ</t>
    </rPh>
    <rPh sb="17" eb="19">
      <t>オオアザ</t>
    </rPh>
    <rPh sb="19" eb="20">
      <t>ハン</t>
    </rPh>
    <rPh sb="20" eb="21">
      <t>ツチ</t>
    </rPh>
    <phoneticPr fontId="6"/>
  </si>
  <si>
    <t>隼人道路</t>
    <rPh sb="0" eb="2">
      <t>ハヤト</t>
    </rPh>
    <rPh sb="2" eb="4">
      <t>ドウロ</t>
    </rPh>
    <phoneticPr fontId="6"/>
  </si>
  <si>
    <t>鹿児島市山田町～同市田上町</t>
    <rPh sb="0" eb="4">
      <t>カゴシマシ</t>
    </rPh>
    <rPh sb="4" eb="7">
      <t>ヤマダマチ</t>
    </rPh>
    <rPh sb="8" eb="10">
      <t>ドウシ</t>
    </rPh>
    <rPh sb="10" eb="13">
      <t>タガミマチ</t>
    </rPh>
    <phoneticPr fontId="6"/>
  </si>
  <si>
    <t>県道路公社</t>
    <rPh sb="0" eb="3">
      <t>ケンドウロ</t>
    </rPh>
    <rPh sb="3" eb="5">
      <t>コウシャ</t>
    </rPh>
    <phoneticPr fontId="6"/>
  </si>
  <si>
    <t>県道</t>
    <rPh sb="0" eb="2">
      <t>ケンドウ</t>
    </rPh>
    <phoneticPr fontId="6"/>
  </si>
  <si>
    <t>鹿児島</t>
    <rPh sb="0" eb="3">
      <t>カゴシマ</t>
    </rPh>
    <phoneticPr fontId="6"/>
  </si>
  <si>
    <t>延岡市伊形町～東臼杵郡門川町大字加草</t>
    <rPh sb="0" eb="3">
      <t>ノベオカシ</t>
    </rPh>
    <rPh sb="3" eb="4">
      <t>イ</t>
    </rPh>
    <rPh sb="4" eb="5">
      <t>カタチ</t>
    </rPh>
    <rPh sb="5" eb="6">
      <t>マチ</t>
    </rPh>
    <rPh sb="7" eb="8">
      <t>ヒガシ</t>
    </rPh>
    <rPh sb="8" eb="9">
      <t>ウス</t>
    </rPh>
    <rPh sb="9" eb="10">
      <t>キネ</t>
    </rPh>
    <rPh sb="10" eb="11">
      <t>グン</t>
    </rPh>
    <rPh sb="11" eb="12">
      <t>モン</t>
    </rPh>
    <rPh sb="12" eb="13">
      <t>カワ</t>
    </rPh>
    <rPh sb="13" eb="14">
      <t>マチ</t>
    </rPh>
    <rPh sb="14" eb="16">
      <t>オオアザ</t>
    </rPh>
    <rPh sb="16" eb="17">
      <t>カ</t>
    </rPh>
    <rPh sb="17" eb="18">
      <t>クサ</t>
    </rPh>
    <phoneticPr fontId="6"/>
  </si>
  <si>
    <t>延岡南道路</t>
    <rPh sb="0" eb="2">
      <t>ノベオカ</t>
    </rPh>
    <rPh sb="2" eb="3">
      <t>ミナミ</t>
    </rPh>
    <rPh sb="3" eb="5">
      <t>ドウロ</t>
    </rPh>
    <phoneticPr fontId="6"/>
  </si>
  <si>
    <t>宮崎市田代町～同市大字郡司分</t>
    <rPh sb="0" eb="3">
      <t>ミヤザキシ</t>
    </rPh>
    <rPh sb="3" eb="6">
      <t>タシロチョウ</t>
    </rPh>
    <rPh sb="7" eb="9">
      <t>ドウシ</t>
    </rPh>
    <rPh sb="9" eb="11">
      <t>オオアザ</t>
    </rPh>
    <rPh sb="11" eb="12">
      <t>グン</t>
    </rPh>
    <rPh sb="12" eb="13">
      <t>ツカサ</t>
    </rPh>
    <rPh sb="13" eb="14">
      <t>フン</t>
    </rPh>
    <phoneticPr fontId="6"/>
  </si>
  <si>
    <t>一ツ葉道路</t>
    <rPh sb="0" eb="1">
      <t>イチ</t>
    </rPh>
    <rPh sb="2" eb="3">
      <t>ハ</t>
    </rPh>
    <rPh sb="3" eb="5">
      <t>ドウロ</t>
    </rPh>
    <phoneticPr fontId="6"/>
  </si>
  <si>
    <t>宮崎</t>
    <rPh sb="0" eb="2">
      <t>ミヤザキ</t>
    </rPh>
    <phoneticPr fontId="6"/>
  </si>
  <si>
    <t>速見郡日出町南畑～同町藤原</t>
    <rPh sb="0" eb="3">
      <t>ハヤミグン</t>
    </rPh>
    <rPh sb="3" eb="6">
      <t>ヒジマチ</t>
    </rPh>
    <rPh sb="6" eb="7">
      <t>ミナミ</t>
    </rPh>
    <rPh sb="7" eb="8">
      <t>ハタケ</t>
    </rPh>
    <rPh sb="9" eb="11">
      <t>ドウチョウ</t>
    </rPh>
    <rPh sb="11" eb="13">
      <t>フジワラ</t>
    </rPh>
    <phoneticPr fontId="6"/>
  </si>
  <si>
    <t>日出バイパス</t>
    <rPh sb="0" eb="2">
      <t>ヒジ</t>
    </rPh>
    <phoneticPr fontId="6"/>
  </si>
  <si>
    <t>宇佐市大字山本～速見郡日出町大字南畑</t>
    <rPh sb="0" eb="3">
      <t>ウサシ</t>
    </rPh>
    <rPh sb="3" eb="5">
      <t>オオアザ</t>
    </rPh>
    <rPh sb="5" eb="7">
      <t>ヤマモト</t>
    </rPh>
    <rPh sb="8" eb="11">
      <t>ハヤミグン</t>
    </rPh>
    <rPh sb="11" eb="14">
      <t>ヒノデマチ</t>
    </rPh>
    <rPh sb="14" eb="16">
      <t>ダイジ</t>
    </rPh>
    <rPh sb="16" eb="17">
      <t>ミナミ</t>
    </rPh>
    <rPh sb="17" eb="18">
      <t>バタケ</t>
    </rPh>
    <phoneticPr fontId="6"/>
  </si>
  <si>
    <t>宇佐別府道路</t>
    <rPh sb="0" eb="2">
      <t>ウサ</t>
    </rPh>
    <rPh sb="2" eb="4">
      <t>ベップ</t>
    </rPh>
    <rPh sb="4" eb="6">
      <t>ドウロ</t>
    </rPh>
    <phoneticPr fontId="6"/>
  </si>
  <si>
    <t>国県道</t>
    <rPh sb="0" eb="1">
      <t>クニ</t>
    </rPh>
    <rPh sb="1" eb="3">
      <t>ケンドウ</t>
    </rPh>
    <phoneticPr fontId="6"/>
  </si>
  <si>
    <t>大分</t>
    <rPh sb="0" eb="2">
      <t>オオイタ</t>
    </rPh>
    <phoneticPr fontId="6"/>
  </si>
  <si>
    <t>上天草市松島町今泉～同市松島町合津</t>
    <rPh sb="0" eb="1">
      <t>ウエ</t>
    </rPh>
    <rPh sb="1" eb="4">
      <t>アマクサシ</t>
    </rPh>
    <rPh sb="4" eb="7">
      <t>マツシママチ</t>
    </rPh>
    <rPh sb="7" eb="9">
      <t>イマイズミ</t>
    </rPh>
    <rPh sb="10" eb="12">
      <t>ドウシ</t>
    </rPh>
    <rPh sb="12" eb="15">
      <t>マツシママチ</t>
    </rPh>
    <rPh sb="15" eb="17">
      <t>ゴウツ</t>
    </rPh>
    <phoneticPr fontId="6"/>
  </si>
  <si>
    <t>松島道路</t>
    <rPh sb="0" eb="2">
      <t>マツシマ</t>
    </rPh>
    <rPh sb="2" eb="4">
      <t>ドウロ</t>
    </rPh>
    <phoneticPr fontId="6"/>
  </si>
  <si>
    <t>八代市東片町～同市日奈久下西町</t>
    <rPh sb="0" eb="3">
      <t>ヤツシロシ</t>
    </rPh>
    <rPh sb="3" eb="4">
      <t>ヒガシ</t>
    </rPh>
    <rPh sb="4" eb="5">
      <t>カタ</t>
    </rPh>
    <rPh sb="5" eb="6">
      <t>マチ</t>
    </rPh>
    <rPh sb="7" eb="9">
      <t>ドウシ</t>
    </rPh>
    <rPh sb="9" eb="10">
      <t>ヒ</t>
    </rPh>
    <rPh sb="10" eb="11">
      <t>ナ</t>
    </rPh>
    <rPh sb="11" eb="12">
      <t>キュウ</t>
    </rPh>
    <rPh sb="12" eb="13">
      <t>シタ</t>
    </rPh>
    <rPh sb="13" eb="14">
      <t>ニシ</t>
    </rPh>
    <rPh sb="14" eb="15">
      <t>マチ</t>
    </rPh>
    <phoneticPr fontId="6"/>
  </si>
  <si>
    <t>南九州自動車道(八代日奈久道路)</t>
    <rPh sb="0" eb="3">
      <t>ミナミキュウシュウ</t>
    </rPh>
    <rPh sb="3" eb="7">
      <t>ジドウシャドウ</t>
    </rPh>
    <phoneticPr fontId="6"/>
  </si>
  <si>
    <t>熊本</t>
    <rPh sb="0" eb="2">
      <t>クマモト</t>
    </rPh>
    <phoneticPr fontId="6"/>
  </si>
  <si>
    <t>長崎市新地町～同市早坂町</t>
    <rPh sb="0" eb="3">
      <t>ナガサキシ</t>
    </rPh>
    <rPh sb="3" eb="6">
      <t>シンチチョウ</t>
    </rPh>
    <rPh sb="7" eb="9">
      <t>ドウシ</t>
    </rPh>
    <rPh sb="9" eb="11">
      <t>ハヤサカ</t>
    </rPh>
    <rPh sb="11" eb="12">
      <t>チョウ</t>
    </rPh>
    <phoneticPr fontId="6"/>
  </si>
  <si>
    <t>ながさき出島道路</t>
    <rPh sb="4" eb="6">
      <t>デジマ</t>
    </rPh>
    <rPh sb="6" eb="8">
      <t>ドウロ</t>
    </rPh>
    <phoneticPr fontId="6"/>
  </si>
  <si>
    <t>長崎市木鉢町～同市戸町</t>
    <rPh sb="0" eb="3">
      <t>ナガサキシ</t>
    </rPh>
    <rPh sb="3" eb="5">
      <t>キバチ</t>
    </rPh>
    <rPh sb="5" eb="6">
      <t>マチ</t>
    </rPh>
    <rPh sb="7" eb="9">
      <t>ドウシ</t>
    </rPh>
    <rPh sb="9" eb="11">
      <t>トマチ</t>
    </rPh>
    <phoneticPr fontId="6"/>
  </si>
  <si>
    <t>ながさき女神大橋</t>
    <rPh sb="4" eb="6">
      <t>メガミ</t>
    </rPh>
    <rPh sb="6" eb="8">
      <t>オオハシ</t>
    </rPh>
    <phoneticPr fontId="6"/>
  </si>
  <si>
    <t>佐世保市江上町釜～西海市西彼町小迎</t>
    <rPh sb="0" eb="4">
      <t>サセボシ</t>
    </rPh>
    <rPh sb="4" eb="5">
      <t>エ</t>
    </rPh>
    <rPh sb="5" eb="6">
      <t>ウエ</t>
    </rPh>
    <rPh sb="6" eb="7">
      <t>マチ</t>
    </rPh>
    <rPh sb="7" eb="8">
      <t>カマ</t>
    </rPh>
    <rPh sb="9" eb="11">
      <t>ニシウミ</t>
    </rPh>
    <rPh sb="11" eb="12">
      <t>シ</t>
    </rPh>
    <rPh sb="12" eb="14">
      <t>セイヒ</t>
    </rPh>
    <rPh sb="14" eb="15">
      <t>チョウ</t>
    </rPh>
    <rPh sb="15" eb="16">
      <t>コ</t>
    </rPh>
    <rPh sb="16" eb="17">
      <t>ムカ</t>
    </rPh>
    <phoneticPr fontId="6"/>
  </si>
  <si>
    <t>西海パールライン</t>
    <rPh sb="0" eb="2">
      <t>サイカイ</t>
    </rPh>
    <phoneticPr fontId="6"/>
  </si>
  <si>
    <t>佐世保市干尽町～同市矢岳町</t>
    <rPh sb="0" eb="4">
      <t>サセボシ</t>
    </rPh>
    <rPh sb="4" eb="5">
      <t>ホ</t>
    </rPh>
    <rPh sb="5" eb="6">
      <t>ジン</t>
    </rPh>
    <rPh sb="6" eb="7">
      <t>マチ</t>
    </rPh>
    <rPh sb="8" eb="10">
      <t>ドウシ</t>
    </rPh>
    <phoneticPr fontId="6"/>
  </si>
  <si>
    <t>西九州自動車道(佐世保道路)</t>
    <rPh sb="0" eb="3">
      <t>ニシキュウシュウ</t>
    </rPh>
    <rPh sb="3" eb="7">
      <t>ジドウシャドウ</t>
    </rPh>
    <rPh sb="8" eb="11">
      <t>サセボ</t>
    </rPh>
    <rPh sb="11" eb="13">
      <t>ドウロ</t>
    </rPh>
    <phoneticPr fontId="6"/>
  </si>
  <si>
    <t>川平道路</t>
    <rPh sb="0" eb="2">
      <t>カワヒラ</t>
    </rPh>
    <rPh sb="2" eb="4">
      <t>ドウロ</t>
    </rPh>
    <phoneticPr fontId="6"/>
  </si>
  <si>
    <t>長崎市川平町～同市西山町４丁目</t>
    <rPh sb="0" eb="3">
      <t>ナガサキシ</t>
    </rPh>
    <rPh sb="3" eb="6">
      <t>カワヒラマチ</t>
    </rPh>
    <rPh sb="7" eb="9">
      <t>ドウシ</t>
    </rPh>
    <rPh sb="9" eb="11">
      <t>ニシヤマ</t>
    </rPh>
    <rPh sb="11" eb="12">
      <t>マチ</t>
    </rPh>
    <rPh sb="13" eb="15">
      <t>チョウメ</t>
    </rPh>
    <phoneticPr fontId="6"/>
  </si>
  <si>
    <t>諫早市多良見町市布名～長崎市昭和町</t>
    <rPh sb="0" eb="3">
      <t>イサハヤシ</t>
    </rPh>
    <rPh sb="3" eb="6">
      <t>タラミ</t>
    </rPh>
    <rPh sb="6" eb="7">
      <t>マチ</t>
    </rPh>
    <rPh sb="7" eb="8">
      <t>シ</t>
    </rPh>
    <rPh sb="8" eb="9">
      <t>ヌノ</t>
    </rPh>
    <rPh sb="9" eb="10">
      <t>ナ</t>
    </rPh>
    <rPh sb="11" eb="14">
      <t>ナガサキシ</t>
    </rPh>
    <rPh sb="14" eb="17">
      <t>ショウワマチ</t>
    </rPh>
    <phoneticPr fontId="6"/>
  </si>
  <si>
    <t>長崎バイパス</t>
    <rPh sb="0" eb="2">
      <t>ナガサキ</t>
    </rPh>
    <phoneticPr fontId="6"/>
  </si>
  <si>
    <t>長崎</t>
    <rPh sb="0" eb="2">
      <t>ナガサキ</t>
    </rPh>
    <phoneticPr fontId="6"/>
  </si>
  <si>
    <t>武雄市東川登町～佐世保市大塔町</t>
    <rPh sb="0" eb="3">
      <t>タケオシ</t>
    </rPh>
    <rPh sb="3" eb="5">
      <t>ヒガシカワ</t>
    </rPh>
    <rPh sb="5" eb="6">
      <t>ノボ</t>
    </rPh>
    <rPh sb="6" eb="7">
      <t>マチ</t>
    </rPh>
    <rPh sb="8" eb="12">
      <t>サセボシ</t>
    </rPh>
    <rPh sb="12" eb="13">
      <t>ダイ</t>
    </rPh>
    <rPh sb="13" eb="14">
      <t>トウ</t>
    </rPh>
    <rPh sb="14" eb="15">
      <t>マチ</t>
    </rPh>
    <phoneticPr fontId="6"/>
  </si>
  <si>
    <t>西九州自動車道(武雄佐世保道路)</t>
    <rPh sb="0" eb="3">
      <t>ニシキュウシュウ</t>
    </rPh>
    <rPh sb="3" eb="7">
      <t>ジドウシャドウ</t>
    </rPh>
    <rPh sb="8" eb="10">
      <t>タケオ</t>
    </rPh>
    <rPh sb="10" eb="13">
      <t>サセボ</t>
    </rPh>
    <phoneticPr fontId="6"/>
  </si>
  <si>
    <t>佐賀・長崎</t>
    <rPh sb="0" eb="2">
      <t>サガ</t>
    </rPh>
    <rPh sb="3" eb="5">
      <t>ナガサキ</t>
    </rPh>
    <phoneticPr fontId="6"/>
  </si>
  <si>
    <t>Ｈ</t>
  </si>
  <si>
    <t>東脊振トンネル</t>
    <rPh sb="0" eb="1">
      <t>ヒガシ</t>
    </rPh>
    <rPh sb="1" eb="3">
      <t>セフリ</t>
    </rPh>
    <phoneticPr fontId="6"/>
  </si>
  <si>
    <t>唐津市厳木町中島～多久市北多久町大字多久原</t>
    <rPh sb="0" eb="3">
      <t>カラツシ</t>
    </rPh>
    <rPh sb="3" eb="6">
      <t>キュウラギマチ</t>
    </rPh>
    <rPh sb="6" eb="8">
      <t>ナカジマ</t>
    </rPh>
    <rPh sb="9" eb="12">
      <t>タクシ</t>
    </rPh>
    <rPh sb="12" eb="16">
      <t>キタタクマチ</t>
    </rPh>
    <rPh sb="16" eb="18">
      <t>ダイジ</t>
    </rPh>
    <rPh sb="18" eb="20">
      <t>タク</t>
    </rPh>
    <rPh sb="20" eb="21">
      <t>ハル</t>
    </rPh>
    <phoneticPr fontId="6"/>
  </si>
  <si>
    <t>厳木多久道路</t>
    <rPh sb="0" eb="2">
      <t>キュウラギ</t>
    </rPh>
    <rPh sb="2" eb="4">
      <t>タク</t>
    </rPh>
    <rPh sb="4" eb="6">
      <t>ドウロ</t>
    </rPh>
    <phoneticPr fontId="6"/>
  </si>
  <si>
    <t>三瀬トンネル</t>
    <rPh sb="0" eb="1">
      <t>サン</t>
    </rPh>
    <rPh sb="1" eb="2">
      <t>セ</t>
    </rPh>
    <phoneticPr fontId="6"/>
  </si>
  <si>
    <t>佐賀</t>
    <rPh sb="0" eb="2">
      <t>サガ</t>
    </rPh>
    <phoneticPr fontId="6"/>
  </si>
  <si>
    <t>福岡前原道路</t>
    <rPh sb="0" eb="2">
      <t>フクオカ</t>
    </rPh>
    <rPh sb="2" eb="4">
      <t>マエバラ</t>
    </rPh>
    <rPh sb="4" eb="6">
      <t>ドウロ</t>
    </rPh>
    <phoneticPr fontId="6"/>
  </si>
  <si>
    <t>京都郡みやこ町徳永～築上郡築上町上ノ河内</t>
    <rPh sb="0" eb="2">
      <t>キョウト</t>
    </rPh>
    <rPh sb="2" eb="3">
      <t>グン</t>
    </rPh>
    <rPh sb="6" eb="7">
      <t>マチ</t>
    </rPh>
    <rPh sb="7" eb="9">
      <t>トクナガ</t>
    </rPh>
    <rPh sb="10" eb="13">
      <t>チクジョウグン</t>
    </rPh>
    <rPh sb="13" eb="15">
      <t>チクジョウ</t>
    </rPh>
    <rPh sb="15" eb="16">
      <t>マチ</t>
    </rPh>
    <rPh sb="16" eb="17">
      <t>ウエ</t>
    </rPh>
    <rPh sb="18" eb="20">
      <t>カワチ</t>
    </rPh>
    <phoneticPr fontId="6"/>
  </si>
  <si>
    <t>椎田道路</t>
    <rPh sb="0" eb="2">
      <t>シイダ</t>
    </rPh>
    <rPh sb="2" eb="4">
      <t>ドウロ</t>
    </rPh>
    <phoneticPr fontId="6"/>
  </si>
  <si>
    <t>飯塚市内野～筑紫野市大字山家</t>
    <rPh sb="0" eb="3">
      <t>イイヅカシ</t>
    </rPh>
    <rPh sb="3" eb="5">
      <t>ウチノ</t>
    </rPh>
    <rPh sb="6" eb="8">
      <t>ツクシ</t>
    </rPh>
    <rPh sb="8" eb="9">
      <t>ノ</t>
    </rPh>
    <rPh sb="9" eb="10">
      <t>シ</t>
    </rPh>
    <rPh sb="10" eb="12">
      <t>オオアザ</t>
    </rPh>
    <rPh sb="12" eb="13">
      <t>ヤマ</t>
    </rPh>
    <rPh sb="13" eb="14">
      <t>イエ</t>
    </rPh>
    <phoneticPr fontId="6"/>
  </si>
  <si>
    <t>冷水道路</t>
    <rPh sb="0" eb="2">
      <t>レイスイ</t>
    </rPh>
    <rPh sb="2" eb="4">
      <t>ドウロ</t>
    </rPh>
    <phoneticPr fontId="6"/>
  </si>
  <si>
    <t>北九州市道路公社</t>
    <rPh sb="0" eb="3">
      <t>キタキュウシュウ</t>
    </rPh>
    <rPh sb="3" eb="4">
      <t>シ</t>
    </rPh>
    <rPh sb="4" eb="6">
      <t>ドウロ</t>
    </rPh>
    <rPh sb="6" eb="8">
      <t>コウシャ</t>
    </rPh>
    <phoneticPr fontId="6"/>
  </si>
  <si>
    <t>若戸大橋</t>
    <rPh sb="0" eb="2">
      <t>ワカト</t>
    </rPh>
    <rPh sb="2" eb="4">
      <t>オオハシ</t>
    </rPh>
    <phoneticPr fontId="6"/>
  </si>
  <si>
    <t>福岡</t>
    <rPh sb="0" eb="2">
      <t>フクオカ</t>
    </rPh>
    <phoneticPr fontId="6"/>
  </si>
  <si>
    <t>愛媛県今治市長沢～西条市小松町大字妙口</t>
    <rPh sb="0" eb="3">
      <t>エヒメケン</t>
    </rPh>
    <rPh sb="3" eb="6">
      <t>イマバリシ</t>
    </rPh>
    <rPh sb="6" eb="8">
      <t>ナガサワ</t>
    </rPh>
    <rPh sb="9" eb="12">
      <t>サイジョウシ</t>
    </rPh>
    <rPh sb="12" eb="15">
      <t>コマツマチ</t>
    </rPh>
    <rPh sb="15" eb="17">
      <t>オオアザ</t>
    </rPh>
    <rPh sb="17" eb="18">
      <t>ミョウ</t>
    </rPh>
    <rPh sb="18" eb="19">
      <t>クチ</t>
    </rPh>
    <phoneticPr fontId="6"/>
  </si>
  <si>
    <t>今治小松自動車道(今治小松道路)</t>
    <rPh sb="0" eb="2">
      <t>イマバリ</t>
    </rPh>
    <rPh sb="2" eb="4">
      <t>コマツ</t>
    </rPh>
    <rPh sb="4" eb="8">
      <t>ジドウシャドウ</t>
    </rPh>
    <rPh sb="9" eb="11">
      <t>イマバリ</t>
    </rPh>
    <rPh sb="11" eb="13">
      <t>コマツ</t>
    </rPh>
    <rPh sb="13" eb="15">
      <t>ドウロ</t>
    </rPh>
    <phoneticPr fontId="6"/>
  </si>
  <si>
    <t>愛媛</t>
    <rPh sb="0" eb="2">
      <t>エヒメ</t>
    </rPh>
    <phoneticPr fontId="6"/>
  </si>
  <si>
    <t>さぬき市津田町鶴羽～木田郡三木町池戸</t>
    <rPh sb="3" eb="4">
      <t>シ</t>
    </rPh>
    <rPh sb="4" eb="7">
      <t>ツダマチ</t>
    </rPh>
    <rPh sb="7" eb="8">
      <t>ツル</t>
    </rPh>
    <rPh sb="8" eb="9">
      <t>ハネ</t>
    </rPh>
    <rPh sb="10" eb="12">
      <t>キダ</t>
    </rPh>
    <rPh sb="12" eb="13">
      <t>グン</t>
    </rPh>
    <rPh sb="13" eb="16">
      <t>ミキマチ</t>
    </rPh>
    <rPh sb="16" eb="17">
      <t>イケ</t>
    </rPh>
    <rPh sb="17" eb="18">
      <t>ト</t>
    </rPh>
    <phoneticPr fontId="6"/>
  </si>
  <si>
    <t>高松自動車道(高松東道路)</t>
    <rPh sb="0" eb="2">
      <t>タカマツ</t>
    </rPh>
    <rPh sb="2" eb="6">
      <t>ジドウシャドウ</t>
    </rPh>
    <rPh sb="7" eb="9">
      <t>タカマツ</t>
    </rPh>
    <rPh sb="9" eb="10">
      <t>ヒガシ</t>
    </rPh>
    <rPh sb="10" eb="12">
      <t>ドウロ</t>
    </rPh>
    <phoneticPr fontId="6"/>
  </si>
  <si>
    <t>香川</t>
    <rPh sb="0" eb="2">
      <t>カガワ</t>
    </rPh>
    <phoneticPr fontId="6"/>
  </si>
  <si>
    <t>下関市椋野～北九州市門司区東門司</t>
    <rPh sb="0" eb="3">
      <t>シモノセキシ</t>
    </rPh>
    <rPh sb="4" eb="5">
      <t>ノ</t>
    </rPh>
    <rPh sb="6" eb="10">
      <t>キタキュウシュウシ</t>
    </rPh>
    <rPh sb="10" eb="13">
      <t>モジク</t>
    </rPh>
    <rPh sb="13" eb="14">
      <t>ヒガシ</t>
    </rPh>
    <rPh sb="14" eb="16">
      <t>モジ</t>
    </rPh>
    <phoneticPr fontId="6"/>
  </si>
  <si>
    <t>関門トンネル</t>
    <rPh sb="0" eb="2">
      <t>カンモン</t>
    </rPh>
    <phoneticPr fontId="6"/>
  </si>
  <si>
    <t>山口・福岡</t>
    <rPh sb="0" eb="2">
      <t>ヤマグチ</t>
    </rPh>
    <rPh sb="3" eb="5">
      <t>フクオカ</t>
    </rPh>
    <phoneticPr fontId="6"/>
  </si>
  <si>
    <t>呉市下蒲苅町下島～同市川尻町小仁方</t>
    <rPh sb="0" eb="2">
      <t>クレシ</t>
    </rPh>
    <rPh sb="2" eb="3">
      <t>シタ</t>
    </rPh>
    <rPh sb="3" eb="4">
      <t>カバ</t>
    </rPh>
    <rPh sb="4" eb="5">
      <t>カ</t>
    </rPh>
    <rPh sb="5" eb="6">
      <t>マチ</t>
    </rPh>
    <rPh sb="6" eb="7">
      <t>シタ</t>
    </rPh>
    <rPh sb="7" eb="8">
      <t>シマ</t>
    </rPh>
    <rPh sb="9" eb="11">
      <t>ドウシ</t>
    </rPh>
    <rPh sb="11" eb="13">
      <t>カワジリ</t>
    </rPh>
    <rPh sb="13" eb="14">
      <t>マチ</t>
    </rPh>
    <rPh sb="14" eb="15">
      <t>ショウ</t>
    </rPh>
    <rPh sb="15" eb="16">
      <t>ジン</t>
    </rPh>
    <rPh sb="16" eb="17">
      <t>ホウ</t>
    </rPh>
    <phoneticPr fontId="6"/>
  </si>
  <si>
    <t>安芸灘大橋</t>
    <rPh sb="0" eb="2">
      <t>アキ</t>
    </rPh>
    <rPh sb="2" eb="3">
      <t>ナダ</t>
    </rPh>
    <rPh sb="3" eb="5">
      <t>オオハシ</t>
    </rPh>
    <phoneticPr fontId="6"/>
  </si>
  <si>
    <t>広島市安芸区矢野町～安芸郡熊野町</t>
    <rPh sb="0" eb="3">
      <t>ヒロシマシ</t>
    </rPh>
    <rPh sb="3" eb="6">
      <t>アキク</t>
    </rPh>
    <rPh sb="6" eb="9">
      <t>ヤノマチ</t>
    </rPh>
    <rPh sb="10" eb="13">
      <t>アキグン</t>
    </rPh>
    <rPh sb="13" eb="16">
      <t>クマノマチ</t>
    </rPh>
    <phoneticPr fontId="6"/>
  </si>
  <si>
    <t>広島熊野道路</t>
    <rPh sb="0" eb="2">
      <t>ヒロシマ</t>
    </rPh>
    <rPh sb="2" eb="4">
      <t>クマノ</t>
    </rPh>
    <rPh sb="4" eb="6">
      <t>ドウロ</t>
    </rPh>
    <phoneticPr fontId="6"/>
  </si>
  <si>
    <t>広島</t>
    <rPh sb="0" eb="2">
      <t>ヒロシマ</t>
    </rPh>
    <phoneticPr fontId="6"/>
  </si>
  <si>
    <t>年 月 日</t>
    <rPh sb="0" eb="1">
      <t>トシ</t>
    </rPh>
    <rPh sb="2" eb="3">
      <t>ツキ</t>
    </rPh>
    <rPh sb="4" eb="5">
      <t>ヒ</t>
    </rPh>
    <phoneticPr fontId="6"/>
  </si>
  <si>
    <t>供用開始</t>
    <rPh sb="0" eb="2">
      <t>キョウヨウ</t>
    </rPh>
    <rPh sb="2" eb="4">
      <t>カイシ</t>
    </rPh>
    <phoneticPr fontId="6"/>
  </si>
  <si>
    <t>延長</t>
    <rPh sb="0" eb="2">
      <t>エンチョウ</t>
    </rPh>
    <phoneticPr fontId="6"/>
  </si>
  <si>
    <t>区　　　　　　　　　　　　　　　間</t>
    <rPh sb="0" eb="1">
      <t>ク</t>
    </rPh>
    <rPh sb="16" eb="17">
      <t>アイダ</t>
    </rPh>
    <phoneticPr fontId="6"/>
  </si>
  <si>
    <t>事 業 主 体</t>
    <rPh sb="0" eb="1">
      <t>コト</t>
    </rPh>
    <rPh sb="2" eb="3">
      <t>ギョウ</t>
    </rPh>
    <rPh sb="4" eb="5">
      <t>シュ</t>
    </rPh>
    <rPh sb="6" eb="7">
      <t>カラダ</t>
    </rPh>
    <phoneticPr fontId="6"/>
  </si>
  <si>
    <t>道路
種別</t>
    <rPh sb="0" eb="2">
      <t>ドウロ</t>
    </rPh>
    <rPh sb="3" eb="5">
      <t>シュベツ</t>
    </rPh>
    <phoneticPr fontId="6"/>
  </si>
  <si>
    <t>有料道路名</t>
    <rPh sb="0" eb="2">
      <t>ユウリョウ</t>
    </rPh>
    <rPh sb="2" eb="5">
      <t>ドウロメイ</t>
    </rPh>
    <phoneticPr fontId="6"/>
  </si>
  <si>
    <t>都道府県名</t>
    <rPh sb="0" eb="4">
      <t>トドウフケン</t>
    </rPh>
    <rPh sb="4" eb="5">
      <t>メイ</t>
    </rPh>
    <phoneticPr fontId="6"/>
  </si>
  <si>
    <t>廿日市市地御前二丁目～大竹市御園二丁目</t>
    <rPh sb="0" eb="4">
      <t>ハツカイチシ</t>
    </rPh>
    <rPh sb="4" eb="5">
      <t>チ</t>
    </rPh>
    <rPh sb="5" eb="7">
      <t>ゴゼン</t>
    </rPh>
    <rPh sb="7" eb="8">
      <t>ニ</t>
    </rPh>
    <rPh sb="8" eb="10">
      <t>チョウメ</t>
    </rPh>
    <rPh sb="11" eb="14">
      <t>オオタケシ</t>
    </rPh>
    <rPh sb="14" eb="15">
      <t>オン</t>
    </rPh>
    <rPh sb="15" eb="16">
      <t>ソノ</t>
    </rPh>
    <rPh sb="16" eb="17">
      <t>ニ</t>
    </rPh>
    <rPh sb="17" eb="19">
      <t>チョウメ</t>
    </rPh>
    <phoneticPr fontId="6"/>
  </si>
  <si>
    <t>広島岩国道路</t>
    <rPh sb="0" eb="2">
      <t>ヒロシマ</t>
    </rPh>
    <rPh sb="2" eb="4">
      <t>イワクニ</t>
    </rPh>
    <rPh sb="4" eb="6">
      <t>ドウロ</t>
    </rPh>
    <phoneticPr fontId="6"/>
  </si>
  <si>
    <t>広島市南区仁保沖町～呉市西中央五丁目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rPh sb="10" eb="12">
      <t>クレシ</t>
    </rPh>
    <rPh sb="12" eb="13">
      <t>ニシ</t>
    </rPh>
    <rPh sb="13" eb="15">
      <t>チュウオウ</t>
    </rPh>
    <rPh sb="15" eb="16">
      <t>ゴ</t>
    </rPh>
    <rPh sb="16" eb="18">
      <t>チョウメ</t>
    </rPh>
    <phoneticPr fontId="6"/>
  </si>
  <si>
    <t>広島呉道路</t>
    <rPh sb="0" eb="2">
      <t>ヒロシマ</t>
    </rPh>
    <rPh sb="2" eb="3">
      <t>クレ</t>
    </rPh>
    <rPh sb="3" eb="5">
      <t>ドウロ</t>
    </rPh>
    <phoneticPr fontId="6"/>
  </si>
  <si>
    <t>江津市嘉久志町～浜田市後野町</t>
    <rPh sb="0" eb="3">
      <t>ゴウツシ</t>
    </rPh>
    <rPh sb="3" eb="4">
      <t>カ</t>
    </rPh>
    <rPh sb="4" eb="5">
      <t>ク</t>
    </rPh>
    <rPh sb="5" eb="6">
      <t>シ</t>
    </rPh>
    <rPh sb="6" eb="7">
      <t>チョウ</t>
    </rPh>
    <rPh sb="8" eb="11">
      <t>ハマダシ</t>
    </rPh>
    <rPh sb="11" eb="12">
      <t>ウシ</t>
    </rPh>
    <rPh sb="12" eb="13">
      <t>ノ</t>
    </rPh>
    <rPh sb="13" eb="14">
      <t>チョウ</t>
    </rPh>
    <phoneticPr fontId="6"/>
  </si>
  <si>
    <t>山陰道(江津道路)</t>
    <rPh sb="0" eb="3">
      <t>サンインドウ</t>
    </rPh>
    <rPh sb="4" eb="6">
      <t>ゴウツ</t>
    </rPh>
    <rPh sb="6" eb="8">
      <t>ドウロ</t>
    </rPh>
    <phoneticPr fontId="6"/>
  </si>
  <si>
    <t>島根</t>
    <rPh sb="0" eb="2">
      <t>シマネ</t>
    </rPh>
    <phoneticPr fontId="6"/>
  </si>
  <si>
    <t>米子市陰田町～島根県八束郡東出雲町出雲郷</t>
    <rPh sb="0" eb="3">
      <t>ヨナゴシ</t>
    </rPh>
    <rPh sb="3" eb="4">
      <t>イン</t>
    </rPh>
    <rPh sb="4" eb="5">
      <t>タ</t>
    </rPh>
    <rPh sb="5" eb="6">
      <t>マチ</t>
    </rPh>
    <rPh sb="7" eb="10">
      <t>シマネケン</t>
    </rPh>
    <rPh sb="10" eb="11">
      <t>ハチ</t>
    </rPh>
    <rPh sb="11" eb="12">
      <t>タバ</t>
    </rPh>
    <rPh sb="12" eb="13">
      <t>グン</t>
    </rPh>
    <rPh sb="13" eb="14">
      <t>ヒガシ</t>
    </rPh>
    <rPh sb="14" eb="16">
      <t>イズモ</t>
    </rPh>
    <rPh sb="16" eb="17">
      <t>マチ</t>
    </rPh>
    <rPh sb="17" eb="19">
      <t>イズモ</t>
    </rPh>
    <rPh sb="19" eb="20">
      <t>ゴウ</t>
    </rPh>
    <phoneticPr fontId="6"/>
  </si>
  <si>
    <t>山陰道(安来道路)</t>
    <rPh sb="0" eb="3">
      <t>サンインドウ</t>
    </rPh>
    <rPh sb="4" eb="5">
      <t>アン</t>
    </rPh>
    <rPh sb="5" eb="6">
      <t>ク</t>
    </rPh>
    <rPh sb="6" eb="8">
      <t>ドウロ</t>
    </rPh>
    <phoneticPr fontId="6"/>
  </si>
  <si>
    <t>鳥取・島根</t>
    <rPh sb="0" eb="2">
      <t>トットリ</t>
    </rPh>
    <rPh sb="3" eb="5">
      <t>シマネ</t>
    </rPh>
    <phoneticPr fontId="6"/>
  </si>
  <si>
    <t>御坊市野口～有田郡有田川町天満</t>
    <rPh sb="0" eb="3">
      <t>ゴボウシ</t>
    </rPh>
    <rPh sb="3" eb="5">
      <t>ノグチ</t>
    </rPh>
    <rPh sb="6" eb="9">
      <t>アリタグン</t>
    </rPh>
    <rPh sb="9" eb="11">
      <t>アリタ</t>
    </rPh>
    <rPh sb="11" eb="12">
      <t>カワ</t>
    </rPh>
    <rPh sb="12" eb="13">
      <t>マチ</t>
    </rPh>
    <rPh sb="13" eb="15">
      <t>テンマン</t>
    </rPh>
    <phoneticPr fontId="6"/>
  </si>
  <si>
    <t>湯浅御坊道路</t>
    <rPh sb="0" eb="2">
      <t>ユアサ</t>
    </rPh>
    <rPh sb="2" eb="4">
      <t>ゴボウ</t>
    </rPh>
    <rPh sb="4" eb="6">
      <t>ドウロ</t>
    </rPh>
    <phoneticPr fontId="6"/>
  </si>
  <si>
    <t>県道</t>
  </si>
  <si>
    <t>和歌山</t>
    <rPh sb="0" eb="3">
      <t>ワカヤマ</t>
    </rPh>
    <phoneticPr fontId="6"/>
  </si>
  <si>
    <t xml:space="preserve"> 3. 3.25</t>
  </si>
  <si>
    <t>西宮市山口町～同市越水</t>
  </si>
  <si>
    <t>県道路公社</t>
  </si>
  <si>
    <t>西宮北道路</t>
  </si>
  <si>
    <t xml:space="preserve"> 2. 4.16</t>
  </si>
  <si>
    <t>神戸市北区八多町～同区長尾町</t>
    <rPh sb="0" eb="3">
      <t>コウベシ</t>
    </rPh>
    <phoneticPr fontId="6"/>
  </si>
  <si>
    <t>神戸市道路公社</t>
    <rPh sb="0" eb="3">
      <t>コウベシ</t>
    </rPh>
    <rPh sb="3" eb="5">
      <t>ドウロ</t>
    </rPh>
    <rPh sb="5" eb="7">
      <t>コウシャ</t>
    </rPh>
    <phoneticPr fontId="6"/>
  </si>
  <si>
    <t>58. 5.26</t>
  </si>
  <si>
    <t>神戸市北区有野町～同区八多町</t>
  </si>
  <si>
    <t>六甲北道路</t>
  </si>
  <si>
    <t>朝来市山東町～丹波市青垣町</t>
    <rPh sb="0" eb="1">
      <t>アサ</t>
    </rPh>
    <rPh sb="1" eb="2">
      <t>ク</t>
    </rPh>
    <rPh sb="2" eb="3">
      <t>シ</t>
    </rPh>
    <rPh sb="3" eb="5">
      <t>サントウ</t>
    </rPh>
    <rPh sb="5" eb="6">
      <t>マチ</t>
    </rPh>
    <rPh sb="7" eb="9">
      <t>タンバ</t>
    </rPh>
    <rPh sb="9" eb="10">
      <t>シ</t>
    </rPh>
    <rPh sb="10" eb="11">
      <t>アオ</t>
    </rPh>
    <rPh sb="11" eb="12">
      <t>カキ</t>
    </rPh>
    <rPh sb="12" eb="13">
      <t>マチ</t>
    </rPh>
    <phoneticPr fontId="6"/>
  </si>
  <si>
    <t>県道路公社</t>
    <rPh sb="0" eb="1">
      <t>ケン</t>
    </rPh>
    <rPh sb="1" eb="3">
      <t>ドウロ</t>
    </rPh>
    <rPh sb="3" eb="5">
      <t>コウシャ</t>
    </rPh>
    <phoneticPr fontId="6"/>
  </si>
  <si>
    <t>遠阪トンネル</t>
    <rPh sb="0" eb="1">
      <t>トオ</t>
    </rPh>
    <rPh sb="1" eb="2">
      <t>サカ</t>
    </rPh>
    <phoneticPr fontId="6"/>
  </si>
  <si>
    <t>姫路市豊富町～同市的形町</t>
    <rPh sb="0" eb="3">
      <t>ヒメジシ</t>
    </rPh>
    <rPh sb="3" eb="5">
      <t>トヨトミ</t>
    </rPh>
    <rPh sb="5" eb="6">
      <t>マチ</t>
    </rPh>
    <rPh sb="7" eb="9">
      <t>ドウシ</t>
    </rPh>
    <rPh sb="9" eb="10">
      <t>テキ</t>
    </rPh>
    <rPh sb="10" eb="11">
      <t>カタチ</t>
    </rPh>
    <rPh sb="11" eb="12">
      <t>マチ</t>
    </rPh>
    <phoneticPr fontId="6"/>
  </si>
  <si>
    <t>播但連絡道路(２期)</t>
    <rPh sb="0" eb="2">
      <t>バンタン</t>
    </rPh>
    <rPh sb="2" eb="4">
      <t>レンラク</t>
    </rPh>
    <rPh sb="4" eb="6">
      <t>ドウロ</t>
    </rPh>
    <rPh sb="8" eb="9">
      <t>キ</t>
    </rPh>
    <phoneticPr fontId="6"/>
  </si>
  <si>
    <t>姫路市砥堀～朝来市和田山町加都</t>
    <rPh sb="0" eb="3">
      <t>ヒメジシ</t>
    </rPh>
    <rPh sb="3" eb="4">
      <t>ト</t>
    </rPh>
    <rPh sb="4" eb="5">
      <t>ホリ</t>
    </rPh>
    <rPh sb="6" eb="7">
      <t>アサ</t>
    </rPh>
    <rPh sb="7" eb="8">
      <t>ク</t>
    </rPh>
    <rPh sb="8" eb="9">
      <t>シ</t>
    </rPh>
    <rPh sb="9" eb="12">
      <t>ワダヤマ</t>
    </rPh>
    <rPh sb="12" eb="13">
      <t>マチ</t>
    </rPh>
    <rPh sb="13" eb="14">
      <t>カ</t>
    </rPh>
    <rPh sb="14" eb="15">
      <t>ト</t>
    </rPh>
    <phoneticPr fontId="6"/>
  </si>
  <si>
    <t>播但連絡道路</t>
    <rPh sb="0" eb="2">
      <t>バンタン</t>
    </rPh>
    <rPh sb="2" eb="4">
      <t>レンラク</t>
    </rPh>
    <rPh sb="4" eb="6">
      <t>ドウロ</t>
    </rPh>
    <phoneticPr fontId="6"/>
  </si>
  <si>
    <t>神戸市中央区雲井通１丁目～同市北区山田町</t>
    <rPh sb="6" eb="8">
      <t>クモイ</t>
    </rPh>
    <rPh sb="8" eb="9">
      <t>トオ</t>
    </rPh>
    <rPh sb="10" eb="12">
      <t>チョウメ</t>
    </rPh>
    <rPh sb="13" eb="15">
      <t>ドウシ</t>
    </rPh>
    <rPh sb="15" eb="16">
      <t>キタ</t>
    </rPh>
    <phoneticPr fontId="6"/>
  </si>
  <si>
    <t>市道</t>
    <rPh sb="0" eb="2">
      <t>シドウ</t>
    </rPh>
    <phoneticPr fontId="6"/>
  </si>
  <si>
    <t>西神戸道路</t>
    <rPh sb="0" eb="1">
      <t>ニシ</t>
    </rPh>
    <rPh sb="1" eb="3">
      <t>コウベ</t>
    </rPh>
    <rPh sb="3" eb="5">
      <t>ドウロ</t>
    </rPh>
    <phoneticPr fontId="6"/>
  </si>
  <si>
    <t>神戸市垂水区名谷町字入野～西区伊川谷町井吹</t>
    <rPh sb="0" eb="3">
      <t>コウベシ</t>
    </rPh>
    <rPh sb="3" eb="6">
      <t>タルミク</t>
    </rPh>
    <rPh sb="6" eb="7">
      <t>ナ</t>
    </rPh>
    <rPh sb="7" eb="9">
      <t>タニマチ</t>
    </rPh>
    <rPh sb="9" eb="10">
      <t>ジ</t>
    </rPh>
    <rPh sb="10" eb="11">
      <t>イ</t>
    </rPh>
    <rPh sb="11" eb="12">
      <t>ノ</t>
    </rPh>
    <rPh sb="13" eb="15">
      <t>ニシク</t>
    </rPh>
    <rPh sb="15" eb="17">
      <t>イカワ</t>
    </rPh>
    <rPh sb="17" eb="18">
      <t>タニ</t>
    </rPh>
    <rPh sb="18" eb="19">
      <t>マチ</t>
    </rPh>
    <rPh sb="19" eb="20">
      <t>イ</t>
    </rPh>
    <rPh sb="20" eb="21">
      <t>フ</t>
    </rPh>
    <phoneticPr fontId="6"/>
  </si>
  <si>
    <t>第二神明道路北線</t>
    <rPh sb="0" eb="2">
      <t>ダイニ</t>
    </rPh>
    <rPh sb="2" eb="3">
      <t>カミ</t>
    </rPh>
    <rPh sb="3" eb="4">
      <t>アカ</t>
    </rPh>
    <rPh sb="4" eb="6">
      <t>ドウロ</t>
    </rPh>
    <rPh sb="6" eb="7">
      <t>キタ</t>
    </rPh>
    <rPh sb="7" eb="8">
      <t>セン</t>
    </rPh>
    <phoneticPr fontId="6"/>
  </si>
  <si>
    <t>神戸市須磨区月見山町３丁目～明石市魚住町清水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rPh sb="14" eb="17">
      <t>アカシシ</t>
    </rPh>
    <rPh sb="17" eb="19">
      <t>ウオズミ</t>
    </rPh>
    <rPh sb="19" eb="20">
      <t>マチ</t>
    </rPh>
    <rPh sb="20" eb="22">
      <t>シミズ</t>
    </rPh>
    <phoneticPr fontId="6"/>
  </si>
  <si>
    <t>第二神明道路</t>
    <rPh sb="0" eb="2">
      <t>ダイニ</t>
    </rPh>
    <rPh sb="2" eb="3">
      <t>カミ</t>
    </rPh>
    <rPh sb="3" eb="4">
      <t>アカ</t>
    </rPh>
    <rPh sb="4" eb="6">
      <t>ドウロ</t>
    </rPh>
    <phoneticPr fontId="6"/>
  </si>
  <si>
    <t>31. 8.10</t>
  </si>
  <si>
    <t>神戸市灘区高羽～同市北区有野町</t>
    <rPh sb="0" eb="3">
      <t>コウベシ</t>
    </rPh>
    <rPh sb="8" eb="10">
      <t>ドウシ</t>
    </rPh>
    <phoneticPr fontId="6"/>
  </si>
  <si>
    <t>県市道</t>
  </si>
  <si>
    <t>六甲道路</t>
  </si>
  <si>
    <t>兵庫</t>
    <rPh sb="0" eb="2">
      <t>ヒョウゴ</t>
    </rPh>
    <phoneticPr fontId="6"/>
  </si>
  <si>
    <t>京都市伏見区向島大黒～門真市大字薭島</t>
    <rPh sb="0" eb="3">
      <t>キョウトシ</t>
    </rPh>
    <rPh sb="3" eb="6">
      <t>フシミク</t>
    </rPh>
    <rPh sb="6" eb="8">
      <t>ムカイジマ</t>
    </rPh>
    <rPh sb="8" eb="9">
      <t>ダイ</t>
    </rPh>
    <rPh sb="9" eb="10">
      <t>クロ</t>
    </rPh>
    <rPh sb="11" eb="14">
      <t>カドマシ</t>
    </rPh>
    <rPh sb="14" eb="16">
      <t>オオアザ</t>
    </rPh>
    <rPh sb="16" eb="17">
      <t>ヒエ</t>
    </rPh>
    <rPh sb="17" eb="18">
      <t>シマ</t>
    </rPh>
    <phoneticPr fontId="6"/>
  </si>
  <si>
    <t>第二京阪道路</t>
    <rPh sb="0" eb="2">
      <t>ダイニ</t>
    </rPh>
    <rPh sb="2" eb="4">
      <t>ケイハン</t>
    </rPh>
    <rPh sb="4" eb="6">
      <t>ドウロ</t>
    </rPh>
    <phoneticPr fontId="6"/>
  </si>
  <si>
    <t>京都・大阪</t>
    <rPh sb="0" eb="2">
      <t>キョウト</t>
    </rPh>
    <rPh sb="3" eb="5">
      <t>オオサカ</t>
    </rPh>
    <phoneticPr fontId="6"/>
  </si>
  <si>
    <t>大津市瀬田大江8丁目～京都府久世郡久御山町北川顔</t>
    <rPh sb="0" eb="3">
      <t>オオツシ</t>
    </rPh>
    <rPh sb="3" eb="5">
      <t>セタ</t>
    </rPh>
    <rPh sb="5" eb="7">
      <t>オオエ</t>
    </rPh>
    <rPh sb="8" eb="10">
      <t>チョウメ</t>
    </rPh>
    <rPh sb="11" eb="14">
      <t>キョウトフ</t>
    </rPh>
    <rPh sb="14" eb="16">
      <t>クゼ</t>
    </rPh>
    <rPh sb="16" eb="17">
      <t>グン</t>
    </rPh>
    <rPh sb="17" eb="18">
      <t>キュウ</t>
    </rPh>
    <rPh sb="18" eb="20">
      <t>ミヤマ</t>
    </rPh>
    <rPh sb="20" eb="21">
      <t>マチ</t>
    </rPh>
    <rPh sb="21" eb="23">
      <t>キタガワ</t>
    </rPh>
    <rPh sb="23" eb="24">
      <t>ガオ</t>
    </rPh>
    <phoneticPr fontId="6"/>
  </si>
  <si>
    <t>京滋バイパス</t>
    <rPh sb="0" eb="1">
      <t>キョウ</t>
    </rPh>
    <rPh sb="1" eb="2">
      <t>ジ</t>
    </rPh>
    <phoneticPr fontId="6"/>
  </si>
  <si>
    <t>京都・滋賀</t>
    <rPh sb="0" eb="2">
      <t>キョウト</t>
    </rPh>
    <rPh sb="3" eb="5">
      <t>シガ</t>
    </rPh>
    <phoneticPr fontId="6"/>
  </si>
  <si>
    <t>宮津市喜多～船井郡京丹波町才原</t>
    <rPh sb="0" eb="3">
      <t>ミヤヅシ</t>
    </rPh>
    <rPh sb="3" eb="5">
      <t>キタ</t>
    </rPh>
    <rPh sb="6" eb="9">
      <t>フナイグン</t>
    </rPh>
    <rPh sb="9" eb="13">
      <t>キョウタンバチョウ</t>
    </rPh>
    <rPh sb="13" eb="14">
      <t>サイ</t>
    </rPh>
    <rPh sb="14" eb="15">
      <t>ハラ</t>
    </rPh>
    <phoneticPr fontId="6"/>
  </si>
  <si>
    <t>府道路公社</t>
    <rPh sb="0" eb="1">
      <t>フ</t>
    </rPh>
    <rPh sb="1" eb="3">
      <t>ドウロ</t>
    </rPh>
    <rPh sb="3" eb="5">
      <t>コウシャ</t>
    </rPh>
    <phoneticPr fontId="6"/>
  </si>
  <si>
    <t>京都縦貫自動車道(綾部宮津道路、丹波綾部道路)</t>
    <rPh sb="0" eb="2">
      <t>キョウト</t>
    </rPh>
    <rPh sb="2" eb="4">
      <t>ジュウカン</t>
    </rPh>
    <rPh sb="4" eb="8">
      <t>ジドウシャドウ</t>
    </rPh>
    <rPh sb="9" eb="11">
      <t>アヤベ</t>
    </rPh>
    <rPh sb="11" eb="13">
      <t>ミヤヅ</t>
    </rPh>
    <rPh sb="16" eb="18">
      <t>タンバ</t>
    </rPh>
    <rPh sb="18" eb="20">
      <t>アヤベ</t>
    </rPh>
    <rPh sb="20" eb="22">
      <t>ドウロ</t>
    </rPh>
    <phoneticPr fontId="6"/>
  </si>
  <si>
    <t>城陽市寺田～相楽郡木津町市坂</t>
    <rPh sb="0" eb="3">
      <t>ジョウヨウシ</t>
    </rPh>
    <rPh sb="3" eb="5">
      <t>テラダ</t>
    </rPh>
    <rPh sb="6" eb="9">
      <t>ソウラクグン</t>
    </rPh>
    <rPh sb="9" eb="12">
      <t>コウヅマチ</t>
    </rPh>
    <rPh sb="12" eb="13">
      <t>シ</t>
    </rPh>
    <rPh sb="13" eb="14">
      <t>サカ</t>
    </rPh>
    <phoneticPr fontId="6"/>
  </si>
  <si>
    <t>京奈和自動車道(京奈道路)</t>
    <rPh sb="0" eb="1">
      <t>キョウ</t>
    </rPh>
    <rPh sb="1" eb="2">
      <t>ナ</t>
    </rPh>
    <rPh sb="2" eb="3">
      <t>ワ</t>
    </rPh>
    <rPh sb="3" eb="7">
      <t>ジドウシャドウ</t>
    </rPh>
    <phoneticPr fontId="6"/>
  </si>
  <si>
    <t>京都</t>
    <rPh sb="0" eb="2">
      <t>キョウト</t>
    </rPh>
    <phoneticPr fontId="6"/>
  </si>
  <si>
    <t>羽曳野市蔵之内～奈良県葛城市辨之庄</t>
    <rPh sb="0" eb="4">
      <t>ハビキノシ</t>
    </rPh>
    <rPh sb="4" eb="7">
      <t>クラノウチ</t>
    </rPh>
    <rPh sb="8" eb="11">
      <t>ナラケン</t>
    </rPh>
    <rPh sb="11" eb="13">
      <t>カツラギ</t>
    </rPh>
    <rPh sb="13" eb="14">
      <t>イチ</t>
    </rPh>
    <rPh sb="14" eb="15">
      <t>ベン</t>
    </rPh>
    <rPh sb="15" eb="16">
      <t>ノ</t>
    </rPh>
    <rPh sb="16" eb="17">
      <t>ショウ</t>
    </rPh>
    <phoneticPr fontId="6"/>
  </si>
  <si>
    <t>南阪奈道路</t>
    <rPh sb="0" eb="1">
      <t>ミナミ</t>
    </rPh>
    <rPh sb="1" eb="3">
      <t>ハンナ</t>
    </rPh>
    <rPh sb="3" eb="5">
      <t>ドウロ</t>
    </rPh>
    <phoneticPr fontId="6"/>
  </si>
  <si>
    <t>東大阪市西石切町～奈良市宝来町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2">
      <t>ナラシ</t>
    </rPh>
    <rPh sb="12" eb="14">
      <t>ホウライ</t>
    </rPh>
    <rPh sb="14" eb="15">
      <t>マチ</t>
    </rPh>
    <phoneticPr fontId="6"/>
  </si>
  <si>
    <t>両府県道路公社</t>
    <rPh sb="0" eb="1">
      <t>リョウ</t>
    </rPh>
    <rPh sb="1" eb="3">
      <t>フケン</t>
    </rPh>
    <rPh sb="3" eb="5">
      <t>ドウロ</t>
    </rPh>
    <rPh sb="5" eb="7">
      <t>コウシャ</t>
    </rPh>
    <phoneticPr fontId="6"/>
  </si>
  <si>
    <t>第二阪奈道路</t>
    <rPh sb="0" eb="2">
      <t>ダイニ</t>
    </rPh>
    <rPh sb="2" eb="3">
      <t>ハン</t>
    </rPh>
    <rPh sb="3" eb="4">
      <t>ナ</t>
    </rPh>
    <rPh sb="4" eb="6">
      <t>ドウロ</t>
    </rPh>
    <phoneticPr fontId="6"/>
  </si>
  <si>
    <t>大阪・奈良</t>
    <rPh sb="0" eb="2">
      <t>オオサカ</t>
    </rPh>
    <rPh sb="3" eb="5">
      <t>ナラ</t>
    </rPh>
    <phoneticPr fontId="6"/>
  </si>
  <si>
    <t>泉佐野市泉州空港北～同市りんくう往来北</t>
    <rPh sb="0" eb="4">
      <t>イズミサノシ</t>
    </rPh>
    <rPh sb="4" eb="9">
      <t>センシュウクウコウキタ</t>
    </rPh>
    <rPh sb="10" eb="12">
      <t>ドウシ</t>
    </rPh>
    <rPh sb="11" eb="12">
      <t>シ</t>
    </rPh>
    <rPh sb="16" eb="19">
      <t>オウライキタ</t>
    </rPh>
    <phoneticPr fontId="6"/>
  </si>
  <si>
    <t>関西国際空港連絡橋</t>
    <rPh sb="0" eb="2">
      <t>カンサイ</t>
    </rPh>
    <rPh sb="2" eb="4">
      <t>コクサイ</t>
    </rPh>
    <rPh sb="4" eb="6">
      <t>クウコウ</t>
    </rPh>
    <rPh sb="6" eb="9">
      <t>レンラクキョウ</t>
    </rPh>
    <phoneticPr fontId="6"/>
  </si>
  <si>
    <t>箕面市坊島～箕面市止々呂美</t>
    <rPh sb="0" eb="1">
      <t>ミ</t>
    </rPh>
    <rPh sb="1" eb="2">
      <t>メン</t>
    </rPh>
    <rPh sb="2" eb="3">
      <t>シ</t>
    </rPh>
    <rPh sb="3" eb="4">
      <t>ボウ</t>
    </rPh>
    <rPh sb="4" eb="5">
      <t>ジマ</t>
    </rPh>
    <rPh sb="6" eb="7">
      <t>ミ</t>
    </rPh>
    <rPh sb="7" eb="8">
      <t>メン</t>
    </rPh>
    <rPh sb="8" eb="9">
      <t>シ</t>
    </rPh>
    <rPh sb="9" eb="10">
      <t>ト</t>
    </rPh>
    <rPh sb="11" eb="12">
      <t>ロ</t>
    </rPh>
    <rPh sb="12" eb="13">
      <t>ビ</t>
    </rPh>
    <phoneticPr fontId="6"/>
  </si>
  <si>
    <t>箕面道路</t>
    <rPh sb="0" eb="2">
      <t>ミノオ</t>
    </rPh>
    <rPh sb="2" eb="4">
      <t>ドウロ</t>
    </rPh>
    <phoneticPr fontId="6"/>
  </si>
  <si>
    <t>堺市美原区丹上～羽曳野市蔵之内</t>
    <rPh sb="0" eb="2">
      <t>サカイシ</t>
    </rPh>
    <rPh sb="2" eb="4">
      <t>ミハラ</t>
    </rPh>
    <rPh sb="4" eb="5">
      <t>ク</t>
    </rPh>
    <rPh sb="5" eb="7">
      <t>タンジョウ</t>
    </rPh>
    <rPh sb="8" eb="12">
      <t>ハビキノシ</t>
    </rPh>
    <rPh sb="12" eb="15">
      <t>クラノウチ</t>
    </rPh>
    <phoneticPr fontId="6"/>
  </si>
  <si>
    <t>府道</t>
    <rPh sb="0" eb="2">
      <t>フドウ</t>
    </rPh>
    <phoneticPr fontId="6"/>
  </si>
  <si>
    <t>堺市中区平井～高石市綾園</t>
    <rPh sb="0" eb="2">
      <t>サカイシ</t>
    </rPh>
    <rPh sb="2" eb="3">
      <t>ナカ</t>
    </rPh>
    <rPh sb="3" eb="4">
      <t>ク</t>
    </rPh>
    <rPh sb="4" eb="6">
      <t>ヒライ</t>
    </rPh>
    <rPh sb="7" eb="10">
      <t>タカイシシ</t>
    </rPh>
    <rPh sb="10" eb="11">
      <t>アヤ</t>
    </rPh>
    <rPh sb="11" eb="12">
      <t>エン</t>
    </rPh>
    <phoneticPr fontId="6"/>
  </si>
  <si>
    <t>堺泉北道路</t>
    <rPh sb="0" eb="1">
      <t>サカイ</t>
    </rPh>
    <rPh sb="1" eb="2">
      <t>イズミ</t>
    </rPh>
    <rPh sb="2" eb="3">
      <t>キタ</t>
    </rPh>
    <rPh sb="3" eb="5">
      <t>ドウロ</t>
    </rPh>
    <phoneticPr fontId="6"/>
  </si>
  <si>
    <t>摂津市鳥飼中～寝屋川市仁和寺本町</t>
    <rPh sb="0" eb="3">
      <t>セッツシ</t>
    </rPh>
    <rPh sb="3" eb="4">
      <t>トリ</t>
    </rPh>
    <rPh sb="4" eb="5">
      <t>カ</t>
    </rPh>
    <rPh sb="5" eb="6">
      <t>ナカ</t>
    </rPh>
    <rPh sb="7" eb="11">
      <t>ネヤガワシ</t>
    </rPh>
    <rPh sb="11" eb="14">
      <t>ニンナジ</t>
    </rPh>
    <rPh sb="14" eb="16">
      <t>ホンマチ</t>
    </rPh>
    <phoneticPr fontId="6"/>
  </si>
  <si>
    <t>千里丘寝屋川橋</t>
    <rPh sb="0" eb="2">
      <t>センリ</t>
    </rPh>
    <rPh sb="2" eb="3">
      <t>オカ</t>
    </rPh>
    <rPh sb="3" eb="6">
      <t>ネヤガワ</t>
    </rPh>
    <rPh sb="6" eb="7">
      <t>ハシ</t>
    </rPh>
    <phoneticPr fontId="6"/>
  </si>
  <si>
    <t>大阪</t>
    <rPh sb="0" eb="2">
      <t>オオサカ</t>
    </rPh>
    <phoneticPr fontId="6"/>
  </si>
  <si>
    <t>栗東市林～大津市真野普門町</t>
    <rPh sb="0" eb="1">
      <t>クリ</t>
    </rPh>
    <rPh sb="1" eb="2">
      <t>ヒガシ</t>
    </rPh>
    <rPh sb="2" eb="3">
      <t>シ</t>
    </rPh>
    <rPh sb="3" eb="4">
      <t>ハヤシ</t>
    </rPh>
    <rPh sb="5" eb="8">
      <t>オオツシ</t>
    </rPh>
    <rPh sb="8" eb="9">
      <t>マ</t>
    </rPh>
    <rPh sb="9" eb="10">
      <t>ノ</t>
    </rPh>
    <rPh sb="10" eb="11">
      <t>フ</t>
    </rPh>
    <rPh sb="11" eb="12">
      <t>モン</t>
    </rPh>
    <rPh sb="12" eb="13">
      <t>マチ</t>
    </rPh>
    <phoneticPr fontId="6"/>
  </si>
  <si>
    <t>琵琶湖大橋</t>
    <rPh sb="0" eb="3">
      <t>ビワコ</t>
    </rPh>
    <rPh sb="3" eb="5">
      <t>オオハシ</t>
    </rPh>
    <phoneticPr fontId="6"/>
  </si>
  <si>
    <t>滋賀</t>
    <rPh sb="0" eb="2">
      <t>シガ</t>
    </rPh>
    <phoneticPr fontId="6"/>
  </si>
  <si>
    <t>勝山市村岡町暮見～同市１７０字</t>
    <rPh sb="0" eb="3">
      <t>カツヤマシ</t>
    </rPh>
    <rPh sb="3" eb="4">
      <t>ムラ</t>
    </rPh>
    <rPh sb="4" eb="5">
      <t>オカ</t>
    </rPh>
    <rPh sb="5" eb="6">
      <t>マチ</t>
    </rPh>
    <rPh sb="6" eb="7">
      <t>ク</t>
    </rPh>
    <rPh sb="7" eb="8">
      <t>ミ</t>
    </rPh>
    <rPh sb="9" eb="11">
      <t>ドウシ</t>
    </rPh>
    <rPh sb="14" eb="15">
      <t>ジ</t>
    </rPh>
    <phoneticPr fontId="6"/>
  </si>
  <si>
    <t>法恩寺山道路</t>
    <rPh sb="0" eb="1">
      <t>ホウ</t>
    </rPh>
    <rPh sb="1" eb="2">
      <t>オン</t>
    </rPh>
    <rPh sb="2" eb="3">
      <t>テラ</t>
    </rPh>
    <rPh sb="3" eb="4">
      <t>ヤマ</t>
    </rPh>
    <rPh sb="4" eb="6">
      <t>ドウロ</t>
    </rPh>
    <phoneticPr fontId="6"/>
  </si>
  <si>
    <t>福井</t>
    <rPh sb="0" eb="2">
      <t>フクイ</t>
    </rPh>
    <phoneticPr fontId="6"/>
  </si>
  <si>
    <t>伊勢市朝熊町地内</t>
    <rPh sb="0" eb="3">
      <t>イセシ</t>
    </rPh>
    <rPh sb="3" eb="4">
      <t>アサ</t>
    </rPh>
    <rPh sb="4" eb="5">
      <t>クマ</t>
    </rPh>
    <rPh sb="5" eb="6">
      <t>マチ</t>
    </rPh>
    <rPh sb="6" eb="7">
      <t>チ</t>
    </rPh>
    <rPh sb="7" eb="8">
      <t>ナイ</t>
    </rPh>
    <phoneticPr fontId="6"/>
  </si>
  <si>
    <t>伊勢二見鳥羽道路</t>
    <rPh sb="0" eb="2">
      <t>イセ</t>
    </rPh>
    <rPh sb="2" eb="3">
      <t>ニ</t>
    </rPh>
    <rPh sb="3" eb="4">
      <t>ミ</t>
    </rPh>
    <rPh sb="4" eb="6">
      <t>トバ</t>
    </rPh>
    <rPh sb="6" eb="8">
      <t>ドウロ</t>
    </rPh>
    <phoneticPr fontId="6"/>
  </si>
  <si>
    <t>三重</t>
    <rPh sb="0" eb="2">
      <t>ミエ</t>
    </rPh>
    <phoneticPr fontId="6"/>
  </si>
  <si>
    <t>豊田市岩倉町～関市池尻</t>
    <rPh sb="0" eb="3">
      <t>トヨタシ</t>
    </rPh>
    <rPh sb="3" eb="6">
      <t>イワクラチョウ</t>
    </rPh>
    <rPh sb="7" eb="9">
      <t>セキシ</t>
    </rPh>
    <rPh sb="9" eb="11">
      <t>イケジリ</t>
    </rPh>
    <phoneticPr fontId="6"/>
  </si>
  <si>
    <t>中日本高速道路㈱</t>
    <rPh sb="0" eb="3">
      <t>ナカニホン</t>
    </rPh>
    <rPh sb="3" eb="5">
      <t>コウソク</t>
    </rPh>
    <rPh sb="5" eb="7">
      <t>ドウロ</t>
    </rPh>
    <phoneticPr fontId="6"/>
  </si>
  <si>
    <t>東海環状自動車道</t>
    <rPh sb="0" eb="8">
      <t>トウカイ</t>
    </rPh>
    <phoneticPr fontId="6"/>
  </si>
  <si>
    <t>岐阜・愛知</t>
    <rPh sb="0" eb="2">
      <t>ギフ</t>
    </rPh>
    <rPh sb="3" eb="5">
      <t>アイチ</t>
    </rPh>
    <phoneticPr fontId="6"/>
  </si>
  <si>
    <t>常滑市セントレア三丁目～同市りんくう町二丁目</t>
    <rPh sb="0" eb="3">
      <t>トコナメシ</t>
    </rPh>
    <rPh sb="8" eb="9">
      <t>サン</t>
    </rPh>
    <rPh sb="9" eb="11">
      <t>チョウメ</t>
    </rPh>
    <rPh sb="12" eb="14">
      <t>ドウシ</t>
    </rPh>
    <rPh sb="18" eb="19">
      <t>チョウ</t>
    </rPh>
    <rPh sb="19" eb="20">
      <t>ニ</t>
    </rPh>
    <rPh sb="20" eb="22">
      <t>チョウメ</t>
    </rPh>
    <phoneticPr fontId="6"/>
  </si>
  <si>
    <t>中部国際空港連絡道路</t>
    <rPh sb="0" eb="2">
      <t>チュウブ</t>
    </rPh>
    <rPh sb="2" eb="4">
      <t>コクサイ</t>
    </rPh>
    <rPh sb="4" eb="6">
      <t>クウコウ</t>
    </rPh>
    <rPh sb="6" eb="8">
      <t>レンラク</t>
    </rPh>
    <rPh sb="8" eb="10">
      <t>ドウロ</t>
    </rPh>
    <phoneticPr fontId="6"/>
  </si>
  <si>
    <t>16.11.27</t>
  </si>
  <si>
    <t>名古屋瀬戸道路</t>
    <rPh sb="0" eb="3">
      <t>ナゴヤ</t>
    </rPh>
    <rPh sb="3" eb="5">
      <t>セト</t>
    </rPh>
    <rPh sb="5" eb="7">
      <t>ドウロ</t>
    </rPh>
    <phoneticPr fontId="6"/>
  </si>
  <si>
    <t>豊田市生駒町東山～知立市新林町茶野</t>
    <rPh sb="0" eb="3">
      <t>トヨタシ</t>
    </rPh>
    <rPh sb="3" eb="6">
      <t>イコマチョウ</t>
    </rPh>
    <rPh sb="6" eb="8">
      <t>ヒガシヤマ</t>
    </rPh>
    <rPh sb="9" eb="12">
      <t>チリュウシ</t>
    </rPh>
    <rPh sb="12" eb="15">
      <t>シンバヤシチョウ</t>
    </rPh>
    <rPh sb="15" eb="16">
      <t>チャ</t>
    </rPh>
    <rPh sb="16" eb="17">
      <t>ノ</t>
    </rPh>
    <phoneticPr fontId="6"/>
  </si>
  <si>
    <t>衣浦豊田道路</t>
    <rPh sb="0" eb="1">
      <t>キヌ</t>
    </rPh>
    <rPh sb="1" eb="2">
      <t>ウラ</t>
    </rPh>
    <rPh sb="2" eb="4">
      <t>トヨタ</t>
    </rPh>
    <rPh sb="4" eb="6">
      <t>ドウロ</t>
    </rPh>
    <phoneticPr fontId="6"/>
  </si>
  <si>
    <t>春日井市明知町～小牧市大字大山</t>
    <rPh sb="0" eb="4">
      <t>カスガイシ</t>
    </rPh>
    <rPh sb="4" eb="5">
      <t>ア</t>
    </rPh>
    <rPh sb="5" eb="6">
      <t>チ</t>
    </rPh>
    <rPh sb="6" eb="7">
      <t>マチ</t>
    </rPh>
    <rPh sb="8" eb="11">
      <t>コマキシ</t>
    </rPh>
    <rPh sb="11" eb="13">
      <t>オオアザ</t>
    </rPh>
    <rPh sb="13" eb="15">
      <t>オオヤマ</t>
    </rPh>
    <phoneticPr fontId="6"/>
  </si>
  <si>
    <t>小牧東インター有料道路</t>
    <rPh sb="0" eb="2">
      <t>コマキ</t>
    </rPh>
    <rPh sb="2" eb="3">
      <t>ヒガシ</t>
    </rPh>
    <rPh sb="7" eb="9">
      <t>ユウリョウ</t>
    </rPh>
    <rPh sb="9" eb="11">
      <t>ドウロ</t>
    </rPh>
    <phoneticPr fontId="6"/>
  </si>
  <si>
    <t>小坂井バイパス</t>
    <rPh sb="0" eb="1">
      <t>コ</t>
    </rPh>
    <rPh sb="1" eb="2">
      <t>サカ</t>
    </rPh>
    <rPh sb="2" eb="3">
      <t>イ</t>
    </rPh>
    <phoneticPr fontId="6"/>
  </si>
  <si>
    <t>東海市新宝町～海部郡飛島村金岡</t>
    <rPh sb="0" eb="3">
      <t>トウカイシ</t>
    </rPh>
    <rPh sb="3" eb="4">
      <t>シン</t>
    </rPh>
    <rPh sb="4" eb="5">
      <t>タカラ</t>
    </rPh>
    <rPh sb="5" eb="6">
      <t>マチ</t>
    </rPh>
    <rPh sb="7" eb="10">
      <t>カイフグン</t>
    </rPh>
    <rPh sb="10" eb="12">
      <t>トビシマ</t>
    </rPh>
    <rPh sb="12" eb="13">
      <t>ムラ</t>
    </rPh>
    <rPh sb="13" eb="15">
      <t>カネオカ</t>
    </rPh>
    <phoneticPr fontId="6"/>
  </si>
  <si>
    <t>伊勢湾岸自動車道(伊勢湾岸道路)</t>
    <rPh sb="0" eb="2">
      <t>イセ</t>
    </rPh>
    <rPh sb="2" eb="4">
      <t>ワンガン</t>
    </rPh>
    <rPh sb="4" eb="8">
      <t>ジドウシャドウ</t>
    </rPh>
    <rPh sb="9" eb="11">
      <t>イセ</t>
    </rPh>
    <rPh sb="11" eb="14">
      <t>ワンガンドウ</t>
    </rPh>
    <rPh sb="14" eb="15">
      <t>ロ</t>
    </rPh>
    <phoneticPr fontId="6"/>
  </si>
  <si>
    <t>56. 4. 1</t>
  </si>
  <si>
    <t>半田市平和町四丁目～常滑市りんくう町二丁目</t>
    <rPh sb="0" eb="3">
      <t>ハンダシ</t>
    </rPh>
    <rPh sb="3" eb="6">
      <t>ヘイワマチ</t>
    </rPh>
    <rPh sb="6" eb="7">
      <t>ヨン</t>
    </rPh>
    <rPh sb="7" eb="9">
      <t>チョウメ</t>
    </rPh>
    <rPh sb="10" eb="11">
      <t>ツネ</t>
    </rPh>
    <rPh sb="11" eb="12">
      <t>ヌメ</t>
    </rPh>
    <rPh sb="12" eb="13">
      <t>シ</t>
    </rPh>
    <rPh sb="17" eb="18">
      <t>チョウ</t>
    </rPh>
    <rPh sb="18" eb="19">
      <t>ニ</t>
    </rPh>
    <rPh sb="19" eb="21">
      <t>チョウメ</t>
    </rPh>
    <phoneticPr fontId="6"/>
  </si>
  <si>
    <t>知多横断道路</t>
    <rPh sb="0" eb="2">
      <t>チタ</t>
    </rPh>
    <rPh sb="2" eb="4">
      <t>オウダン</t>
    </rPh>
    <rPh sb="4" eb="6">
      <t>ドウロ</t>
    </rPh>
    <phoneticPr fontId="6"/>
  </si>
  <si>
    <t>碧南市港本町～半田市１１号地</t>
    <rPh sb="0" eb="1">
      <t>ヘキ</t>
    </rPh>
    <rPh sb="1" eb="2">
      <t>ミナミ</t>
    </rPh>
    <rPh sb="2" eb="3">
      <t>シ</t>
    </rPh>
    <rPh sb="3" eb="4">
      <t>ミナト</t>
    </rPh>
    <rPh sb="4" eb="6">
      <t>ホンマチ</t>
    </rPh>
    <rPh sb="7" eb="10">
      <t>ハンダシ</t>
    </rPh>
    <rPh sb="12" eb="13">
      <t>ゴウ</t>
    </rPh>
    <rPh sb="13" eb="14">
      <t>チ</t>
    </rPh>
    <phoneticPr fontId="6"/>
  </si>
  <si>
    <t>衣浦トンネル</t>
    <rPh sb="0" eb="1">
      <t>コロモ</t>
    </rPh>
    <rPh sb="1" eb="2">
      <t>ウラ</t>
    </rPh>
    <phoneticPr fontId="6"/>
  </si>
  <si>
    <t>豊田市力石町南郷戸～同市八草町秋合</t>
    <rPh sb="0" eb="3">
      <t>トヨタシ</t>
    </rPh>
    <rPh sb="3" eb="5">
      <t>チカライシ</t>
    </rPh>
    <rPh sb="5" eb="6">
      <t>マチ</t>
    </rPh>
    <rPh sb="6" eb="7">
      <t>ミナミ</t>
    </rPh>
    <rPh sb="7" eb="8">
      <t>ゴウ</t>
    </rPh>
    <rPh sb="8" eb="9">
      <t>ト</t>
    </rPh>
    <rPh sb="10" eb="12">
      <t>ドウシ</t>
    </rPh>
    <rPh sb="12" eb="13">
      <t>ハチ</t>
    </rPh>
    <rPh sb="13" eb="14">
      <t>クサ</t>
    </rPh>
    <rPh sb="14" eb="15">
      <t>マチ</t>
    </rPh>
    <rPh sb="15" eb="16">
      <t>アキ</t>
    </rPh>
    <rPh sb="16" eb="17">
      <t>ア</t>
    </rPh>
    <phoneticPr fontId="6"/>
  </si>
  <si>
    <t>猿投グリーンロード</t>
    <rPh sb="0" eb="1">
      <t>サル</t>
    </rPh>
    <rPh sb="1" eb="2">
      <t>ナ</t>
    </rPh>
    <phoneticPr fontId="6"/>
  </si>
  <si>
    <t>名古屋市緑区大高町～半田市彦洲町二丁目</t>
    <rPh sb="0" eb="4">
      <t>ナゴヤシ</t>
    </rPh>
    <rPh sb="4" eb="6">
      <t>ミドリク</t>
    </rPh>
    <rPh sb="6" eb="8">
      <t>オオタカ</t>
    </rPh>
    <rPh sb="8" eb="9">
      <t>マチ</t>
    </rPh>
    <rPh sb="10" eb="13">
      <t>ハンダシ</t>
    </rPh>
    <rPh sb="13" eb="14">
      <t>ヒコ</t>
    </rPh>
    <rPh sb="14" eb="15">
      <t>ス</t>
    </rPh>
    <rPh sb="15" eb="16">
      <t>マチ</t>
    </rPh>
    <rPh sb="16" eb="17">
      <t>ニ</t>
    </rPh>
    <rPh sb="17" eb="19">
      <t>チョウメ</t>
    </rPh>
    <phoneticPr fontId="6"/>
  </si>
  <si>
    <t>知多半島道路</t>
    <rPh sb="0" eb="2">
      <t>チタ</t>
    </rPh>
    <rPh sb="2" eb="4">
      <t>ハントウ</t>
    </rPh>
    <rPh sb="4" eb="6">
      <t>ドウロ</t>
    </rPh>
    <phoneticPr fontId="6"/>
  </si>
  <si>
    <t>愛知</t>
    <rPh sb="0" eb="2">
      <t>アイチ</t>
    </rPh>
    <phoneticPr fontId="6"/>
  </si>
  <si>
    <t>半田市彦洲町二丁目～知多郡南知多町大字豊丘</t>
    <rPh sb="0" eb="3">
      <t>ハンダシ</t>
    </rPh>
    <rPh sb="3" eb="4">
      <t>ヒコ</t>
    </rPh>
    <rPh sb="4" eb="5">
      <t>ス</t>
    </rPh>
    <rPh sb="5" eb="6">
      <t>マチ</t>
    </rPh>
    <rPh sb="6" eb="7">
      <t>ニ</t>
    </rPh>
    <rPh sb="7" eb="9">
      <t>チョウメ</t>
    </rPh>
    <rPh sb="10" eb="13">
      <t>チタグン</t>
    </rPh>
    <rPh sb="13" eb="14">
      <t>ミナミ</t>
    </rPh>
    <rPh sb="14" eb="16">
      <t>チタ</t>
    </rPh>
    <rPh sb="16" eb="17">
      <t>マチ</t>
    </rPh>
    <rPh sb="17" eb="19">
      <t>オオアザ</t>
    </rPh>
    <rPh sb="19" eb="21">
      <t>トヨオカ</t>
    </rPh>
    <phoneticPr fontId="6"/>
  </si>
  <si>
    <t>南知多道路</t>
    <rPh sb="0" eb="1">
      <t>ミナミ</t>
    </rPh>
    <rPh sb="1" eb="3">
      <t>チタ</t>
    </rPh>
    <rPh sb="3" eb="5">
      <t>ドウロ</t>
    </rPh>
    <phoneticPr fontId="6"/>
  </si>
  <si>
    <t>浜名湖新橋</t>
    <rPh sb="0" eb="3">
      <t>ハマナコ</t>
    </rPh>
    <rPh sb="3" eb="4">
      <t>シン</t>
    </rPh>
    <rPh sb="4" eb="5">
      <t>キョウ</t>
    </rPh>
    <phoneticPr fontId="6"/>
  </si>
  <si>
    <t>伊豆市修善寺～伊豆の国市田京</t>
    <rPh sb="0" eb="2">
      <t>イズ</t>
    </rPh>
    <rPh sb="2" eb="3">
      <t>シ</t>
    </rPh>
    <rPh sb="3" eb="6">
      <t>シュゼンジ</t>
    </rPh>
    <rPh sb="7" eb="9">
      <t>イズ</t>
    </rPh>
    <rPh sb="10" eb="11">
      <t>クニ</t>
    </rPh>
    <rPh sb="11" eb="12">
      <t>シ</t>
    </rPh>
    <rPh sb="12" eb="13">
      <t>タ</t>
    </rPh>
    <rPh sb="13" eb="14">
      <t>キョウ</t>
    </rPh>
    <phoneticPr fontId="6"/>
  </si>
  <si>
    <t>修善寺道路</t>
    <rPh sb="0" eb="3">
      <t>シュゼンジ</t>
    </rPh>
    <rPh sb="3" eb="5">
      <t>ドウロ</t>
    </rPh>
    <phoneticPr fontId="6"/>
  </si>
  <si>
    <t>元. 9.28</t>
    <rPh sb="0" eb="1">
      <t>ガン</t>
    </rPh>
    <phoneticPr fontId="6"/>
  </si>
  <si>
    <t>磐田市掛塚～浜松市南区三新町</t>
    <rPh sb="0" eb="3">
      <t>イワタシ</t>
    </rPh>
    <rPh sb="3" eb="5">
      <t>カケツカ</t>
    </rPh>
    <rPh sb="6" eb="9">
      <t>ハママツシ</t>
    </rPh>
    <rPh sb="9" eb="11">
      <t>ミナミク</t>
    </rPh>
    <rPh sb="11" eb="12">
      <t>サン</t>
    </rPh>
    <rPh sb="12" eb="13">
      <t>シン</t>
    </rPh>
    <rPh sb="13" eb="14">
      <t>マチ</t>
    </rPh>
    <phoneticPr fontId="6"/>
  </si>
  <si>
    <t>新掛塚橋</t>
    <rPh sb="0" eb="1">
      <t>シン</t>
    </rPh>
    <rPh sb="1" eb="2">
      <t>カ</t>
    </rPh>
    <rPh sb="2" eb="3">
      <t>ツカ</t>
    </rPh>
    <rPh sb="3" eb="4">
      <t>ハシ</t>
    </rPh>
    <phoneticPr fontId="6"/>
  </si>
  <si>
    <t>伊豆中央道</t>
    <rPh sb="0" eb="2">
      <t>イズ</t>
    </rPh>
    <rPh sb="2" eb="5">
      <t>チュウオウドウ</t>
    </rPh>
    <phoneticPr fontId="6"/>
  </si>
  <si>
    <t>高岡市池田～小矢部市水島</t>
    <rPh sb="0" eb="3">
      <t>タカオカシ</t>
    </rPh>
    <rPh sb="3" eb="5">
      <t>イケダ</t>
    </rPh>
    <rPh sb="6" eb="9">
      <t>コヤベ</t>
    </rPh>
    <rPh sb="9" eb="10">
      <t>シ</t>
    </rPh>
    <rPh sb="10" eb="12">
      <t>ミズシマ</t>
    </rPh>
    <phoneticPr fontId="6"/>
  </si>
  <si>
    <t>砺波高岡道路</t>
    <rPh sb="0" eb="2">
      <t>トナミ</t>
    </rPh>
    <rPh sb="2" eb="4">
      <t>タカオカ</t>
    </rPh>
    <rPh sb="4" eb="6">
      <t>ドウロ</t>
    </rPh>
    <phoneticPr fontId="6"/>
  </si>
  <si>
    <t>中新川郡立山町地内</t>
    <rPh sb="0" eb="1">
      <t>ナカ</t>
    </rPh>
    <rPh sb="1" eb="3">
      <t>シンカワ</t>
    </rPh>
    <rPh sb="3" eb="4">
      <t>グン</t>
    </rPh>
    <rPh sb="4" eb="5">
      <t>タ</t>
    </rPh>
    <rPh sb="5" eb="6">
      <t>ヤマ</t>
    </rPh>
    <rPh sb="6" eb="7">
      <t>マチ</t>
    </rPh>
    <rPh sb="7" eb="8">
      <t>チ</t>
    </rPh>
    <rPh sb="8" eb="9">
      <t>ナイ</t>
    </rPh>
    <phoneticPr fontId="6"/>
  </si>
  <si>
    <t>富山</t>
    <rPh sb="0" eb="2">
      <t>トヤマ</t>
    </rPh>
    <phoneticPr fontId="6"/>
  </si>
  <si>
    <t>岐阜県高山市奥飛騨温泉郷平湯～長野県松本市安曇中ノ湯</t>
    <rPh sb="0" eb="2">
      <t>ギフ</t>
    </rPh>
    <rPh sb="2" eb="3">
      <t>ケン</t>
    </rPh>
    <rPh sb="3" eb="6">
      <t>タカヤマシ</t>
    </rPh>
    <rPh sb="6" eb="9">
      <t>オクヒダ</t>
    </rPh>
    <rPh sb="9" eb="11">
      <t>オンセン</t>
    </rPh>
    <rPh sb="11" eb="12">
      <t>キョウ</t>
    </rPh>
    <rPh sb="12" eb="14">
      <t>ヒラユ</t>
    </rPh>
    <rPh sb="15" eb="18">
      <t>ナガノケン</t>
    </rPh>
    <rPh sb="18" eb="21">
      <t>マツモトシ</t>
    </rPh>
    <rPh sb="23" eb="24">
      <t>ナカ</t>
    </rPh>
    <rPh sb="25" eb="26">
      <t>ユ</t>
    </rPh>
    <phoneticPr fontId="6"/>
  </si>
  <si>
    <t>中部縦貫自動車道(安房峠道路)</t>
    <rPh sb="0" eb="2">
      <t>チュウブ</t>
    </rPh>
    <rPh sb="2" eb="4">
      <t>ジュウカン</t>
    </rPh>
    <rPh sb="4" eb="8">
      <t>ジドウシャドウ</t>
    </rPh>
    <rPh sb="9" eb="10">
      <t>アン</t>
    </rPh>
    <rPh sb="10" eb="11">
      <t>フサ</t>
    </rPh>
    <rPh sb="11" eb="12">
      <t>トウゲ</t>
    </rPh>
    <phoneticPr fontId="6"/>
  </si>
  <si>
    <t>岐阜・長野</t>
    <rPh sb="0" eb="2">
      <t>ギフ</t>
    </rPh>
    <rPh sb="3" eb="5">
      <t>ナガノ</t>
    </rPh>
    <phoneticPr fontId="6"/>
  </si>
  <si>
    <t>長野市大字大豆島～同市真島町</t>
    <rPh sb="0" eb="3">
      <t>ナガノシ</t>
    </rPh>
    <rPh sb="3" eb="5">
      <t>オオアザ</t>
    </rPh>
    <rPh sb="5" eb="7">
      <t>ダイズ</t>
    </rPh>
    <rPh sb="7" eb="8">
      <t>シマ</t>
    </rPh>
    <rPh sb="9" eb="11">
      <t>ドウシ</t>
    </rPh>
    <rPh sb="11" eb="12">
      <t>マ</t>
    </rPh>
    <rPh sb="12" eb="13">
      <t>シマ</t>
    </rPh>
    <rPh sb="13" eb="14">
      <t>マチ</t>
    </rPh>
    <phoneticPr fontId="6"/>
  </si>
  <si>
    <t>新長野大橋</t>
    <rPh sb="0" eb="1">
      <t>シン</t>
    </rPh>
    <rPh sb="1" eb="3">
      <t>ナガノ</t>
    </rPh>
    <rPh sb="3" eb="5">
      <t>オオハシ</t>
    </rPh>
    <phoneticPr fontId="6"/>
  </si>
  <si>
    <t>白馬長野道路</t>
    <rPh sb="0" eb="2">
      <t>ハクバ</t>
    </rPh>
    <rPh sb="2" eb="4">
      <t>ナガノ</t>
    </rPh>
    <rPh sb="4" eb="6">
      <t>ドウロ</t>
    </rPh>
    <phoneticPr fontId="6"/>
  </si>
  <si>
    <t>中野市大字七瀬～同市大字栗林</t>
    <rPh sb="0" eb="3">
      <t>ナカノシ</t>
    </rPh>
    <rPh sb="3" eb="5">
      <t>オオアザ</t>
    </rPh>
    <rPh sb="5" eb="7">
      <t>ナナセ</t>
    </rPh>
    <rPh sb="8" eb="10">
      <t>ドウシ</t>
    </rPh>
    <rPh sb="10" eb="12">
      <t>オオアザ</t>
    </rPh>
    <rPh sb="12" eb="13">
      <t>クリ</t>
    </rPh>
    <rPh sb="13" eb="14">
      <t>ハヤシ</t>
    </rPh>
    <phoneticPr fontId="6"/>
  </si>
  <si>
    <t>志賀中野道路</t>
    <rPh sb="0" eb="2">
      <t>シガ</t>
    </rPh>
    <rPh sb="2" eb="4">
      <t>ナカノ</t>
    </rPh>
    <rPh sb="4" eb="6">
      <t>ドウロ</t>
    </rPh>
    <phoneticPr fontId="6"/>
  </si>
  <si>
    <t>上田市大字古安曽～同市東内</t>
    <rPh sb="0" eb="3">
      <t>ウエダシ</t>
    </rPh>
    <rPh sb="3" eb="5">
      <t>オオアザ</t>
    </rPh>
    <rPh sb="5" eb="6">
      <t>フル</t>
    </rPh>
    <rPh sb="9" eb="11">
      <t>ドウシ</t>
    </rPh>
    <rPh sb="11" eb="13">
      <t>ヒガシウチ</t>
    </rPh>
    <phoneticPr fontId="6"/>
  </si>
  <si>
    <t>平井寺トンネル</t>
    <rPh sb="0" eb="2">
      <t>ヒライ</t>
    </rPh>
    <rPh sb="2" eb="3">
      <t>テラ</t>
    </rPh>
    <phoneticPr fontId="6"/>
  </si>
  <si>
    <t>長野</t>
    <rPh sb="0" eb="2">
      <t>ナガノ</t>
    </rPh>
    <phoneticPr fontId="6"/>
  </si>
  <si>
    <t>小県郡長和町和田～岡谷市長地</t>
    <rPh sb="0" eb="2">
      <t>チイサガタ</t>
    </rPh>
    <rPh sb="2" eb="3">
      <t>グン</t>
    </rPh>
    <rPh sb="3" eb="5">
      <t>チョウワ</t>
    </rPh>
    <rPh sb="5" eb="6">
      <t>マチ</t>
    </rPh>
    <rPh sb="6" eb="8">
      <t>ワダ</t>
    </rPh>
    <rPh sb="9" eb="12">
      <t>オカヤシ</t>
    </rPh>
    <rPh sb="12" eb="13">
      <t>ナガ</t>
    </rPh>
    <rPh sb="13" eb="14">
      <t>チ</t>
    </rPh>
    <phoneticPr fontId="6"/>
  </si>
  <si>
    <t>国道</t>
  </si>
  <si>
    <t>新和田トンネル</t>
    <rPh sb="0" eb="3">
      <t>シンワダ</t>
    </rPh>
    <phoneticPr fontId="6"/>
  </si>
  <si>
    <t>上田市鹿教湯温泉～松本市大字島内</t>
    <rPh sb="0" eb="3">
      <t>ウエダシ</t>
    </rPh>
    <rPh sb="3" eb="4">
      <t>シカ</t>
    </rPh>
    <rPh sb="4" eb="5">
      <t>オシ</t>
    </rPh>
    <rPh sb="5" eb="6">
      <t>ユ</t>
    </rPh>
    <rPh sb="6" eb="8">
      <t>オンセン</t>
    </rPh>
    <rPh sb="9" eb="12">
      <t>マツモトシ</t>
    </rPh>
    <rPh sb="12" eb="14">
      <t>オオアザ</t>
    </rPh>
    <rPh sb="14" eb="15">
      <t>シマ</t>
    </rPh>
    <rPh sb="15" eb="16">
      <t>ウチ</t>
    </rPh>
    <phoneticPr fontId="6"/>
  </si>
  <si>
    <t>三才山トンネル</t>
    <rPh sb="0" eb="1">
      <t>サン</t>
    </rPh>
    <rPh sb="1" eb="2">
      <t>サイ</t>
    </rPh>
    <rPh sb="2" eb="3">
      <t>ヤマ</t>
    </rPh>
    <phoneticPr fontId="6"/>
  </si>
  <si>
    <t>61. 8.28</t>
  </si>
  <si>
    <t>富士吉田市新西原～静岡県駿東郡小山町須走</t>
    <rPh sb="5" eb="6">
      <t>シン</t>
    </rPh>
    <rPh sb="6" eb="8">
      <t>ニシハラ</t>
    </rPh>
    <rPh sb="18" eb="19">
      <t>ス</t>
    </rPh>
    <rPh sb="19" eb="20">
      <t>ハシ</t>
    </rPh>
    <phoneticPr fontId="6"/>
  </si>
  <si>
    <t>東富士五湖道路</t>
  </si>
  <si>
    <t>山梨・静岡</t>
  </si>
  <si>
    <t>10. 4.23</t>
  </si>
  <si>
    <t>埼玉県秩父市大滝～山梨県山梨市三富川浦</t>
    <rPh sb="0" eb="3">
      <t>サイタマケン</t>
    </rPh>
    <rPh sb="5" eb="6">
      <t>シ</t>
    </rPh>
    <rPh sb="9" eb="12">
      <t>ヤマナシケン</t>
    </rPh>
    <rPh sb="14" eb="15">
      <t>シ</t>
    </rPh>
    <rPh sb="17" eb="19">
      <t>カワウラ</t>
    </rPh>
    <phoneticPr fontId="6"/>
  </si>
  <si>
    <t>山梨県道路公社</t>
    <rPh sb="0" eb="2">
      <t>ヤマナシ</t>
    </rPh>
    <rPh sb="2" eb="5">
      <t>ケンドウロ</t>
    </rPh>
    <rPh sb="5" eb="7">
      <t>コウシャ</t>
    </rPh>
    <phoneticPr fontId="6"/>
  </si>
  <si>
    <t>雁坂トンネル道路</t>
    <rPh sb="6" eb="8">
      <t>ドウロ</t>
    </rPh>
    <phoneticPr fontId="6"/>
  </si>
  <si>
    <t>山梨・埼玉</t>
  </si>
  <si>
    <t>39. 4. 1</t>
  </si>
  <si>
    <t>南都留郡富士河口湖町船津登道～鳴沢村鳴沢富士山</t>
    <rPh sb="4" eb="6">
      <t>フジ</t>
    </rPh>
    <rPh sb="10" eb="11">
      <t>フネ</t>
    </rPh>
    <rPh sb="11" eb="12">
      <t>ツ</t>
    </rPh>
    <rPh sb="12" eb="13">
      <t>ノボル</t>
    </rPh>
    <rPh sb="13" eb="14">
      <t>ミチ</t>
    </rPh>
    <rPh sb="18" eb="20">
      <t>ナルサワ</t>
    </rPh>
    <rPh sb="20" eb="23">
      <t>フジサン</t>
    </rPh>
    <phoneticPr fontId="6"/>
  </si>
  <si>
    <t>富士山道路</t>
  </si>
  <si>
    <t>山梨</t>
  </si>
  <si>
    <t>12. 3. 4</t>
  </si>
  <si>
    <t>横須賀市衣笠町～同市林五丁目</t>
    <rPh sb="11" eb="12">
      <t>ゴ</t>
    </rPh>
    <rPh sb="12" eb="14">
      <t>チョウメ</t>
    </rPh>
    <phoneticPr fontId="6"/>
  </si>
  <si>
    <t>三浦縦貫道路</t>
  </si>
  <si>
    <t>横須賀市汐入町～同市山中町</t>
    <rPh sb="0" eb="4">
      <t>ヨコスカシ</t>
    </rPh>
    <rPh sb="4" eb="5">
      <t>シオ</t>
    </rPh>
    <rPh sb="5" eb="6">
      <t>イ</t>
    </rPh>
    <rPh sb="6" eb="7">
      <t>マチ</t>
    </rPh>
    <rPh sb="8" eb="10">
      <t>ドウシ</t>
    </rPh>
    <rPh sb="10" eb="13">
      <t>ヤマナカマチ</t>
    </rPh>
    <phoneticPr fontId="6"/>
  </si>
  <si>
    <t>本町山中有料道路</t>
    <rPh sb="0" eb="2">
      <t>ホンマチ</t>
    </rPh>
    <rPh sb="2" eb="4">
      <t>ヤマナカ</t>
    </rPh>
    <rPh sb="4" eb="6">
      <t>ユウリョウ</t>
    </rPh>
    <rPh sb="6" eb="8">
      <t>ドウロ</t>
    </rPh>
    <phoneticPr fontId="6"/>
  </si>
  <si>
    <t>藤沢市城南～茅ヶ崎市柳島</t>
    <rPh sb="0" eb="3">
      <t>フジサワシ</t>
    </rPh>
    <rPh sb="3" eb="4">
      <t>シロ</t>
    </rPh>
    <rPh sb="4" eb="5">
      <t>ミナミ</t>
    </rPh>
    <rPh sb="6" eb="10">
      <t>チガサキシ</t>
    </rPh>
    <rPh sb="10" eb="12">
      <t>ヤナギシマ</t>
    </rPh>
    <phoneticPr fontId="6"/>
  </si>
  <si>
    <t>新湘南バイパス</t>
    <rPh sb="0" eb="1">
      <t>シン</t>
    </rPh>
    <rPh sb="1" eb="3">
      <t>ショウナン</t>
    </rPh>
    <phoneticPr fontId="6"/>
  </si>
  <si>
    <t>横浜市金沢区並木３丁目～同区釜利谷町</t>
    <rPh sb="0" eb="3">
      <t>ヨコハマシ</t>
    </rPh>
    <rPh sb="3" eb="6">
      <t>カナザワク</t>
    </rPh>
    <rPh sb="6" eb="8">
      <t>ナミキ</t>
    </rPh>
    <rPh sb="9" eb="11">
      <t>チョウメ</t>
    </rPh>
    <rPh sb="12" eb="14">
      <t>ドウク</t>
    </rPh>
    <rPh sb="14" eb="15">
      <t>カマ</t>
    </rPh>
    <rPh sb="15" eb="16">
      <t>リ</t>
    </rPh>
    <rPh sb="16" eb="17">
      <t>タニ</t>
    </rPh>
    <rPh sb="17" eb="18">
      <t>マチ</t>
    </rPh>
    <phoneticPr fontId="6"/>
  </si>
  <si>
    <t>横須賀市馬堀海岸４丁目～保土ヶ谷区狩場町</t>
    <rPh sb="0" eb="4">
      <t>ヨコスカシ</t>
    </rPh>
    <rPh sb="4" eb="6">
      <t>ウマホリ</t>
    </rPh>
    <rPh sb="6" eb="8">
      <t>カイガン</t>
    </rPh>
    <rPh sb="9" eb="11">
      <t>チョウメ</t>
    </rPh>
    <rPh sb="12" eb="17">
      <t>ホドガヤク</t>
    </rPh>
    <rPh sb="17" eb="18">
      <t>カ</t>
    </rPh>
    <rPh sb="18" eb="19">
      <t>バ</t>
    </rPh>
    <rPh sb="19" eb="20">
      <t>マチ</t>
    </rPh>
    <phoneticPr fontId="6"/>
  </si>
  <si>
    <t>東日本高速道路㈱</t>
    <rPh sb="0" eb="3">
      <t>ヒガシニホン</t>
    </rPh>
    <rPh sb="3" eb="5">
      <t>コウソク</t>
    </rPh>
    <rPh sb="5" eb="7">
      <t>ドウロ</t>
    </rPh>
    <phoneticPr fontId="6"/>
  </si>
  <si>
    <t>横浜横須賀道路</t>
    <rPh sb="0" eb="2">
      <t>ヨコハマ</t>
    </rPh>
    <rPh sb="2" eb="5">
      <t>ヨコスカ</t>
    </rPh>
    <rPh sb="5" eb="7">
      <t>ドウロ</t>
    </rPh>
    <phoneticPr fontId="6"/>
  </si>
  <si>
    <t>中郡二宮町字二宮～小田原市風祭</t>
    <rPh sb="0" eb="2">
      <t>ナカグン</t>
    </rPh>
    <rPh sb="2" eb="5">
      <t>ニノミヤマチ</t>
    </rPh>
    <rPh sb="5" eb="6">
      <t>ジ</t>
    </rPh>
    <rPh sb="6" eb="8">
      <t>ニノミヤ</t>
    </rPh>
    <rPh sb="9" eb="13">
      <t>オダワラシ</t>
    </rPh>
    <rPh sb="13" eb="14">
      <t>カゼ</t>
    </rPh>
    <rPh sb="14" eb="15">
      <t>マツ</t>
    </rPh>
    <phoneticPr fontId="6"/>
  </si>
  <si>
    <t>西湘バイパス</t>
    <rPh sb="0" eb="1">
      <t>ニシ</t>
    </rPh>
    <rPh sb="1" eb="2">
      <t>ショウ</t>
    </rPh>
    <phoneticPr fontId="6"/>
  </si>
  <si>
    <t>小田原市板橋～厚木市酒井</t>
    <rPh sb="0" eb="4">
      <t>オダワラシ</t>
    </rPh>
    <rPh sb="4" eb="6">
      <t>イタバシ</t>
    </rPh>
    <rPh sb="7" eb="10">
      <t>アツギシ</t>
    </rPh>
    <rPh sb="10" eb="12">
      <t>サカイ</t>
    </rPh>
    <phoneticPr fontId="6"/>
  </si>
  <si>
    <t>小田原厚木道路</t>
    <rPh sb="0" eb="3">
      <t>オダワラ</t>
    </rPh>
    <rPh sb="3" eb="5">
      <t>アツギ</t>
    </rPh>
    <rPh sb="5" eb="7">
      <t>ドウロ</t>
    </rPh>
    <phoneticPr fontId="6"/>
  </si>
  <si>
    <t>横浜市保土ヶ谷区常盤台～同市戸塚区上矢部町</t>
    <rPh sb="0" eb="3">
      <t>ヨコハマシ</t>
    </rPh>
    <rPh sb="3" eb="8">
      <t>ホドガヤク</t>
    </rPh>
    <rPh sb="8" eb="11">
      <t>トキワダイ</t>
    </rPh>
    <rPh sb="12" eb="14">
      <t>ドウシ</t>
    </rPh>
    <rPh sb="14" eb="17">
      <t>トツカク</t>
    </rPh>
    <rPh sb="17" eb="18">
      <t>ウエ</t>
    </rPh>
    <rPh sb="18" eb="20">
      <t>ヤベ</t>
    </rPh>
    <rPh sb="20" eb="21">
      <t>マチ</t>
    </rPh>
    <phoneticPr fontId="6"/>
  </si>
  <si>
    <t>横浜新道</t>
    <rPh sb="0" eb="2">
      <t>ヨコハマ</t>
    </rPh>
    <rPh sb="2" eb="4">
      <t>シンドウ</t>
    </rPh>
    <phoneticPr fontId="6"/>
  </si>
  <si>
    <t>足柄下郡湯河原町吉浜～同郡真鶴町岩</t>
    <rPh sb="0" eb="4">
      <t>アシガラシモグン</t>
    </rPh>
    <rPh sb="4" eb="8">
      <t>ユガワラマチ</t>
    </rPh>
    <rPh sb="8" eb="9">
      <t>ヨシ</t>
    </rPh>
    <rPh sb="9" eb="10">
      <t>ハマ</t>
    </rPh>
    <rPh sb="11" eb="13">
      <t>ドウグン</t>
    </rPh>
    <rPh sb="13" eb="14">
      <t>マ</t>
    </rPh>
    <rPh sb="14" eb="15">
      <t>ツル</t>
    </rPh>
    <rPh sb="15" eb="16">
      <t>マチ</t>
    </rPh>
    <rPh sb="16" eb="17">
      <t>イワ</t>
    </rPh>
    <phoneticPr fontId="6"/>
  </si>
  <si>
    <t>真鶴道路</t>
    <rPh sb="0" eb="2">
      <t>マナヅル</t>
    </rPh>
    <rPh sb="2" eb="4">
      <t>ドウロ</t>
    </rPh>
    <phoneticPr fontId="6"/>
  </si>
  <si>
    <t>神奈川</t>
    <rPh sb="0" eb="3">
      <t>カナガワ</t>
    </rPh>
    <phoneticPr fontId="6"/>
  </si>
  <si>
    <t>世田谷区上野毛１丁目～横浜市保土ヶ谷区岡沢町</t>
    <rPh sb="0" eb="4">
      <t>セタガヤク</t>
    </rPh>
    <rPh sb="4" eb="7">
      <t>カミノゲ</t>
    </rPh>
    <rPh sb="8" eb="10">
      <t>チョウメ</t>
    </rPh>
    <rPh sb="11" eb="14">
      <t>ヨコハマシ</t>
    </rPh>
    <rPh sb="14" eb="19">
      <t>ホドガヤク</t>
    </rPh>
    <rPh sb="19" eb="21">
      <t>オカザワ</t>
    </rPh>
    <rPh sb="21" eb="22">
      <t>マチ</t>
    </rPh>
    <phoneticPr fontId="6"/>
  </si>
  <si>
    <t>第三京浜道路</t>
    <rPh sb="0" eb="2">
      <t>ダイサン</t>
    </rPh>
    <rPh sb="2" eb="4">
      <t>ケイヒン</t>
    </rPh>
    <rPh sb="4" eb="6">
      <t>ドウロ</t>
    </rPh>
    <phoneticPr fontId="6"/>
  </si>
  <si>
    <t>東京・神奈川</t>
    <rPh sb="0" eb="2">
      <t>トウキョウ</t>
    </rPh>
    <rPh sb="3" eb="6">
      <t>カナガワ</t>
    </rPh>
    <phoneticPr fontId="6"/>
  </si>
  <si>
    <t>東・中日本高速道路㈱</t>
    <rPh sb="0" eb="1">
      <t>ヒガシ</t>
    </rPh>
    <rPh sb="2" eb="5">
      <t>ナカニホン</t>
    </rPh>
    <rPh sb="5" eb="7">
      <t>コウソク</t>
    </rPh>
    <rPh sb="7" eb="9">
      <t>ドウロ</t>
    </rPh>
    <phoneticPr fontId="6"/>
  </si>
  <si>
    <t>東京・埼玉</t>
    <rPh sb="0" eb="2">
      <t>トウキョウ</t>
    </rPh>
    <rPh sb="3" eb="5">
      <t>サイタマ</t>
    </rPh>
    <phoneticPr fontId="6"/>
  </si>
  <si>
    <t>町田市相原町～八王子市打越町</t>
    <rPh sb="0" eb="3">
      <t>マチダシ</t>
    </rPh>
    <rPh sb="3" eb="6">
      <t>アイハラマチ</t>
    </rPh>
    <rPh sb="7" eb="11">
      <t>ハチオウジシ</t>
    </rPh>
    <rPh sb="11" eb="14">
      <t>ウチコシマチ</t>
    </rPh>
    <phoneticPr fontId="6"/>
  </si>
  <si>
    <t>八王子バイパス</t>
    <rPh sb="0" eb="3">
      <t>ハチオウジ</t>
    </rPh>
    <phoneticPr fontId="6"/>
  </si>
  <si>
    <t>東京</t>
    <rPh sb="0" eb="2">
      <t>トウキョウ</t>
    </rPh>
    <phoneticPr fontId="6"/>
  </si>
  <si>
    <t>川崎市川崎区浮島町～木更津市中島</t>
    <rPh sb="0" eb="3">
      <t>カワサキシ</t>
    </rPh>
    <rPh sb="3" eb="6">
      <t>カワサキク</t>
    </rPh>
    <rPh sb="6" eb="8">
      <t>ウキシマ</t>
    </rPh>
    <rPh sb="8" eb="9">
      <t>マチ</t>
    </rPh>
    <rPh sb="10" eb="14">
      <t>キサラヅシ</t>
    </rPh>
    <rPh sb="14" eb="16">
      <t>ナカジマ</t>
    </rPh>
    <phoneticPr fontId="6"/>
  </si>
  <si>
    <t>東京湾アクアライン</t>
    <rPh sb="0" eb="3">
      <t>トウキョウワン</t>
    </rPh>
    <phoneticPr fontId="6"/>
  </si>
  <si>
    <t>千葉・神奈川</t>
    <rPh sb="0" eb="2">
      <t>チバ</t>
    </rPh>
    <rPh sb="3" eb="6">
      <t>カナガワ</t>
    </rPh>
    <phoneticPr fontId="6"/>
  </si>
  <si>
    <t>江戸川区一之江一丁目～千葉市中央区浜野町</t>
    <rPh sb="0" eb="4">
      <t>エドガワク</t>
    </rPh>
    <rPh sb="4" eb="7">
      <t>イチノエ</t>
    </rPh>
    <rPh sb="7" eb="10">
      <t>イッチョウメ</t>
    </rPh>
    <rPh sb="11" eb="14">
      <t>チバシ</t>
    </rPh>
    <rPh sb="14" eb="17">
      <t>チュウオウク</t>
    </rPh>
    <rPh sb="17" eb="18">
      <t>ハマ</t>
    </rPh>
    <rPh sb="18" eb="19">
      <t>ノ</t>
    </rPh>
    <rPh sb="19" eb="20">
      <t>マチ</t>
    </rPh>
    <phoneticPr fontId="6"/>
  </si>
  <si>
    <t>京葉道路</t>
    <rPh sb="0" eb="2">
      <t>ケイヨウ</t>
    </rPh>
    <rPh sb="2" eb="4">
      <t>ドウロ</t>
    </rPh>
    <phoneticPr fontId="6"/>
  </si>
  <si>
    <t>千葉・東京</t>
    <rPh sb="0" eb="2">
      <t>チバ</t>
    </rPh>
    <rPh sb="3" eb="5">
      <t>トウキョウ</t>
    </rPh>
    <phoneticPr fontId="6"/>
  </si>
  <si>
    <t>千葉県銚子市小船木町～茨城県神栖市矢田部</t>
    <rPh sb="0" eb="2">
      <t>チバ</t>
    </rPh>
    <rPh sb="2" eb="3">
      <t>ケン</t>
    </rPh>
    <rPh sb="3" eb="6">
      <t>チョウシシ</t>
    </rPh>
    <rPh sb="6" eb="7">
      <t>ショウ</t>
    </rPh>
    <rPh sb="7" eb="8">
      <t>フネ</t>
    </rPh>
    <rPh sb="8" eb="10">
      <t>キマチ</t>
    </rPh>
    <rPh sb="11" eb="13">
      <t>イバラキ</t>
    </rPh>
    <rPh sb="13" eb="14">
      <t>ケン</t>
    </rPh>
    <rPh sb="14" eb="15">
      <t>カミ</t>
    </rPh>
    <rPh sb="15" eb="16">
      <t>ス</t>
    </rPh>
    <rPh sb="16" eb="17">
      <t>シ</t>
    </rPh>
    <rPh sb="17" eb="20">
      <t>ヤタベ</t>
    </rPh>
    <phoneticPr fontId="6"/>
  </si>
  <si>
    <t>千葉県道路公社</t>
    <rPh sb="0" eb="2">
      <t>チバ</t>
    </rPh>
    <rPh sb="2" eb="3">
      <t>ケン</t>
    </rPh>
    <rPh sb="3" eb="5">
      <t>ドウロ</t>
    </rPh>
    <rPh sb="5" eb="7">
      <t>コウシャ</t>
    </rPh>
    <phoneticPr fontId="6"/>
  </si>
  <si>
    <t>銚子新大橋</t>
    <rPh sb="0" eb="2">
      <t>チョウシ</t>
    </rPh>
    <rPh sb="2" eb="5">
      <t>シンオオハシ</t>
    </rPh>
    <phoneticPr fontId="6"/>
  </si>
  <si>
    <t>千葉・茨城</t>
    <rPh sb="0" eb="2">
      <t>チバ</t>
    </rPh>
    <rPh sb="3" eb="5">
      <t>イバラキ</t>
    </rPh>
    <phoneticPr fontId="6"/>
  </si>
  <si>
    <t>山武郡横芝光町芝崎～山武市松尾町谷津</t>
    <rPh sb="0" eb="3">
      <t>サンブグン</t>
    </rPh>
    <rPh sb="3" eb="5">
      <t>ヨコシバ</t>
    </rPh>
    <rPh sb="5" eb="7">
      <t>ヒカリマチ</t>
    </rPh>
    <rPh sb="7" eb="9">
      <t>シバサキ</t>
    </rPh>
    <rPh sb="10" eb="12">
      <t>サンブ</t>
    </rPh>
    <rPh sb="12" eb="13">
      <t>シ</t>
    </rPh>
    <rPh sb="13" eb="15">
      <t>マツオ</t>
    </rPh>
    <rPh sb="15" eb="16">
      <t>マチ</t>
    </rPh>
    <rPh sb="16" eb="18">
      <t>ヤツ</t>
    </rPh>
    <phoneticPr fontId="6"/>
  </si>
  <si>
    <t>銚子連絡道路</t>
    <rPh sb="0" eb="2">
      <t>チョウシ</t>
    </rPh>
    <rPh sb="2" eb="4">
      <t>レンラク</t>
    </rPh>
    <rPh sb="4" eb="6">
      <t>ドウロ</t>
    </rPh>
    <phoneticPr fontId="6"/>
  </si>
  <si>
    <t>南房総市富浦町深名～富津市竹岡</t>
    <rPh sb="0" eb="1">
      <t>ミナミ</t>
    </rPh>
    <rPh sb="1" eb="3">
      <t>ボウソウ</t>
    </rPh>
    <rPh sb="3" eb="4">
      <t>シ</t>
    </rPh>
    <rPh sb="4" eb="6">
      <t>トミウラ</t>
    </rPh>
    <rPh sb="6" eb="7">
      <t>マチ</t>
    </rPh>
    <rPh sb="7" eb="8">
      <t>フカ</t>
    </rPh>
    <rPh sb="8" eb="9">
      <t>ナ</t>
    </rPh>
    <rPh sb="10" eb="13">
      <t>フッツシ</t>
    </rPh>
    <rPh sb="13" eb="14">
      <t>タケ</t>
    </rPh>
    <rPh sb="14" eb="15">
      <t>オカ</t>
    </rPh>
    <phoneticPr fontId="6"/>
  </si>
  <si>
    <t>富津館山道路</t>
    <rPh sb="0" eb="2">
      <t>フッツ</t>
    </rPh>
    <rPh sb="2" eb="4">
      <t>タテヤマ</t>
    </rPh>
    <rPh sb="4" eb="6">
      <t>ドウロ</t>
    </rPh>
    <phoneticPr fontId="6"/>
  </si>
  <si>
    <t>東金市台方～山武郡九十九里町真亀</t>
    <rPh sb="0" eb="3">
      <t>トウガネシ</t>
    </rPh>
    <rPh sb="3" eb="4">
      <t>ダイ</t>
    </rPh>
    <rPh sb="4" eb="5">
      <t>ホウ</t>
    </rPh>
    <rPh sb="6" eb="7">
      <t>ヤマ</t>
    </rPh>
    <rPh sb="7" eb="8">
      <t>ブ</t>
    </rPh>
    <rPh sb="8" eb="9">
      <t>グン</t>
    </rPh>
    <rPh sb="9" eb="14">
      <t>クジュウクリマチ</t>
    </rPh>
    <rPh sb="14" eb="15">
      <t>マ</t>
    </rPh>
    <rPh sb="15" eb="16">
      <t>カメ</t>
    </rPh>
    <phoneticPr fontId="6"/>
  </si>
  <si>
    <t>東金九十九里道路</t>
    <rPh sb="0" eb="2">
      <t>トウガネ</t>
    </rPh>
    <rPh sb="2" eb="6">
      <t>クジュウクリ</t>
    </rPh>
    <rPh sb="6" eb="8">
      <t>ドウロ</t>
    </rPh>
    <phoneticPr fontId="6"/>
  </si>
  <si>
    <t>木更津市中島～木更津市菅生</t>
    <rPh sb="0" eb="4">
      <t>キサラヅシ</t>
    </rPh>
    <rPh sb="4" eb="6">
      <t>ナカシマ</t>
    </rPh>
    <rPh sb="7" eb="11">
      <t>キサラヅシ</t>
    </rPh>
    <rPh sb="11" eb="13">
      <t>スガオ</t>
    </rPh>
    <phoneticPr fontId="6"/>
  </si>
  <si>
    <t>東京湾アクアライン連絡道</t>
    <rPh sb="0" eb="3">
      <t>トウキョウワン</t>
    </rPh>
    <rPh sb="9" eb="11">
      <t>レンラク</t>
    </rPh>
    <rPh sb="11" eb="12">
      <t>ドウ</t>
    </rPh>
    <phoneticPr fontId="6"/>
  </si>
  <si>
    <t>流山市谷～同市南</t>
    <rPh sb="0" eb="3">
      <t>ナガレヤマシ</t>
    </rPh>
    <rPh sb="3" eb="4">
      <t>タニ</t>
    </rPh>
    <rPh sb="5" eb="7">
      <t>ドウシ</t>
    </rPh>
    <rPh sb="7" eb="8">
      <t>ミナミ</t>
    </rPh>
    <phoneticPr fontId="6"/>
  </si>
  <si>
    <t>流山道路</t>
    <rPh sb="0" eb="2">
      <t>ナガレヤマ</t>
    </rPh>
    <rPh sb="2" eb="4">
      <t>ドウロ</t>
    </rPh>
    <phoneticPr fontId="6"/>
  </si>
  <si>
    <t>成田市所～香取市大角</t>
    <rPh sb="0" eb="3">
      <t>ナリタシ</t>
    </rPh>
    <rPh sb="3" eb="4">
      <t>トコロ</t>
    </rPh>
    <rPh sb="5" eb="7">
      <t>カトリ</t>
    </rPh>
    <rPh sb="7" eb="8">
      <t>シ</t>
    </rPh>
    <rPh sb="8" eb="9">
      <t>オオ</t>
    </rPh>
    <rPh sb="9" eb="10">
      <t>ツノ</t>
    </rPh>
    <phoneticPr fontId="6"/>
  </si>
  <si>
    <t>東総道路</t>
    <rPh sb="0" eb="1">
      <t>ヒガシ</t>
    </rPh>
    <rPh sb="1" eb="2">
      <t>ソウ</t>
    </rPh>
    <rPh sb="2" eb="4">
      <t>ドウロ</t>
    </rPh>
    <phoneticPr fontId="6"/>
  </si>
  <si>
    <t>千葉市緑区鎌取町～茂原市大沢</t>
    <rPh sb="0" eb="3">
      <t>チバシ</t>
    </rPh>
    <rPh sb="3" eb="5">
      <t>ミドリク</t>
    </rPh>
    <rPh sb="5" eb="6">
      <t>カマ</t>
    </rPh>
    <rPh sb="6" eb="7">
      <t>ト</t>
    </rPh>
    <rPh sb="7" eb="8">
      <t>マチ</t>
    </rPh>
    <rPh sb="9" eb="12">
      <t>モバラシ</t>
    </rPh>
    <rPh sb="12" eb="14">
      <t>オオサワ</t>
    </rPh>
    <phoneticPr fontId="6"/>
  </si>
  <si>
    <t>千葉外房道路</t>
    <rPh sb="0" eb="2">
      <t>チバ</t>
    </rPh>
    <rPh sb="2" eb="4">
      <t>ソトボウ</t>
    </rPh>
    <rPh sb="4" eb="6">
      <t>ドウロ</t>
    </rPh>
    <phoneticPr fontId="6"/>
  </si>
  <si>
    <t>君津市西粟倉～同市片倉</t>
    <rPh sb="0" eb="3">
      <t>キミツシ</t>
    </rPh>
    <rPh sb="3" eb="4">
      <t>ニシ</t>
    </rPh>
    <rPh sb="4" eb="5">
      <t>アワ</t>
    </rPh>
    <rPh sb="5" eb="6">
      <t>クラ</t>
    </rPh>
    <rPh sb="7" eb="9">
      <t>ドウシ</t>
    </rPh>
    <rPh sb="9" eb="11">
      <t>カタクラ</t>
    </rPh>
    <phoneticPr fontId="6"/>
  </si>
  <si>
    <t>房総スカイライン</t>
    <rPh sb="0" eb="2">
      <t>ボウソウ</t>
    </rPh>
    <phoneticPr fontId="6"/>
  </si>
  <si>
    <t>千葉市中央区星久喜町～山武市松尾町谷津</t>
    <rPh sb="0" eb="3">
      <t>チバシ</t>
    </rPh>
    <rPh sb="3" eb="6">
      <t>チュウオウク</t>
    </rPh>
    <rPh sb="6" eb="7">
      <t>ホシ</t>
    </rPh>
    <rPh sb="7" eb="8">
      <t>キュウ</t>
    </rPh>
    <rPh sb="8" eb="9">
      <t>ヨロコ</t>
    </rPh>
    <rPh sb="9" eb="10">
      <t>マチ</t>
    </rPh>
    <rPh sb="11" eb="12">
      <t>ヤマ</t>
    </rPh>
    <rPh sb="12" eb="13">
      <t>ブ</t>
    </rPh>
    <rPh sb="13" eb="14">
      <t>シ</t>
    </rPh>
    <rPh sb="14" eb="16">
      <t>マツオ</t>
    </rPh>
    <rPh sb="16" eb="17">
      <t>チョウ</t>
    </rPh>
    <rPh sb="17" eb="18">
      <t>タニ</t>
    </rPh>
    <rPh sb="18" eb="19">
      <t>ツ</t>
    </rPh>
    <phoneticPr fontId="6"/>
  </si>
  <si>
    <t>千葉東金道路</t>
    <rPh sb="0" eb="2">
      <t>チバ</t>
    </rPh>
    <rPh sb="2" eb="4">
      <t>トウガネ</t>
    </rPh>
    <rPh sb="4" eb="6">
      <t>ドウロ</t>
    </rPh>
    <phoneticPr fontId="6"/>
  </si>
  <si>
    <t>君津市笹～鴨川市打墨</t>
    <rPh sb="0" eb="3">
      <t>キミツシ</t>
    </rPh>
    <rPh sb="3" eb="4">
      <t>ササ</t>
    </rPh>
    <rPh sb="5" eb="8">
      <t>カモガワシ</t>
    </rPh>
    <rPh sb="8" eb="9">
      <t>ウ</t>
    </rPh>
    <rPh sb="9" eb="10">
      <t>スミ</t>
    </rPh>
    <phoneticPr fontId="6"/>
  </si>
  <si>
    <t>鴨川道路</t>
    <rPh sb="0" eb="2">
      <t>カモガワ</t>
    </rPh>
    <rPh sb="2" eb="4">
      <t>ドウロ</t>
    </rPh>
    <phoneticPr fontId="6"/>
  </si>
  <si>
    <t>千葉</t>
    <rPh sb="0" eb="2">
      <t>チバ</t>
    </rPh>
    <phoneticPr fontId="6"/>
  </si>
  <si>
    <t>皆野寄居有料道路</t>
    <rPh sb="0" eb="2">
      <t>ミナノ</t>
    </rPh>
    <rPh sb="2" eb="4">
      <t>ヨリイ</t>
    </rPh>
    <rPh sb="4" eb="6">
      <t>ユウリョウ</t>
    </rPh>
    <rPh sb="6" eb="8">
      <t>ドウロ</t>
    </rPh>
    <phoneticPr fontId="6"/>
  </si>
  <si>
    <t>さいたま市緑区芝原３丁目～同市緑区大字大崎</t>
    <rPh sb="4" eb="5">
      <t>シ</t>
    </rPh>
    <rPh sb="5" eb="7">
      <t>ミドリク</t>
    </rPh>
    <rPh sb="7" eb="9">
      <t>シバハラ</t>
    </rPh>
    <rPh sb="10" eb="12">
      <t>チョウメ</t>
    </rPh>
    <rPh sb="13" eb="15">
      <t>ドウシ</t>
    </rPh>
    <rPh sb="15" eb="16">
      <t>ミドリ</t>
    </rPh>
    <rPh sb="16" eb="17">
      <t>ク</t>
    </rPh>
    <rPh sb="17" eb="19">
      <t>オオアザ</t>
    </rPh>
    <rPh sb="19" eb="21">
      <t>オオサキ</t>
    </rPh>
    <phoneticPr fontId="6"/>
  </si>
  <si>
    <t>新見沼大橋有料道路</t>
    <rPh sb="0" eb="1">
      <t>シン</t>
    </rPh>
    <rPh sb="1" eb="2">
      <t>ミ</t>
    </rPh>
    <rPh sb="2" eb="3">
      <t>ヌマ</t>
    </rPh>
    <rPh sb="3" eb="5">
      <t>オオハシ</t>
    </rPh>
    <rPh sb="5" eb="7">
      <t>ユウリョウ</t>
    </rPh>
    <rPh sb="7" eb="9">
      <t>ドウロ</t>
    </rPh>
    <phoneticPr fontId="6"/>
  </si>
  <si>
    <t>狭山市大字入間川～狭山市大字柏原</t>
    <rPh sb="0" eb="3">
      <t>サヤマシ</t>
    </rPh>
    <rPh sb="3" eb="5">
      <t>オオアザ</t>
    </rPh>
    <rPh sb="5" eb="8">
      <t>イルマガワ</t>
    </rPh>
    <rPh sb="9" eb="12">
      <t>サヤマシ</t>
    </rPh>
    <rPh sb="12" eb="14">
      <t>オオアザ</t>
    </rPh>
    <rPh sb="14" eb="16">
      <t>カシハラ</t>
    </rPh>
    <phoneticPr fontId="6"/>
  </si>
  <si>
    <t>狭山環状有料道路</t>
    <rPh sb="0" eb="2">
      <t>サヤマ</t>
    </rPh>
    <rPh sb="2" eb="4">
      <t>カンジョウ</t>
    </rPh>
    <rPh sb="4" eb="6">
      <t>ユウリョウ</t>
    </rPh>
    <rPh sb="6" eb="8">
      <t>ドウロ</t>
    </rPh>
    <phoneticPr fontId="6"/>
  </si>
  <si>
    <t>埼玉</t>
    <rPh sb="0" eb="2">
      <t>サイタマ</t>
    </rPh>
    <phoneticPr fontId="6"/>
  </si>
  <si>
    <t>鹿沼市深津字下台原～宇都宮市西川田町字西田</t>
    <rPh sb="0" eb="3">
      <t>カヌマシ</t>
    </rPh>
    <rPh sb="3" eb="5">
      <t>フカツ</t>
    </rPh>
    <rPh sb="5" eb="6">
      <t>ジ</t>
    </rPh>
    <rPh sb="6" eb="7">
      <t>シタ</t>
    </rPh>
    <rPh sb="7" eb="8">
      <t>ダイ</t>
    </rPh>
    <rPh sb="8" eb="9">
      <t>ハラ</t>
    </rPh>
    <rPh sb="10" eb="13">
      <t>ウツノミヤ</t>
    </rPh>
    <rPh sb="13" eb="14">
      <t>シ</t>
    </rPh>
    <rPh sb="14" eb="15">
      <t>ニシ</t>
    </rPh>
    <rPh sb="15" eb="17">
      <t>カワダ</t>
    </rPh>
    <rPh sb="17" eb="18">
      <t>マチ</t>
    </rPh>
    <rPh sb="18" eb="19">
      <t>アザ</t>
    </rPh>
    <rPh sb="19" eb="20">
      <t>ニシ</t>
    </rPh>
    <rPh sb="20" eb="21">
      <t>タ</t>
    </rPh>
    <phoneticPr fontId="6"/>
  </si>
  <si>
    <t>宇都宮鹿沼道路</t>
    <rPh sb="0" eb="3">
      <t>ウツノミヤ</t>
    </rPh>
    <rPh sb="3" eb="5">
      <t>カヌマ</t>
    </rPh>
    <rPh sb="5" eb="7">
      <t>ドウロ</t>
    </rPh>
    <phoneticPr fontId="6"/>
  </si>
  <si>
    <t>日光市小佐越～同市鬼怒川温泉滝</t>
    <rPh sb="0" eb="3">
      <t>ニ</t>
    </rPh>
    <rPh sb="3" eb="4">
      <t>ショウ</t>
    </rPh>
    <rPh sb="4" eb="5">
      <t>サ</t>
    </rPh>
    <rPh sb="5" eb="6">
      <t>ゴ</t>
    </rPh>
    <rPh sb="7" eb="9">
      <t>ドウシ</t>
    </rPh>
    <rPh sb="9" eb="14">
      <t>キヌガワオンセン</t>
    </rPh>
    <rPh sb="14" eb="15">
      <t>タキ</t>
    </rPh>
    <phoneticPr fontId="6"/>
  </si>
  <si>
    <t>鬼怒川有料道路</t>
    <rPh sb="0" eb="3">
      <t>キヌガワ</t>
    </rPh>
    <rPh sb="3" eb="5">
      <t>ユウリョウ</t>
    </rPh>
    <rPh sb="5" eb="7">
      <t>ドウロ</t>
    </rPh>
    <phoneticPr fontId="6"/>
  </si>
  <si>
    <t>宇都宮市徳次郎町～日光市清滝桜ヶ丘町</t>
    <rPh sb="0" eb="3">
      <t>ウツノミヤ</t>
    </rPh>
    <rPh sb="3" eb="4">
      <t>シ</t>
    </rPh>
    <rPh sb="4" eb="8">
      <t>トクジロウマチ</t>
    </rPh>
    <rPh sb="9" eb="12">
      <t>ニッコウシ</t>
    </rPh>
    <rPh sb="12" eb="18">
      <t>キヨタキサクラガオカマチ</t>
    </rPh>
    <phoneticPr fontId="6"/>
  </si>
  <si>
    <t>日光宇都宮道路</t>
    <rPh sb="0" eb="2">
      <t>ニッコウ</t>
    </rPh>
    <rPh sb="2" eb="5">
      <t>ウツノミヤ</t>
    </rPh>
    <rPh sb="5" eb="7">
      <t>ドウロ</t>
    </rPh>
    <phoneticPr fontId="6"/>
  </si>
  <si>
    <t>日光市鬼怒川温泉滝～那須塩原市中塩原</t>
    <rPh sb="0" eb="3">
      <t>ニ</t>
    </rPh>
    <rPh sb="3" eb="6">
      <t>キヌガワ</t>
    </rPh>
    <rPh sb="6" eb="8">
      <t>オンセン</t>
    </rPh>
    <rPh sb="8" eb="9">
      <t>タキ</t>
    </rPh>
    <rPh sb="10" eb="12">
      <t>ナス</t>
    </rPh>
    <rPh sb="12" eb="13">
      <t>シオ</t>
    </rPh>
    <rPh sb="13" eb="15">
      <t>ハライチ</t>
    </rPh>
    <rPh sb="15" eb="16">
      <t>ナカ</t>
    </rPh>
    <rPh sb="16" eb="18">
      <t>シオバラ</t>
    </rPh>
    <phoneticPr fontId="6"/>
  </si>
  <si>
    <t>日塩有料道路</t>
    <rPh sb="0" eb="1">
      <t>ニチ</t>
    </rPh>
    <rPh sb="1" eb="2">
      <t>エン</t>
    </rPh>
    <rPh sb="2" eb="4">
      <t>ユウリョウ</t>
    </rPh>
    <rPh sb="4" eb="6">
      <t>ドウロ</t>
    </rPh>
    <phoneticPr fontId="6"/>
  </si>
  <si>
    <t>栃木</t>
    <rPh sb="0" eb="2">
      <t>トチギ</t>
    </rPh>
    <phoneticPr fontId="6"/>
  </si>
  <si>
    <t>北相馬郡利根町大字加納新田～千葉県印旛郡栄町大字北</t>
    <rPh sb="0" eb="1">
      <t>キタ</t>
    </rPh>
    <rPh sb="1" eb="4">
      <t>ソウマグン</t>
    </rPh>
    <rPh sb="4" eb="7">
      <t>トネマチ</t>
    </rPh>
    <rPh sb="7" eb="9">
      <t>オオアザ</t>
    </rPh>
    <rPh sb="9" eb="11">
      <t>カノウ</t>
    </rPh>
    <rPh sb="11" eb="12">
      <t>アタラ</t>
    </rPh>
    <rPh sb="12" eb="13">
      <t>タ</t>
    </rPh>
    <rPh sb="14" eb="17">
      <t>チバケン</t>
    </rPh>
    <rPh sb="17" eb="19">
      <t>インバ</t>
    </rPh>
    <rPh sb="19" eb="20">
      <t>グン</t>
    </rPh>
    <rPh sb="20" eb="21">
      <t>サカ</t>
    </rPh>
    <rPh sb="21" eb="22">
      <t>マチ</t>
    </rPh>
    <rPh sb="22" eb="24">
      <t>オオアザ</t>
    </rPh>
    <rPh sb="24" eb="25">
      <t>キタ</t>
    </rPh>
    <phoneticPr fontId="6"/>
  </si>
  <si>
    <t>茨城県道路公社</t>
    <rPh sb="0" eb="2">
      <t>イバラキ</t>
    </rPh>
    <rPh sb="2" eb="5">
      <t>ケンドウロ</t>
    </rPh>
    <rPh sb="5" eb="7">
      <t>コウシャ</t>
    </rPh>
    <phoneticPr fontId="6"/>
  </si>
  <si>
    <t>第二栄橋道路(若草大橋)</t>
    <rPh sb="0" eb="1">
      <t>ダイ</t>
    </rPh>
    <rPh sb="1" eb="2">
      <t>ニ</t>
    </rPh>
    <rPh sb="2" eb="3">
      <t>サカ</t>
    </rPh>
    <rPh sb="3" eb="4">
      <t>バシ</t>
    </rPh>
    <rPh sb="4" eb="6">
      <t>ドウロ</t>
    </rPh>
    <rPh sb="7" eb="9">
      <t>ワカクサ</t>
    </rPh>
    <rPh sb="9" eb="11">
      <t>オオハシ</t>
    </rPh>
    <phoneticPr fontId="6"/>
  </si>
  <si>
    <t>下総利根大橋</t>
    <rPh sb="0" eb="2">
      <t>シモウサ</t>
    </rPh>
    <rPh sb="2" eb="4">
      <t>トネ</t>
    </rPh>
    <rPh sb="4" eb="6">
      <t>オオハシ</t>
    </rPh>
    <phoneticPr fontId="6"/>
  </si>
  <si>
    <t>茨城・千葉</t>
    <rPh sb="0" eb="2">
      <t>イバラキ</t>
    </rPh>
    <rPh sb="3" eb="5">
      <t>チバ</t>
    </rPh>
    <phoneticPr fontId="6"/>
  </si>
  <si>
    <t>ひたちなか市新光町～同市部田野</t>
    <rPh sb="5" eb="6">
      <t>シ</t>
    </rPh>
    <rPh sb="6" eb="7">
      <t>シン</t>
    </rPh>
    <rPh sb="7" eb="8">
      <t>ヒカリ</t>
    </rPh>
    <rPh sb="8" eb="9">
      <t>マチ</t>
    </rPh>
    <rPh sb="10" eb="12">
      <t>ドウシ</t>
    </rPh>
    <rPh sb="12" eb="13">
      <t>ベ</t>
    </rPh>
    <rPh sb="13" eb="15">
      <t>タノ</t>
    </rPh>
    <phoneticPr fontId="6"/>
  </si>
  <si>
    <t>常陸那珂道路</t>
    <rPh sb="0" eb="2">
      <t>ヒタチ</t>
    </rPh>
    <rPh sb="2" eb="4">
      <t>ナカ</t>
    </rPh>
    <rPh sb="4" eb="6">
      <t>ドウロ</t>
    </rPh>
    <phoneticPr fontId="6"/>
  </si>
  <si>
    <t>常総市豊岡町～同市小山戸町</t>
    <rPh sb="0" eb="3">
      <t>ジョウソウシ</t>
    </rPh>
    <rPh sb="3" eb="6">
      <t>トヨオカマチ</t>
    </rPh>
    <rPh sb="7" eb="9">
      <t>ドウシ</t>
    </rPh>
    <rPh sb="9" eb="11">
      <t>オヤマ</t>
    </rPh>
    <rPh sb="11" eb="12">
      <t>ト</t>
    </rPh>
    <rPh sb="12" eb="13">
      <t>マチ</t>
    </rPh>
    <phoneticPr fontId="6"/>
  </si>
  <si>
    <t>水海道道路</t>
    <rPh sb="0" eb="1">
      <t>スイ</t>
    </rPh>
    <rPh sb="1" eb="2">
      <t>ウミ</t>
    </rPh>
    <rPh sb="2" eb="3">
      <t>ミチ</t>
    </rPh>
    <rPh sb="3" eb="5">
      <t>ドウロ</t>
    </rPh>
    <phoneticPr fontId="6"/>
  </si>
  <si>
    <t>水戸市元石川町字千束～ひたちなか市部田野</t>
    <rPh sb="0" eb="3">
      <t>ミトシ</t>
    </rPh>
    <rPh sb="3" eb="6">
      <t>モトイシカワ</t>
    </rPh>
    <rPh sb="6" eb="7">
      <t>マチ</t>
    </rPh>
    <rPh sb="7" eb="8">
      <t>ジ</t>
    </rPh>
    <rPh sb="8" eb="9">
      <t>セン</t>
    </rPh>
    <rPh sb="9" eb="10">
      <t>ツカ</t>
    </rPh>
    <rPh sb="16" eb="17">
      <t>シ</t>
    </rPh>
    <rPh sb="17" eb="18">
      <t>ベ</t>
    </rPh>
    <rPh sb="18" eb="20">
      <t>タノ</t>
    </rPh>
    <phoneticPr fontId="6"/>
  </si>
  <si>
    <t>東水戸道路</t>
    <rPh sb="0" eb="1">
      <t>ヒガシ</t>
    </rPh>
    <rPh sb="1" eb="3">
      <t>ミト</t>
    </rPh>
    <rPh sb="3" eb="5">
      <t>ドウロ</t>
    </rPh>
    <phoneticPr fontId="6"/>
  </si>
  <si>
    <t>日立市助川町～同市白銀町</t>
    <rPh sb="0" eb="3">
      <t>ヒタチシ</t>
    </rPh>
    <rPh sb="3" eb="4">
      <t>ジョ</t>
    </rPh>
    <rPh sb="4" eb="5">
      <t>カワ</t>
    </rPh>
    <rPh sb="5" eb="6">
      <t>マチ</t>
    </rPh>
    <rPh sb="7" eb="9">
      <t>ドウシ</t>
    </rPh>
    <rPh sb="9" eb="10">
      <t>シロ</t>
    </rPh>
    <rPh sb="10" eb="11">
      <t>ギン</t>
    </rPh>
    <rPh sb="11" eb="12">
      <t>マチ</t>
    </rPh>
    <phoneticPr fontId="6"/>
  </si>
  <si>
    <t>日立道路</t>
    <rPh sb="0" eb="2">
      <t>ヒタチ</t>
    </rPh>
    <rPh sb="2" eb="4">
      <t>ドウロ</t>
    </rPh>
    <phoneticPr fontId="6"/>
  </si>
  <si>
    <t>茨城</t>
    <rPh sb="0" eb="2">
      <t>イバラキ</t>
    </rPh>
    <phoneticPr fontId="6"/>
  </si>
  <si>
    <t>西白河郡矢吹町八幡町～石川郡玉川村大字小高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ハチマンマチ</t>
    </rPh>
    <rPh sb="11" eb="14">
      <t>イシカワグン</t>
    </rPh>
    <rPh sb="14" eb="17">
      <t>タマガワムラ</t>
    </rPh>
    <rPh sb="17" eb="19">
      <t>オオアザ</t>
    </rPh>
    <rPh sb="19" eb="21">
      <t>オダカ</t>
    </rPh>
    <phoneticPr fontId="6"/>
  </si>
  <si>
    <t>福島空港道路</t>
    <rPh sb="0" eb="2">
      <t>フクシマ</t>
    </rPh>
    <rPh sb="2" eb="4">
      <t>クウコウ</t>
    </rPh>
    <rPh sb="4" eb="6">
      <t>ドウロ</t>
    </rPh>
    <phoneticPr fontId="6"/>
  </si>
  <si>
    <t>福島</t>
    <rPh sb="0" eb="2">
      <t>フクシマ</t>
    </rPh>
    <phoneticPr fontId="6"/>
  </si>
  <si>
    <t>米沢市窪田町～東置賜郡高畠町大字深沼</t>
    <rPh sb="0" eb="3">
      <t>ヨネザワシ</t>
    </rPh>
    <rPh sb="3" eb="6">
      <t>クボタマチ</t>
    </rPh>
    <rPh sb="7" eb="8">
      <t>ヒガシ</t>
    </rPh>
    <rPh sb="8" eb="9">
      <t>オ</t>
    </rPh>
    <rPh sb="9" eb="10">
      <t>タマワ</t>
    </rPh>
    <rPh sb="10" eb="11">
      <t>グン</t>
    </rPh>
    <rPh sb="11" eb="13">
      <t>タカハタ</t>
    </rPh>
    <rPh sb="13" eb="14">
      <t>マチ</t>
    </rPh>
    <rPh sb="14" eb="16">
      <t>オオアザ</t>
    </rPh>
    <rPh sb="16" eb="18">
      <t>フカヌマ</t>
    </rPh>
    <phoneticPr fontId="6"/>
  </si>
  <si>
    <t>米沢南陽道路</t>
    <rPh sb="0" eb="2">
      <t>ヨネザワ</t>
    </rPh>
    <rPh sb="2" eb="4">
      <t>ナンヨウ</t>
    </rPh>
    <rPh sb="4" eb="6">
      <t>ドウロ</t>
    </rPh>
    <phoneticPr fontId="6"/>
  </si>
  <si>
    <t>山形市蔵王温泉字同志平～同市蔵王成沢字羽龍</t>
    <rPh sb="0" eb="3">
      <t>ヤマガタシ</t>
    </rPh>
    <rPh sb="3" eb="5">
      <t>ザオウ</t>
    </rPh>
    <rPh sb="5" eb="7">
      <t>オンセン</t>
    </rPh>
    <rPh sb="7" eb="8">
      <t>アザ</t>
    </rPh>
    <rPh sb="8" eb="10">
      <t>ドウシ</t>
    </rPh>
    <rPh sb="10" eb="11">
      <t>ダイラ</t>
    </rPh>
    <rPh sb="12" eb="14">
      <t>ドウシ</t>
    </rPh>
    <rPh sb="14" eb="16">
      <t>ザオウ</t>
    </rPh>
    <rPh sb="16" eb="17">
      <t>ナ</t>
    </rPh>
    <rPh sb="17" eb="18">
      <t>サワ</t>
    </rPh>
    <rPh sb="18" eb="19">
      <t>アザ</t>
    </rPh>
    <rPh sb="19" eb="20">
      <t>ハ</t>
    </rPh>
    <rPh sb="20" eb="21">
      <t>リュウ</t>
    </rPh>
    <phoneticPr fontId="6"/>
  </si>
  <si>
    <t>西蔵王有料道路</t>
    <rPh sb="0" eb="1">
      <t>ニシ</t>
    </rPh>
    <rPh sb="1" eb="3">
      <t>ザオウ</t>
    </rPh>
    <rPh sb="3" eb="5">
      <t>ユウリョウ</t>
    </rPh>
    <rPh sb="5" eb="7">
      <t>ドウロ</t>
    </rPh>
    <phoneticPr fontId="6"/>
  </si>
  <si>
    <t>山形</t>
    <rPh sb="0" eb="2">
      <t>ヤマガタ</t>
    </rPh>
    <phoneticPr fontId="6"/>
  </si>
  <si>
    <t>山本郡琴丘町鹿渡～能代市浅内</t>
    <rPh sb="0" eb="3">
      <t>ヤマモトグン</t>
    </rPh>
    <rPh sb="3" eb="4">
      <t>コト</t>
    </rPh>
    <rPh sb="4" eb="5">
      <t>オカ</t>
    </rPh>
    <rPh sb="5" eb="6">
      <t>マチ</t>
    </rPh>
    <rPh sb="6" eb="7">
      <t>シカ</t>
    </rPh>
    <rPh sb="7" eb="8">
      <t>ワタ</t>
    </rPh>
    <rPh sb="9" eb="12">
      <t>ノシロシ</t>
    </rPh>
    <rPh sb="12" eb="13">
      <t>アサ</t>
    </rPh>
    <rPh sb="13" eb="14">
      <t>ウチ</t>
    </rPh>
    <phoneticPr fontId="6"/>
  </si>
  <si>
    <t>秋田自動車道(琴丘能代道路)</t>
    <rPh sb="0" eb="2">
      <t>アキタ</t>
    </rPh>
    <rPh sb="2" eb="6">
      <t>ジドウシャドウ</t>
    </rPh>
    <rPh sb="7" eb="9">
      <t>コトオカ</t>
    </rPh>
    <rPh sb="9" eb="11">
      <t>ノシロ</t>
    </rPh>
    <rPh sb="11" eb="13">
      <t>ドウロ</t>
    </rPh>
    <phoneticPr fontId="6"/>
  </si>
  <si>
    <t>秋田市上新城道川～潟上市昭和大久保</t>
    <rPh sb="0" eb="3">
      <t>アキタシ</t>
    </rPh>
    <rPh sb="3" eb="4">
      <t>ウエ</t>
    </rPh>
    <rPh sb="4" eb="5">
      <t>シン</t>
    </rPh>
    <rPh sb="5" eb="6">
      <t>シロ</t>
    </rPh>
    <rPh sb="6" eb="7">
      <t>ミチ</t>
    </rPh>
    <rPh sb="7" eb="8">
      <t>カワ</t>
    </rPh>
    <rPh sb="9" eb="10">
      <t>ガタ</t>
    </rPh>
    <rPh sb="10" eb="11">
      <t>ア</t>
    </rPh>
    <rPh sb="11" eb="12">
      <t>シ</t>
    </rPh>
    <rPh sb="12" eb="14">
      <t>ショウワ</t>
    </rPh>
    <rPh sb="14" eb="17">
      <t>オオクボ</t>
    </rPh>
    <phoneticPr fontId="6"/>
  </si>
  <si>
    <t>秋田自動車道(秋田外環状道路)</t>
    <rPh sb="0" eb="2">
      <t>アキタ</t>
    </rPh>
    <rPh sb="2" eb="6">
      <t>ジドウシャドウ</t>
    </rPh>
    <rPh sb="7" eb="9">
      <t>アキタ</t>
    </rPh>
    <rPh sb="9" eb="10">
      <t>ソト</t>
    </rPh>
    <rPh sb="10" eb="12">
      <t>カンジョウ</t>
    </rPh>
    <rPh sb="12" eb="14">
      <t>ドウロ</t>
    </rPh>
    <phoneticPr fontId="6"/>
  </si>
  <si>
    <t>湯沢市沖鶴～横手市新藤柳田</t>
    <rPh sb="0" eb="3">
      <t>ユザワシ</t>
    </rPh>
    <rPh sb="3" eb="4">
      <t>オキ</t>
    </rPh>
    <rPh sb="4" eb="5">
      <t>ツル</t>
    </rPh>
    <rPh sb="6" eb="9">
      <t>ヨコテシ</t>
    </rPh>
    <rPh sb="9" eb="10">
      <t>シン</t>
    </rPh>
    <rPh sb="10" eb="11">
      <t>フジ</t>
    </rPh>
    <rPh sb="11" eb="13">
      <t>ヤナギタ</t>
    </rPh>
    <phoneticPr fontId="6"/>
  </si>
  <si>
    <t>湯沢横手道路</t>
    <rPh sb="0" eb="2">
      <t>ユザワ</t>
    </rPh>
    <rPh sb="2" eb="4">
      <t>ヨコテ</t>
    </rPh>
    <rPh sb="4" eb="6">
      <t>ドウロ</t>
    </rPh>
    <phoneticPr fontId="6"/>
  </si>
  <si>
    <t>秋田</t>
    <rPh sb="0" eb="2">
      <t>アキタ</t>
    </rPh>
    <phoneticPr fontId="6"/>
  </si>
  <si>
    <t>仙台北部道路</t>
    <rPh sb="0" eb="2">
      <t>センダイ</t>
    </rPh>
    <rPh sb="2" eb="4">
      <t>ホクブ</t>
    </rPh>
    <rPh sb="4" eb="6">
      <t>ドウロ</t>
    </rPh>
    <phoneticPr fontId="6"/>
  </si>
  <si>
    <t>仙台市宮城野区中野～宮城郡利府町春日</t>
    <rPh sb="0" eb="3">
      <t>センダイシ</t>
    </rPh>
    <rPh sb="3" eb="7">
      <t>ミヤギノク</t>
    </rPh>
    <rPh sb="7" eb="9">
      <t>ナカノ</t>
    </rPh>
    <rPh sb="10" eb="13">
      <t>ミヤギグン</t>
    </rPh>
    <rPh sb="13" eb="16">
      <t>リフチョウ</t>
    </rPh>
    <rPh sb="16" eb="18">
      <t>カスガ</t>
    </rPh>
    <phoneticPr fontId="6"/>
  </si>
  <si>
    <t>三陸自動車道(仙塩道路)</t>
    <rPh sb="0" eb="2">
      <t>サンリク</t>
    </rPh>
    <rPh sb="2" eb="6">
      <t>ジドウシャドウ</t>
    </rPh>
    <rPh sb="7" eb="8">
      <t>セン</t>
    </rPh>
    <rPh sb="8" eb="9">
      <t>シオ</t>
    </rPh>
    <rPh sb="9" eb="11">
      <t>ドウロ</t>
    </rPh>
    <phoneticPr fontId="6"/>
  </si>
  <si>
    <t>亘理郡亘理町逢隈牛袋～仙台市宮城野区中野</t>
    <rPh sb="0" eb="1">
      <t>ワタ</t>
    </rPh>
    <rPh sb="1" eb="2">
      <t>リ</t>
    </rPh>
    <rPh sb="2" eb="3">
      <t>グン</t>
    </rPh>
    <rPh sb="3" eb="4">
      <t>ワタ</t>
    </rPh>
    <rPh sb="4" eb="5">
      <t>リ</t>
    </rPh>
    <rPh sb="5" eb="6">
      <t>マチ</t>
    </rPh>
    <rPh sb="6" eb="7">
      <t>ア</t>
    </rPh>
    <rPh sb="7" eb="8">
      <t>クマ</t>
    </rPh>
    <rPh sb="8" eb="9">
      <t>ウシ</t>
    </rPh>
    <rPh sb="9" eb="10">
      <t>フクロ</t>
    </rPh>
    <rPh sb="11" eb="14">
      <t>センダイシ</t>
    </rPh>
    <rPh sb="14" eb="18">
      <t>ミヤギノク</t>
    </rPh>
    <rPh sb="18" eb="20">
      <t>ナカノ</t>
    </rPh>
    <phoneticPr fontId="6"/>
  </si>
  <si>
    <t>仙台東部道路</t>
    <rPh sb="0" eb="2">
      <t>センダイ</t>
    </rPh>
    <rPh sb="2" eb="4">
      <t>トウブ</t>
    </rPh>
    <rPh sb="4" eb="6">
      <t>ドウロ</t>
    </rPh>
    <phoneticPr fontId="6"/>
  </si>
  <si>
    <t>宮城郡利府町春日～東松島市川下</t>
    <rPh sb="0" eb="3">
      <t>ミヤギグン</t>
    </rPh>
    <rPh sb="3" eb="6">
      <t>リフチョウ</t>
    </rPh>
    <rPh sb="6" eb="8">
      <t>カスガ</t>
    </rPh>
    <rPh sb="9" eb="10">
      <t>ヒガシ</t>
    </rPh>
    <rPh sb="10" eb="12">
      <t>マツシマ</t>
    </rPh>
    <rPh sb="12" eb="13">
      <t>シ</t>
    </rPh>
    <rPh sb="13" eb="15">
      <t>カワシタ</t>
    </rPh>
    <phoneticPr fontId="6"/>
  </si>
  <si>
    <t>仙台松島道路</t>
    <rPh sb="0" eb="2">
      <t>センダイ</t>
    </rPh>
    <rPh sb="2" eb="4">
      <t>マツシマ</t>
    </rPh>
    <rPh sb="4" eb="6">
      <t>ドウロ</t>
    </rPh>
    <phoneticPr fontId="6"/>
  </si>
  <si>
    <t>仙台市若林区今泉～同市太白区茂庭</t>
    <rPh sb="0" eb="3">
      <t>センダイシ</t>
    </rPh>
    <rPh sb="3" eb="6">
      <t>ワカバヤシク</t>
    </rPh>
    <rPh sb="6" eb="8">
      <t>イマイズミ</t>
    </rPh>
    <rPh sb="9" eb="11">
      <t>ドウシ</t>
    </rPh>
    <rPh sb="11" eb="14">
      <t>タイハクク</t>
    </rPh>
    <rPh sb="14" eb="15">
      <t>モ</t>
    </rPh>
    <rPh sb="15" eb="16">
      <t>ニワ</t>
    </rPh>
    <phoneticPr fontId="6"/>
  </si>
  <si>
    <t>仙台南部道路</t>
    <rPh sb="0" eb="2">
      <t>センダイ</t>
    </rPh>
    <rPh sb="2" eb="4">
      <t>ナンブ</t>
    </rPh>
    <rPh sb="4" eb="6">
      <t>ドウロ</t>
    </rPh>
    <phoneticPr fontId="6"/>
  </si>
  <si>
    <t>宮城</t>
    <rPh sb="0" eb="2">
      <t>ミヤギ</t>
    </rPh>
    <phoneticPr fontId="6"/>
  </si>
  <si>
    <t>八戸市市川町～上北郡下田町字高田</t>
    <rPh sb="0" eb="3">
      <t>ハチノヘシ</t>
    </rPh>
    <rPh sb="3" eb="6">
      <t>イチカワマチ</t>
    </rPh>
    <rPh sb="7" eb="8">
      <t>ウエ</t>
    </rPh>
    <rPh sb="8" eb="9">
      <t>キタ</t>
    </rPh>
    <rPh sb="9" eb="10">
      <t>グン</t>
    </rPh>
    <rPh sb="10" eb="13">
      <t>シモダマチ</t>
    </rPh>
    <rPh sb="13" eb="14">
      <t>ジ</t>
    </rPh>
    <rPh sb="14" eb="16">
      <t>タカダ</t>
    </rPh>
    <phoneticPr fontId="6"/>
  </si>
  <si>
    <t>百石道路</t>
    <rPh sb="0" eb="2">
      <t>モモイシ</t>
    </rPh>
    <rPh sb="2" eb="4">
      <t>ドウロ</t>
    </rPh>
    <phoneticPr fontId="6"/>
  </si>
  <si>
    <t>上北郡おいらせ町字高田～上北郡六戸町大字犬落瀬字堀切沢</t>
    <rPh sb="0" eb="2">
      <t>カミキタ</t>
    </rPh>
    <rPh sb="2" eb="3">
      <t>グン</t>
    </rPh>
    <rPh sb="12" eb="14">
      <t>カミキタ</t>
    </rPh>
    <rPh sb="14" eb="15">
      <t>グン</t>
    </rPh>
    <phoneticPr fontId="6"/>
  </si>
  <si>
    <t>第二みちのく有料道路</t>
    <rPh sb="0" eb="2">
      <t>ダイニ</t>
    </rPh>
    <rPh sb="6" eb="8">
      <t>ユウリョウ</t>
    </rPh>
    <rPh sb="8" eb="10">
      <t>ドウロ</t>
    </rPh>
    <phoneticPr fontId="6"/>
  </si>
  <si>
    <t>青森市大字大谷字山ノ内～同市大字大谷字小谷</t>
    <rPh sb="12" eb="13">
      <t>ドウ</t>
    </rPh>
    <phoneticPr fontId="6"/>
  </si>
  <si>
    <t>青森空港有料道路</t>
    <rPh sb="0" eb="2">
      <t>アオモリ</t>
    </rPh>
    <rPh sb="2" eb="4">
      <t>クウコウ</t>
    </rPh>
    <rPh sb="4" eb="6">
      <t>ユウリョウ</t>
    </rPh>
    <rPh sb="6" eb="8">
      <t>ドウロ</t>
    </rPh>
    <phoneticPr fontId="6"/>
  </si>
  <si>
    <t>上北郡七戸町字後平～青森市大字滝沢</t>
    <rPh sb="0" eb="1">
      <t>ウエ</t>
    </rPh>
    <rPh sb="1" eb="2">
      <t>キタ</t>
    </rPh>
    <rPh sb="2" eb="3">
      <t>グン</t>
    </rPh>
    <rPh sb="7" eb="8">
      <t>ウシロ</t>
    </rPh>
    <rPh sb="8" eb="9">
      <t>タイラ</t>
    </rPh>
    <rPh sb="10" eb="12">
      <t>アオモリ</t>
    </rPh>
    <rPh sb="12" eb="13">
      <t>シ</t>
    </rPh>
    <rPh sb="13" eb="14">
      <t>ダイ</t>
    </rPh>
    <phoneticPr fontId="6"/>
  </si>
  <si>
    <t>みちのく有料道路</t>
    <rPh sb="4" eb="6">
      <t>ユウリョウ</t>
    </rPh>
    <rPh sb="6" eb="8">
      <t>ドウロ</t>
    </rPh>
    <phoneticPr fontId="6"/>
  </si>
  <si>
    <t>青森</t>
    <rPh sb="0" eb="2">
      <t>アオモリ</t>
    </rPh>
    <phoneticPr fontId="6"/>
  </si>
  <si>
    <t>深川市音江町字向陽～同市深川町字芽生</t>
    <rPh sb="0" eb="3">
      <t>フカガワシ</t>
    </rPh>
    <rPh sb="3" eb="4">
      <t>オト</t>
    </rPh>
    <rPh sb="4" eb="5">
      <t>エ</t>
    </rPh>
    <rPh sb="5" eb="6">
      <t>マチ</t>
    </rPh>
    <rPh sb="6" eb="7">
      <t>ジ</t>
    </rPh>
    <rPh sb="7" eb="9">
      <t>コウヨウ</t>
    </rPh>
    <rPh sb="10" eb="12">
      <t>ドウシ</t>
    </rPh>
    <rPh sb="12" eb="15">
      <t>フカガワチョウ</t>
    </rPh>
    <rPh sb="15" eb="16">
      <t>ジ</t>
    </rPh>
    <rPh sb="16" eb="17">
      <t>メ</t>
    </rPh>
    <rPh sb="17" eb="18">
      <t>ショウ</t>
    </rPh>
    <phoneticPr fontId="6"/>
  </si>
  <si>
    <t>国道</t>
    <rPh sb="0" eb="1">
      <t>クニ</t>
    </rPh>
    <rPh sb="1" eb="2">
      <t>ミチ</t>
    </rPh>
    <phoneticPr fontId="6"/>
  </si>
  <si>
    <t>深川・留萌自動車道</t>
    <rPh sb="0" eb="2">
      <t>フカガワ</t>
    </rPh>
    <rPh sb="3" eb="4">
      <t>ト</t>
    </rPh>
    <rPh sb="4" eb="5">
      <t>モ</t>
    </rPh>
    <rPh sb="5" eb="9">
      <t>ジドウシャドウ</t>
    </rPh>
    <phoneticPr fontId="6"/>
  </si>
  <si>
    <t>苫小牧市字植苗～同市字沼の端</t>
    <rPh sb="0" eb="4">
      <t>トマコマイシ</t>
    </rPh>
    <rPh sb="4" eb="5">
      <t>ジ</t>
    </rPh>
    <rPh sb="5" eb="7">
      <t>ウエナエ</t>
    </rPh>
    <rPh sb="8" eb="10">
      <t>ドウシ</t>
    </rPh>
    <rPh sb="10" eb="11">
      <t>ジ</t>
    </rPh>
    <rPh sb="11" eb="12">
      <t>ヌマ</t>
    </rPh>
    <rPh sb="13" eb="14">
      <t>ハシ</t>
    </rPh>
    <phoneticPr fontId="6"/>
  </si>
  <si>
    <t>日高自動車道</t>
    <rPh sb="0" eb="2">
      <t>ヒダカ</t>
    </rPh>
    <rPh sb="2" eb="6">
      <t>ジドウシャドウ</t>
    </rPh>
    <phoneticPr fontId="6"/>
  </si>
  <si>
    <t>北海道</t>
    <rPh sb="0" eb="3">
      <t>ホッカイドウ</t>
    </rPh>
    <phoneticPr fontId="6"/>
  </si>
  <si>
    <t>２．一般有料道路</t>
    <rPh sb="2" eb="4">
      <t>イッパン</t>
    </rPh>
    <rPh sb="4" eb="6">
      <t>ユウリョウ</t>
    </rPh>
    <rPh sb="6" eb="8">
      <t>ドウロ</t>
    </rPh>
    <phoneticPr fontId="6"/>
  </si>
  <si>
    <t>合計</t>
    <rPh sb="0" eb="1">
      <t>ゴウ</t>
    </rPh>
    <rPh sb="1" eb="2">
      <t>ケイ</t>
    </rPh>
    <phoneticPr fontId="6"/>
  </si>
  <si>
    <t>北 九 州 高 速 計</t>
    <rPh sb="0" eb="1">
      <t>キタ</t>
    </rPh>
    <rPh sb="2" eb="3">
      <t>キュウ</t>
    </rPh>
    <rPh sb="4" eb="5">
      <t>シュウ</t>
    </rPh>
    <rPh sb="6" eb="7">
      <t>タカ</t>
    </rPh>
    <rPh sb="8" eb="9">
      <t>ソク</t>
    </rPh>
    <rPh sb="10" eb="11">
      <t>ケイ</t>
    </rPh>
    <phoneticPr fontId="6"/>
  </si>
  <si>
    <t>北九州市八幡東区神山町</t>
    <rPh sb="0" eb="4">
      <t>キタキュウシュウシ</t>
    </rPh>
    <rPh sb="4" eb="6">
      <t>ハチマン</t>
    </rPh>
    <rPh sb="6" eb="8">
      <t>ヒガシク</t>
    </rPh>
    <rPh sb="8" eb="11">
      <t>カミヤママチ</t>
    </rPh>
    <phoneticPr fontId="6"/>
  </si>
  <si>
    <t>北九州市八幡東区東田五丁目</t>
    <rPh sb="0" eb="4">
      <t>キタキュウシュウシ</t>
    </rPh>
    <rPh sb="4" eb="6">
      <t>ハチマン</t>
    </rPh>
    <rPh sb="6" eb="7">
      <t>ヒガシ</t>
    </rPh>
    <rPh sb="7" eb="8">
      <t>ク</t>
    </rPh>
    <rPh sb="8" eb="9">
      <t>ヒガシ</t>
    </rPh>
    <rPh sb="9" eb="10">
      <t>タ</t>
    </rPh>
    <rPh sb="10" eb="11">
      <t>ゴ</t>
    </rPh>
    <rPh sb="11" eb="13">
      <t>チョウメ</t>
    </rPh>
    <phoneticPr fontId="6"/>
  </si>
  <si>
    <t>北九州市道北九州高速５号線</t>
    <rPh sb="0" eb="3">
      <t>キタキュウシュウ</t>
    </rPh>
    <rPh sb="3" eb="5">
      <t>シドウ</t>
    </rPh>
    <phoneticPr fontId="6"/>
  </si>
  <si>
    <t>北九州市八幡西区茶屋の原二丁目</t>
    <rPh sb="0" eb="4">
      <t>キタキュウシュウシ</t>
    </rPh>
    <rPh sb="4" eb="6">
      <t>ハチマン</t>
    </rPh>
    <rPh sb="6" eb="8">
      <t>ニシク</t>
    </rPh>
    <phoneticPr fontId="6"/>
  </si>
  <si>
    <t>北九州市門司区春日町</t>
    <rPh sb="0" eb="4">
      <t>キタキュウシュウシ</t>
    </rPh>
    <rPh sb="4" eb="7">
      <t>モジク</t>
    </rPh>
    <rPh sb="7" eb="10">
      <t>カスガマチ</t>
    </rPh>
    <phoneticPr fontId="6"/>
  </si>
  <si>
    <t>北九州市道北九州高速４号線</t>
    <rPh sb="0" eb="3">
      <t>キタキュウシュウ</t>
    </rPh>
    <rPh sb="3" eb="5">
      <t>シドウ</t>
    </rPh>
    <phoneticPr fontId="6"/>
  </si>
  <si>
    <t>北九州市小倉北区東港一丁目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3">
      <t>イッチョウメ</t>
    </rPh>
    <phoneticPr fontId="6"/>
  </si>
  <si>
    <t>北九州市小倉北区菜園場一丁目</t>
    <rPh sb="0" eb="4">
      <t>キタキュウシュウシ</t>
    </rPh>
    <rPh sb="4" eb="8">
      <t>コクラキタク</t>
    </rPh>
    <phoneticPr fontId="6"/>
  </si>
  <si>
    <t>北九州市道北九州高速３号線</t>
    <rPh sb="0" eb="3">
      <t>キタキュウシュウ</t>
    </rPh>
    <rPh sb="3" eb="5">
      <t>シドウ</t>
    </rPh>
    <phoneticPr fontId="6"/>
  </si>
  <si>
    <t>北九州市戸畑区大字戸畑</t>
    <rPh sb="0" eb="4">
      <t>キタキュウシュウシ</t>
    </rPh>
    <rPh sb="4" eb="5">
      <t>ト</t>
    </rPh>
    <rPh sb="5" eb="6">
      <t>ハタケ</t>
    </rPh>
    <rPh sb="6" eb="7">
      <t>ク</t>
    </rPh>
    <rPh sb="7" eb="9">
      <t>オオアザ</t>
    </rPh>
    <rPh sb="9" eb="11">
      <t>トバタ</t>
    </rPh>
    <phoneticPr fontId="6"/>
  </si>
  <si>
    <t>北九州市小倉北区許斐町</t>
    <rPh sb="0" eb="4">
      <t>キタキュウシュウシ</t>
    </rPh>
    <rPh sb="4" eb="8">
      <t>コクラキタク</t>
    </rPh>
    <rPh sb="8" eb="9">
      <t>キョ</t>
    </rPh>
    <rPh sb="9" eb="10">
      <t>アヤ</t>
    </rPh>
    <rPh sb="10" eb="11">
      <t>マチ</t>
    </rPh>
    <phoneticPr fontId="6"/>
  </si>
  <si>
    <t>北九州市道北九州高速２号線</t>
    <rPh sb="0" eb="3">
      <t>キタキュウシュウ</t>
    </rPh>
    <rPh sb="3" eb="5">
      <t>シドウ</t>
    </rPh>
    <phoneticPr fontId="6"/>
  </si>
  <si>
    <t>北九州市小倉北区下到津一丁目</t>
    <rPh sb="0" eb="4">
      <t>キタキュウシュウシ</t>
    </rPh>
    <rPh sb="4" eb="8">
      <t>コクラキタク</t>
    </rPh>
    <phoneticPr fontId="6"/>
  </si>
  <si>
    <t>北九州市小倉南区長野二丁目</t>
    <rPh sb="0" eb="4">
      <t>キタキュウシュウシ</t>
    </rPh>
    <rPh sb="4" eb="8">
      <t>コクラミナミク</t>
    </rPh>
    <rPh sb="8" eb="10">
      <t>ナガノ</t>
    </rPh>
    <rPh sb="10" eb="11">
      <t>ニ</t>
    </rPh>
    <rPh sb="11" eb="13">
      <t>チョウメ</t>
    </rPh>
    <phoneticPr fontId="6"/>
  </si>
  <si>
    <t>北九州市道北九州高速１号線</t>
    <rPh sb="0" eb="3">
      <t>キタキュウシュウ</t>
    </rPh>
    <rPh sb="3" eb="5">
      <t>シドウ</t>
    </rPh>
    <phoneticPr fontId="6"/>
  </si>
  <si>
    <t>（北九州高速道路）</t>
    <rPh sb="1" eb="4">
      <t>キタキュウシュウ</t>
    </rPh>
    <rPh sb="4" eb="6">
      <t>コウソク</t>
    </rPh>
    <rPh sb="6" eb="8">
      <t>ドウロ</t>
    </rPh>
    <phoneticPr fontId="6"/>
  </si>
  <si>
    <t>福　岡　高　速　計</t>
    <rPh sb="0" eb="1">
      <t>フク</t>
    </rPh>
    <rPh sb="2" eb="3">
      <t>オカ</t>
    </rPh>
    <rPh sb="4" eb="5">
      <t>タカ</t>
    </rPh>
    <rPh sb="6" eb="7">
      <t>ソク</t>
    </rPh>
    <rPh sb="8" eb="9">
      <t>ケイ</t>
    </rPh>
    <phoneticPr fontId="6"/>
  </si>
  <si>
    <t>福岡市西区福重三丁目</t>
    <rPh sb="0" eb="3">
      <t>フクオカシ</t>
    </rPh>
    <rPh sb="3" eb="5">
      <t>ニシク</t>
    </rPh>
    <rPh sb="5" eb="6">
      <t>フク</t>
    </rPh>
    <rPh sb="6" eb="7">
      <t>オモ</t>
    </rPh>
    <rPh sb="7" eb="10">
      <t>サンチョウメ</t>
    </rPh>
    <phoneticPr fontId="6"/>
  </si>
  <si>
    <t>福岡市博多区西月隈四丁目</t>
    <rPh sb="0" eb="3">
      <t>フクオカシ</t>
    </rPh>
    <rPh sb="3" eb="6">
      <t>ハカタク</t>
    </rPh>
    <rPh sb="6" eb="7">
      <t>ニシ</t>
    </rPh>
    <rPh sb="7" eb="8">
      <t>ツキ</t>
    </rPh>
    <rPh sb="8" eb="9">
      <t>クマ</t>
    </rPh>
    <rPh sb="9" eb="12">
      <t>ヨンチョウメ</t>
    </rPh>
    <phoneticPr fontId="6"/>
  </si>
  <si>
    <t>福岡市道福岡高速５号線</t>
    <rPh sb="0" eb="2">
      <t>フクオカ</t>
    </rPh>
    <rPh sb="2" eb="4">
      <t>シドウ</t>
    </rPh>
    <phoneticPr fontId="6"/>
  </si>
  <si>
    <t>福岡市東区蒲田三丁目</t>
    <rPh sb="0" eb="3">
      <t>フクオカシ</t>
    </rPh>
    <rPh sb="3" eb="5">
      <t>ヒガシク</t>
    </rPh>
    <rPh sb="5" eb="7">
      <t>カマタ</t>
    </rPh>
    <rPh sb="7" eb="8">
      <t>サン</t>
    </rPh>
    <rPh sb="8" eb="10">
      <t>チョウメ</t>
    </rPh>
    <phoneticPr fontId="6"/>
  </si>
  <si>
    <t>福岡市東区箱崎ふ頭三丁目</t>
    <rPh sb="0" eb="3">
      <t>フクオカシ</t>
    </rPh>
    <rPh sb="3" eb="5">
      <t>ヒガシク</t>
    </rPh>
    <rPh sb="5" eb="7">
      <t>ハコザキ</t>
    </rPh>
    <rPh sb="8" eb="9">
      <t>アタマ</t>
    </rPh>
    <rPh sb="9" eb="10">
      <t>サン</t>
    </rPh>
    <rPh sb="10" eb="12">
      <t>チョウメ</t>
    </rPh>
    <phoneticPr fontId="6"/>
  </si>
  <si>
    <t>福岡市道福岡高速４号線</t>
    <rPh sb="0" eb="2">
      <t>フクオカ</t>
    </rPh>
    <rPh sb="2" eb="4">
      <t>シドウ</t>
    </rPh>
    <phoneticPr fontId="6"/>
  </si>
  <si>
    <t>福岡市博多区豊二丁目</t>
    <rPh sb="0" eb="3">
      <t>フクオカシ</t>
    </rPh>
    <rPh sb="3" eb="6">
      <t>ハカタク</t>
    </rPh>
    <rPh sb="6" eb="7">
      <t>トヨ</t>
    </rPh>
    <rPh sb="7" eb="8">
      <t>ニ</t>
    </rPh>
    <rPh sb="8" eb="10">
      <t>チョウメ</t>
    </rPh>
    <phoneticPr fontId="6"/>
  </si>
  <si>
    <t>福岡市博多区東光二丁目</t>
    <rPh sb="0" eb="6">
      <t>フクオカシハカタク</t>
    </rPh>
    <rPh sb="6" eb="7">
      <t>ヒガシ</t>
    </rPh>
    <rPh sb="7" eb="8">
      <t>ヒカリ</t>
    </rPh>
    <rPh sb="8" eb="9">
      <t>ニ</t>
    </rPh>
    <rPh sb="9" eb="11">
      <t>チョウメ</t>
    </rPh>
    <phoneticPr fontId="6"/>
  </si>
  <si>
    <t>福岡市道福岡高速３号線</t>
    <rPh sb="0" eb="2">
      <t>フクオカ</t>
    </rPh>
    <rPh sb="2" eb="4">
      <t>シドウ</t>
    </rPh>
    <phoneticPr fontId="6"/>
  </si>
  <si>
    <t>福岡市博多区千代六丁目</t>
    <rPh sb="0" eb="3">
      <t>フクオカシ</t>
    </rPh>
    <rPh sb="3" eb="6">
      <t>ハカタク</t>
    </rPh>
    <rPh sb="6" eb="8">
      <t>チヨ</t>
    </rPh>
    <rPh sb="8" eb="9">
      <t>ロク</t>
    </rPh>
    <rPh sb="9" eb="11">
      <t>チョウメ</t>
    </rPh>
    <phoneticPr fontId="6"/>
  </si>
  <si>
    <t>福岡市道福岡高速２号線</t>
    <rPh sb="0" eb="2">
      <t>フクオカ</t>
    </rPh>
    <rPh sb="2" eb="4">
      <t>シドウ</t>
    </rPh>
    <phoneticPr fontId="6"/>
  </si>
  <si>
    <t>福岡市西区福重三丁目</t>
    <rPh sb="0" eb="3">
      <t>フクオカシ</t>
    </rPh>
    <rPh sb="3" eb="5">
      <t>ニシク</t>
    </rPh>
    <rPh sb="5" eb="7">
      <t>フクシゲ</t>
    </rPh>
    <rPh sb="7" eb="8">
      <t>サン</t>
    </rPh>
    <rPh sb="8" eb="10">
      <t>チョウメ</t>
    </rPh>
    <phoneticPr fontId="6"/>
  </si>
  <si>
    <t>福岡市東区香住ヶ丘二丁目</t>
    <rPh sb="0" eb="3">
      <t>フクオカシ</t>
    </rPh>
    <rPh sb="3" eb="5">
      <t>ヒガシク</t>
    </rPh>
    <rPh sb="5" eb="9">
      <t>カスミガオカ</t>
    </rPh>
    <rPh sb="9" eb="10">
      <t>ニ</t>
    </rPh>
    <rPh sb="10" eb="12">
      <t>チョウメ</t>
    </rPh>
    <phoneticPr fontId="6"/>
  </si>
  <si>
    <t>福岡市道福岡高速１号線</t>
    <rPh sb="0" eb="2">
      <t>フクオカ</t>
    </rPh>
    <rPh sb="2" eb="4">
      <t>シドウ</t>
    </rPh>
    <phoneticPr fontId="6"/>
  </si>
  <si>
    <t>（福岡高速道路）</t>
    <rPh sb="1" eb="3">
      <t>フクオカ</t>
    </rPh>
    <rPh sb="3" eb="5">
      <t>コウソク</t>
    </rPh>
    <rPh sb="5" eb="7">
      <t>ドウロ</t>
    </rPh>
    <phoneticPr fontId="6"/>
  </si>
  <si>
    <t>終　　　　点</t>
    <rPh sb="0" eb="1">
      <t>オワリ</t>
    </rPh>
    <rPh sb="5" eb="6">
      <t>テン</t>
    </rPh>
    <phoneticPr fontId="6"/>
  </si>
  <si>
    <t>起　　　　点</t>
    <rPh sb="0" eb="1">
      <t>オ</t>
    </rPh>
    <rPh sb="5" eb="6">
      <t>テン</t>
    </rPh>
    <phoneticPr fontId="6"/>
  </si>
  <si>
    <t>延　長</t>
    <rPh sb="0" eb="1">
      <t>エン</t>
    </rPh>
    <rPh sb="2" eb="3">
      <t>チョウ</t>
    </rPh>
    <phoneticPr fontId="6"/>
  </si>
  <si>
    <t>路　線　名</t>
    <rPh sb="0" eb="1">
      <t>ミチ</t>
    </rPh>
    <rPh sb="2" eb="3">
      <t>セン</t>
    </rPh>
    <rPh sb="4" eb="5">
      <t>メイ</t>
    </rPh>
    <phoneticPr fontId="6"/>
  </si>
  <si>
    <t>区　　　　　　　　間</t>
    <rPh sb="0" eb="1">
      <t>ク</t>
    </rPh>
    <rPh sb="9" eb="10">
      <t>アイダ</t>
    </rPh>
    <phoneticPr fontId="6"/>
  </si>
  <si>
    <t>（３）福岡北九州高速道路公社</t>
    <rPh sb="3" eb="5">
      <t>フクオカ</t>
    </rPh>
    <rPh sb="5" eb="8">
      <t>キタキュウシュウ</t>
    </rPh>
    <rPh sb="8" eb="10">
      <t>コウソク</t>
    </rPh>
    <rPh sb="10" eb="12">
      <t>ドウロ</t>
    </rPh>
    <rPh sb="12" eb="14">
      <t>コウシャ</t>
    </rPh>
    <phoneticPr fontId="6"/>
  </si>
  <si>
    <t>合      　 計</t>
    <rPh sb="0" eb="1">
      <t>ゴウ</t>
    </rPh>
    <rPh sb="9" eb="10">
      <t>ケイ</t>
    </rPh>
    <phoneticPr fontId="6"/>
  </si>
  <si>
    <t>広島市安佐南区沼田町大字大塚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10">
      <t>ヌマタマチ</t>
    </rPh>
    <rPh sb="10" eb="12">
      <t>オオアザ</t>
    </rPh>
    <rPh sb="12" eb="14">
      <t>オオツカ</t>
    </rPh>
    <phoneticPr fontId="6"/>
  </si>
  <si>
    <t>広島市西区中広町一丁目</t>
    <rPh sb="0" eb="3">
      <t>ヒロシマシ</t>
    </rPh>
    <rPh sb="3" eb="5">
      <t>ニシク</t>
    </rPh>
    <rPh sb="5" eb="6">
      <t>ナカ</t>
    </rPh>
    <rPh sb="6" eb="7">
      <t>ヒロ</t>
    </rPh>
    <rPh sb="7" eb="8">
      <t>マチ</t>
    </rPh>
    <rPh sb="8" eb="9">
      <t>イッ</t>
    </rPh>
    <rPh sb="9" eb="11">
      <t>チョウメ</t>
    </rPh>
    <phoneticPr fontId="6"/>
  </si>
  <si>
    <t>市道広島西風新都線</t>
    <rPh sb="0" eb="2">
      <t>シドウ</t>
    </rPh>
    <rPh sb="2" eb="4">
      <t>ヒロシマ</t>
    </rPh>
    <rPh sb="4" eb="6">
      <t>セイフウ</t>
    </rPh>
    <rPh sb="6" eb="7">
      <t>シン</t>
    </rPh>
    <rPh sb="7" eb="8">
      <t>ト</t>
    </rPh>
    <rPh sb="8" eb="9">
      <t>セン</t>
    </rPh>
    <phoneticPr fontId="6"/>
  </si>
  <si>
    <t>広島市南区仁保沖町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phoneticPr fontId="6"/>
  </si>
  <si>
    <t>市道広島南道路</t>
    <rPh sb="0" eb="2">
      <t>シドウ</t>
    </rPh>
    <rPh sb="2" eb="4">
      <t>ヒロシマ</t>
    </rPh>
    <rPh sb="4" eb="5">
      <t>ミナミ</t>
    </rPh>
    <rPh sb="5" eb="7">
      <t>ドウロ</t>
    </rPh>
    <phoneticPr fontId="6"/>
  </si>
  <si>
    <t>広島市南区仁保沖町</t>
    <rPh sb="0" eb="3">
      <t>ヒロシマシ</t>
    </rPh>
    <rPh sb="3" eb="5">
      <t>ミナミク</t>
    </rPh>
    <rPh sb="5" eb="7">
      <t>ニホ</t>
    </rPh>
    <rPh sb="7" eb="9">
      <t>オキマチ</t>
    </rPh>
    <phoneticPr fontId="6"/>
  </si>
  <si>
    <t>広島市東区温品町</t>
    <rPh sb="0" eb="3">
      <t>ヒロシマシ</t>
    </rPh>
    <rPh sb="3" eb="5">
      <t>ヒガシク</t>
    </rPh>
    <rPh sb="5" eb="6">
      <t>ヌク</t>
    </rPh>
    <rPh sb="6" eb="7">
      <t>シナ</t>
    </rPh>
    <rPh sb="7" eb="8">
      <t>チョウ</t>
    </rPh>
    <phoneticPr fontId="6"/>
  </si>
  <si>
    <t>県道府中仁保線</t>
    <rPh sb="0" eb="2">
      <t>ケンドウ</t>
    </rPh>
    <rPh sb="2" eb="4">
      <t>フチュウ</t>
    </rPh>
    <rPh sb="4" eb="6">
      <t>ニホ</t>
    </rPh>
    <rPh sb="6" eb="7">
      <t>セン</t>
    </rPh>
    <phoneticPr fontId="6"/>
  </si>
  <si>
    <t>広島市東区温品二丁目</t>
    <rPh sb="0" eb="3">
      <t>ヒロシマシ</t>
    </rPh>
    <rPh sb="3" eb="4">
      <t>ヒガシ</t>
    </rPh>
    <rPh sb="4" eb="5">
      <t>ク</t>
    </rPh>
    <rPh sb="5" eb="6">
      <t>オン</t>
    </rPh>
    <rPh sb="6" eb="7">
      <t>シナ</t>
    </rPh>
    <rPh sb="7" eb="8">
      <t>ニ</t>
    </rPh>
    <rPh sb="8" eb="10">
      <t>チョウメ</t>
    </rPh>
    <phoneticPr fontId="6"/>
  </si>
  <si>
    <t>広島市東区福田町</t>
    <rPh sb="0" eb="3">
      <t>ヒロシマシ</t>
    </rPh>
    <rPh sb="3" eb="5">
      <t>ヒガシク</t>
    </rPh>
    <rPh sb="5" eb="7">
      <t>フクダ</t>
    </rPh>
    <rPh sb="7" eb="8">
      <t>マチ</t>
    </rPh>
    <phoneticPr fontId="6"/>
  </si>
  <si>
    <t>県道広島東インター線</t>
    <rPh sb="0" eb="2">
      <t>ケンドウ</t>
    </rPh>
    <rPh sb="2" eb="4">
      <t>ヒロシマ</t>
    </rPh>
    <rPh sb="4" eb="5">
      <t>ヒガシ</t>
    </rPh>
    <rPh sb="9" eb="10">
      <t>セン</t>
    </rPh>
    <phoneticPr fontId="6"/>
  </si>
  <si>
    <t>（２）広島高速道路公社</t>
    <rPh sb="3" eb="5">
      <t>ヒロシマ</t>
    </rPh>
    <rPh sb="5" eb="7">
      <t>コウソク</t>
    </rPh>
    <rPh sb="7" eb="9">
      <t>ドウロ</t>
    </rPh>
    <rPh sb="9" eb="11">
      <t>コウシャ</t>
    </rPh>
    <phoneticPr fontId="6"/>
  </si>
  <si>
    <t>一宮市緑四丁目</t>
    <rPh sb="0" eb="2">
      <t>イチミヤ</t>
    </rPh>
    <rPh sb="2" eb="3">
      <t>シ</t>
    </rPh>
    <rPh sb="3" eb="4">
      <t>ミドリ</t>
    </rPh>
    <rPh sb="4" eb="5">
      <t>４</t>
    </rPh>
    <rPh sb="5" eb="7">
      <t>チョウメ</t>
    </rPh>
    <phoneticPr fontId="6"/>
  </si>
  <si>
    <t>清須市朝日</t>
    <rPh sb="0" eb="2">
      <t>キヨス</t>
    </rPh>
    <rPh sb="2" eb="3">
      <t>シ</t>
    </rPh>
    <rPh sb="3" eb="5">
      <t>アサヒ</t>
    </rPh>
    <phoneticPr fontId="6"/>
  </si>
  <si>
    <t>県道高速清須一宮線</t>
    <rPh sb="0" eb="2">
      <t>ケンドウ</t>
    </rPh>
    <rPh sb="2" eb="4">
      <t>コウソク</t>
    </rPh>
    <rPh sb="4" eb="6">
      <t>キヨス</t>
    </rPh>
    <rPh sb="6" eb="8">
      <t>イチミヤ</t>
    </rPh>
    <rPh sb="8" eb="9">
      <t>セン</t>
    </rPh>
    <phoneticPr fontId="6"/>
  </si>
  <si>
    <t>小牧市大字村中</t>
    <rPh sb="0" eb="3">
      <t>コマキシ</t>
    </rPh>
    <rPh sb="3" eb="5">
      <t>オオアザ</t>
    </rPh>
    <rPh sb="5" eb="7">
      <t>ムラナカ</t>
    </rPh>
    <phoneticPr fontId="6"/>
  </si>
  <si>
    <t>名古屋市北区大我麻町</t>
    <rPh sb="0" eb="4">
      <t>ナゴヤシ</t>
    </rPh>
    <rPh sb="4" eb="6">
      <t>キタク</t>
    </rPh>
    <rPh sb="6" eb="7">
      <t>オオ</t>
    </rPh>
    <rPh sb="7" eb="8">
      <t>ワレ</t>
    </rPh>
    <rPh sb="8" eb="9">
      <t>アサ</t>
    </rPh>
    <rPh sb="9" eb="10">
      <t>マチ</t>
    </rPh>
    <phoneticPr fontId="6"/>
  </si>
  <si>
    <t>県道高速名古屋小牧線</t>
    <rPh sb="0" eb="2">
      <t>ケンドウ</t>
    </rPh>
    <rPh sb="2" eb="7">
      <t>コウソクナゴヤ</t>
    </rPh>
    <rPh sb="7" eb="9">
      <t>コマキ</t>
    </rPh>
    <rPh sb="9" eb="10">
      <t>セン</t>
    </rPh>
    <phoneticPr fontId="6"/>
  </si>
  <si>
    <t>名古屋市昭和区御器所一丁目</t>
    <rPh sb="0" eb="4">
      <t>ナゴヤシ</t>
    </rPh>
    <rPh sb="4" eb="7">
      <t>ショウワク</t>
    </rPh>
    <rPh sb="7" eb="8">
      <t>オン</t>
    </rPh>
    <rPh sb="8" eb="9">
      <t>キ</t>
    </rPh>
    <rPh sb="9" eb="10">
      <t>トコロ</t>
    </rPh>
    <rPh sb="10" eb="11">
      <t>イッ</t>
    </rPh>
    <rPh sb="11" eb="13">
      <t>チョウメ</t>
    </rPh>
    <phoneticPr fontId="6"/>
  </si>
  <si>
    <t>名古屋市中川区山王三丁目</t>
    <rPh sb="0" eb="4">
      <t>ナゴヤシ</t>
    </rPh>
    <rPh sb="4" eb="6">
      <t>ナカガワ</t>
    </rPh>
    <rPh sb="6" eb="7">
      <t>ク</t>
    </rPh>
    <rPh sb="7" eb="8">
      <t>サン</t>
    </rPh>
    <rPh sb="8" eb="9">
      <t>オウ</t>
    </rPh>
    <rPh sb="9" eb="10">
      <t>サン</t>
    </rPh>
    <rPh sb="10" eb="12">
      <t>チョウメ</t>
    </rPh>
    <phoneticPr fontId="6"/>
  </si>
  <si>
    <t>市道高速分岐３号</t>
    <rPh sb="0" eb="2">
      <t>シドウ</t>
    </rPh>
    <rPh sb="2" eb="4">
      <t>コウソク</t>
    </rPh>
    <rPh sb="4" eb="6">
      <t>ブンキ</t>
    </rPh>
    <rPh sb="7" eb="8">
      <t>ゴウ</t>
    </rPh>
    <phoneticPr fontId="6"/>
  </si>
  <si>
    <t>名古屋市東区泉二丁目</t>
    <rPh sb="0" eb="4">
      <t>ナゴヤシ</t>
    </rPh>
    <rPh sb="4" eb="6">
      <t>ヒガシク</t>
    </rPh>
    <rPh sb="6" eb="7">
      <t>イズミ</t>
    </rPh>
    <rPh sb="7" eb="8">
      <t>ニ</t>
    </rPh>
    <rPh sb="8" eb="10">
      <t>チョウメ</t>
    </rPh>
    <phoneticPr fontId="6"/>
  </si>
  <si>
    <t>名古屋市西区那古野二丁目</t>
    <rPh sb="0" eb="4">
      <t>ナゴヤシ</t>
    </rPh>
    <rPh sb="4" eb="6">
      <t>ニシク</t>
    </rPh>
    <rPh sb="6" eb="7">
      <t>ナ</t>
    </rPh>
    <rPh sb="7" eb="8">
      <t>フル</t>
    </rPh>
    <rPh sb="8" eb="9">
      <t>ノ</t>
    </rPh>
    <rPh sb="9" eb="10">
      <t>ニ</t>
    </rPh>
    <rPh sb="10" eb="12">
      <t>チョウメ</t>
    </rPh>
    <phoneticPr fontId="6"/>
  </si>
  <si>
    <t>市道高速分岐２号</t>
    <rPh sb="0" eb="2">
      <t>シドウ</t>
    </rPh>
    <rPh sb="2" eb="4">
      <t>コウソク</t>
    </rPh>
    <rPh sb="4" eb="6">
      <t>ブンキ</t>
    </rPh>
    <rPh sb="7" eb="8">
      <t>ゴウ</t>
    </rPh>
    <phoneticPr fontId="6"/>
  </si>
  <si>
    <t>名古屋市中村区名駅四丁目</t>
    <rPh sb="0" eb="4">
      <t>ナゴヤシ</t>
    </rPh>
    <rPh sb="4" eb="7">
      <t>ナカムラク</t>
    </rPh>
    <rPh sb="7" eb="9">
      <t>メイエキ</t>
    </rPh>
    <rPh sb="9" eb="10">
      <t>ヨン</t>
    </rPh>
    <rPh sb="10" eb="12">
      <t>チョウメ</t>
    </rPh>
    <phoneticPr fontId="6"/>
  </si>
  <si>
    <t>県道高速名古屋新宝線</t>
    <rPh sb="0" eb="2">
      <t>ケンドウ</t>
    </rPh>
    <rPh sb="2" eb="4">
      <t>コウソク</t>
    </rPh>
    <rPh sb="4" eb="7">
      <t>ナゴヤ</t>
    </rPh>
    <rPh sb="7" eb="8">
      <t>シン</t>
    </rPh>
    <rPh sb="8" eb="9">
      <t>タカラ</t>
    </rPh>
    <rPh sb="9" eb="10">
      <t>セン</t>
    </rPh>
    <phoneticPr fontId="6"/>
  </si>
  <si>
    <t>清須市朝日</t>
    <rPh sb="0" eb="1">
      <t>セイ</t>
    </rPh>
    <rPh sb="1" eb="2">
      <t>ス</t>
    </rPh>
    <rPh sb="2" eb="3">
      <t>シ</t>
    </rPh>
    <rPh sb="3" eb="4">
      <t>アサ</t>
    </rPh>
    <rPh sb="4" eb="5">
      <t>ヒ</t>
    </rPh>
    <phoneticPr fontId="6"/>
  </si>
  <si>
    <t>県道高速名古屋朝日線</t>
    <rPh sb="0" eb="2">
      <t>ケンドウ</t>
    </rPh>
    <rPh sb="2" eb="4">
      <t>コウソク</t>
    </rPh>
    <rPh sb="4" eb="7">
      <t>ナゴヤ</t>
    </rPh>
    <rPh sb="7" eb="9">
      <t>アサヒ</t>
    </rPh>
    <rPh sb="9" eb="10">
      <t>セン</t>
    </rPh>
    <phoneticPr fontId="6"/>
  </si>
  <si>
    <t>名古屋市緑区大高町</t>
    <rPh sb="0" eb="4">
      <t>ナゴヤシ</t>
    </rPh>
    <rPh sb="4" eb="6">
      <t>ミドリク</t>
    </rPh>
    <rPh sb="6" eb="8">
      <t>オオタカ</t>
    </rPh>
    <rPh sb="8" eb="9">
      <t>マチ</t>
    </rPh>
    <phoneticPr fontId="6"/>
  </si>
  <si>
    <t>名古屋市北区大我麻町</t>
    <rPh sb="0" eb="4">
      <t>ナゴヤシ</t>
    </rPh>
    <rPh sb="4" eb="6">
      <t>キタク</t>
    </rPh>
    <rPh sb="6" eb="8">
      <t>タイガ</t>
    </rPh>
    <rPh sb="8" eb="9">
      <t>アサ</t>
    </rPh>
    <rPh sb="9" eb="10">
      <t>マチ</t>
    </rPh>
    <phoneticPr fontId="6"/>
  </si>
  <si>
    <t>市道高速２号</t>
    <rPh sb="0" eb="2">
      <t>シドウ</t>
    </rPh>
    <rPh sb="2" eb="4">
      <t>コウソク</t>
    </rPh>
    <rPh sb="5" eb="6">
      <t>ゴウ</t>
    </rPh>
    <phoneticPr fontId="6"/>
  </si>
  <si>
    <t>名古屋市名東区猪高町</t>
    <rPh sb="0" eb="4">
      <t>ナゴヤシ</t>
    </rPh>
    <rPh sb="4" eb="5">
      <t>メイ</t>
    </rPh>
    <rPh sb="5" eb="6">
      <t>ヒガシ</t>
    </rPh>
    <rPh sb="6" eb="7">
      <t>ク</t>
    </rPh>
    <rPh sb="7" eb="8">
      <t>イノ</t>
    </rPh>
    <rPh sb="8" eb="9">
      <t>タカ</t>
    </rPh>
    <rPh sb="9" eb="10">
      <t>マチ</t>
    </rPh>
    <phoneticPr fontId="6"/>
  </si>
  <si>
    <t>名古屋市千種区鏡池通</t>
    <rPh sb="0" eb="3">
      <t>ナゴヤ</t>
    </rPh>
    <rPh sb="3" eb="4">
      <t>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6"/>
  </si>
  <si>
    <t>市道高速１号四谷高針線</t>
    <rPh sb="0" eb="2">
      <t>シドウ</t>
    </rPh>
    <rPh sb="2" eb="4">
      <t>コウソク</t>
    </rPh>
    <rPh sb="5" eb="6">
      <t>ゴウ</t>
    </rPh>
    <rPh sb="6" eb="8">
      <t>ヨツヤ</t>
    </rPh>
    <rPh sb="8" eb="9">
      <t>タカ</t>
    </rPh>
    <rPh sb="9" eb="10">
      <t>ハリ</t>
    </rPh>
    <rPh sb="10" eb="11">
      <t>セン</t>
    </rPh>
    <phoneticPr fontId="6"/>
  </si>
  <si>
    <t>名古屋市千種区鏡池通</t>
    <rPh sb="0" eb="4">
      <t>ナゴヤシ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6"/>
  </si>
  <si>
    <t>名古屋市中川区島井町</t>
    <rPh sb="0" eb="4">
      <t>ナゴヤシ</t>
    </rPh>
    <rPh sb="4" eb="7">
      <t>ナカガワク</t>
    </rPh>
    <rPh sb="7" eb="9">
      <t>シマイ</t>
    </rPh>
    <rPh sb="9" eb="10">
      <t>マチ</t>
    </rPh>
    <phoneticPr fontId="6"/>
  </si>
  <si>
    <t>市道高速１号</t>
    <rPh sb="0" eb="2">
      <t>シドウ</t>
    </rPh>
    <rPh sb="2" eb="4">
      <t>コウソク</t>
    </rPh>
    <rPh sb="5" eb="6">
      <t>ゴウ</t>
    </rPh>
    <phoneticPr fontId="6"/>
  </si>
  <si>
    <t>（１）名古屋高速道路公社</t>
    <rPh sb="3" eb="6">
      <t>ナゴヤ</t>
    </rPh>
    <rPh sb="6" eb="8">
      <t>コウソク</t>
    </rPh>
    <rPh sb="8" eb="10">
      <t>ドウロ</t>
    </rPh>
    <rPh sb="10" eb="12">
      <t>コウシャ</t>
    </rPh>
    <phoneticPr fontId="6"/>
  </si>
  <si>
    <t>６．指定都市高速道路</t>
    <rPh sb="2" eb="6">
      <t>シテイトシ</t>
    </rPh>
    <rPh sb="6" eb="8">
      <t>コウソク</t>
    </rPh>
    <rPh sb="8" eb="10">
      <t>ドウロ</t>
    </rPh>
    <phoneticPr fontId="6"/>
  </si>
  <si>
    <t>広島県尾道市高須町字才ヶ久保</t>
    <rPh sb="0" eb="3">
      <t>ヒロシマケン</t>
    </rPh>
    <rPh sb="3" eb="6">
      <t>オノミチシ</t>
    </rPh>
    <rPh sb="6" eb="9">
      <t>タカスマチ</t>
    </rPh>
    <rPh sb="10" eb="11">
      <t>サイ</t>
    </rPh>
    <rPh sb="12" eb="14">
      <t>クボ</t>
    </rPh>
    <phoneticPr fontId="6"/>
  </si>
  <si>
    <t>広島県尾道市因島洲江町字深久保</t>
    <rPh sb="0" eb="3">
      <t>ヒロシマケン</t>
    </rPh>
    <rPh sb="3" eb="6">
      <t>オノミチシ</t>
    </rPh>
    <rPh sb="6" eb="8">
      <t>インノシマ</t>
    </rPh>
    <rPh sb="8" eb="11">
      <t>スノエチョウ</t>
    </rPh>
    <rPh sb="11" eb="12">
      <t>アザ</t>
    </rPh>
    <rPh sb="12" eb="13">
      <t>フカ</t>
    </rPh>
    <rPh sb="13" eb="15">
      <t>クボ</t>
    </rPh>
    <phoneticPr fontId="6"/>
  </si>
  <si>
    <t>一般国道３１７号</t>
    <rPh sb="0" eb="2">
      <t>イッパン</t>
    </rPh>
    <rPh sb="2" eb="4">
      <t>コクドウ</t>
    </rPh>
    <rPh sb="7" eb="8">
      <t>ゴウ</t>
    </rPh>
    <phoneticPr fontId="6"/>
  </si>
  <si>
    <t>広島県尾道市瀬戸田町萩字宝仙原</t>
    <rPh sb="0" eb="3">
      <t>ヒロシマケン</t>
    </rPh>
    <rPh sb="3" eb="6">
      <t>オノミチシ</t>
    </rPh>
    <rPh sb="6" eb="8">
      <t>セト</t>
    </rPh>
    <rPh sb="8" eb="9">
      <t>タ</t>
    </rPh>
    <rPh sb="9" eb="10">
      <t>マチ</t>
    </rPh>
    <rPh sb="10" eb="11">
      <t>ハギ</t>
    </rPh>
    <rPh sb="11" eb="12">
      <t>アザ</t>
    </rPh>
    <rPh sb="12" eb="13">
      <t>タカラ</t>
    </rPh>
    <rPh sb="13" eb="14">
      <t>セン</t>
    </rPh>
    <rPh sb="14" eb="15">
      <t>ハラ</t>
    </rPh>
    <phoneticPr fontId="6"/>
  </si>
  <si>
    <t>愛媛県今治市宮窪町宮窪</t>
    <rPh sb="0" eb="3">
      <t>エヒメケン</t>
    </rPh>
    <rPh sb="3" eb="6">
      <t>イマバリシ</t>
    </rPh>
    <rPh sb="6" eb="7">
      <t>ミヤ</t>
    </rPh>
    <rPh sb="7" eb="8">
      <t>クボ</t>
    </rPh>
    <rPh sb="8" eb="9">
      <t>マチ</t>
    </rPh>
    <rPh sb="9" eb="11">
      <t>ミヤクボ</t>
    </rPh>
    <phoneticPr fontId="6"/>
  </si>
  <si>
    <t>愛媛県今治市吉海町名</t>
    <rPh sb="0" eb="3">
      <t>エヒメケン</t>
    </rPh>
    <rPh sb="3" eb="6">
      <t>イマバリシ</t>
    </rPh>
    <rPh sb="6" eb="8">
      <t>ヨシウミ</t>
    </rPh>
    <rPh sb="8" eb="9">
      <t>マチ</t>
    </rPh>
    <rPh sb="9" eb="10">
      <t>メイ</t>
    </rPh>
    <phoneticPr fontId="6"/>
  </si>
  <si>
    <t>愛媛県今治市矢田字管ヶ谷</t>
    <rPh sb="0" eb="3">
      <t>エヒメケン</t>
    </rPh>
    <rPh sb="3" eb="6">
      <t>イマバリシ</t>
    </rPh>
    <rPh sb="6" eb="8">
      <t>ヤタ</t>
    </rPh>
    <rPh sb="8" eb="9">
      <t>アザ</t>
    </rPh>
    <rPh sb="9" eb="10">
      <t>カン</t>
    </rPh>
    <rPh sb="11" eb="12">
      <t>タニ</t>
    </rPh>
    <phoneticPr fontId="6"/>
  </si>
  <si>
    <t>一般国道３０号</t>
    <rPh sb="0" eb="2">
      <t>イッパン</t>
    </rPh>
    <rPh sb="2" eb="4">
      <t>コクドウ</t>
    </rPh>
    <rPh sb="6" eb="7">
      <t>ゴウ</t>
    </rPh>
    <phoneticPr fontId="6"/>
  </si>
  <si>
    <t>兵庫県神戸市西区見津が丘４丁目</t>
    <rPh sb="0" eb="3">
      <t>ヒョウゴケン</t>
    </rPh>
    <rPh sb="3" eb="6">
      <t>コウベシ</t>
    </rPh>
    <rPh sb="6" eb="8">
      <t>ニシク</t>
    </rPh>
    <phoneticPr fontId="6"/>
  </si>
  <si>
    <t xml:space="preserve">一般国道２８号   </t>
    <rPh sb="0" eb="2">
      <t>イッパン</t>
    </rPh>
    <rPh sb="2" eb="4">
      <t>コクドウ</t>
    </rPh>
    <rPh sb="6" eb="7">
      <t>ゴウ</t>
    </rPh>
    <phoneticPr fontId="6"/>
  </si>
  <si>
    <t>５．本州四国連絡高速道路㈱</t>
    <rPh sb="2" eb="4">
      <t>ホンシュウ</t>
    </rPh>
    <rPh sb="4" eb="6">
      <t>シコク</t>
    </rPh>
    <rPh sb="6" eb="8">
      <t>レンラク</t>
    </rPh>
    <rPh sb="8" eb="10">
      <t>コウソク</t>
    </rPh>
    <rPh sb="10" eb="12">
      <t>ドウロ</t>
    </rPh>
    <phoneticPr fontId="6"/>
  </si>
  <si>
    <t>京都市道高速道路２号線</t>
    <rPh sb="0" eb="3">
      <t>キョウトシ</t>
    </rPh>
    <rPh sb="3" eb="4">
      <t>ミチ</t>
    </rPh>
    <rPh sb="4" eb="6">
      <t>コウソク</t>
    </rPh>
    <rPh sb="6" eb="8">
      <t>ドウロ</t>
    </rPh>
    <rPh sb="9" eb="11">
      <t>ゴウセン</t>
    </rPh>
    <phoneticPr fontId="6"/>
  </si>
  <si>
    <t>京都市山科区西野山桜ノ馬場町</t>
    <rPh sb="0" eb="3">
      <t>キョウトシ</t>
    </rPh>
    <rPh sb="3" eb="5">
      <t>ヤマシナ</t>
    </rPh>
    <rPh sb="5" eb="6">
      <t>ク</t>
    </rPh>
    <rPh sb="6" eb="9">
      <t>ニシノヤマ</t>
    </rPh>
    <rPh sb="9" eb="10">
      <t>サクラ</t>
    </rPh>
    <rPh sb="11" eb="14">
      <t>ババチョウ</t>
    </rPh>
    <phoneticPr fontId="6"/>
  </si>
  <si>
    <t>京都市道高速道路１号線</t>
    <rPh sb="0" eb="2">
      <t>キョウト</t>
    </rPh>
    <rPh sb="2" eb="4">
      <t>シドウ</t>
    </rPh>
    <rPh sb="4" eb="6">
      <t>コウソク</t>
    </rPh>
    <rPh sb="6" eb="8">
      <t>ドウロ</t>
    </rPh>
    <rPh sb="9" eb="11">
      <t>ゴウセン</t>
    </rPh>
    <phoneticPr fontId="6"/>
  </si>
  <si>
    <t>神戸市須磨区白川</t>
    <rPh sb="0" eb="3">
      <t>コウベシ</t>
    </rPh>
    <rPh sb="3" eb="6">
      <t>スマク</t>
    </rPh>
    <rPh sb="6" eb="8">
      <t>シラカワ</t>
    </rPh>
    <phoneticPr fontId="6"/>
  </si>
  <si>
    <t>神戸市道高速道路２号線</t>
    <rPh sb="0" eb="2">
      <t>コウベ</t>
    </rPh>
    <rPh sb="2" eb="4">
      <t>シドウ</t>
    </rPh>
    <rPh sb="4" eb="6">
      <t>コウソク</t>
    </rPh>
    <rPh sb="6" eb="8">
      <t>ドウロ</t>
    </rPh>
    <rPh sb="9" eb="10">
      <t>ゴウ</t>
    </rPh>
    <rPh sb="10" eb="11">
      <t>セン</t>
    </rPh>
    <phoneticPr fontId="6"/>
  </si>
  <si>
    <t>神戸市北区有野町有野</t>
    <rPh sb="0" eb="3">
      <t>コウベシ</t>
    </rPh>
    <rPh sb="3" eb="5">
      <t>キタク</t>
    </rPh>
    <rPh sb="5" eb="8">
      <t>アリノチョウ</t>
    </rPh>
    <rPh sb="8" eb="10">
      <t>アリノ</t>
    </rPh>
    <phoneticPr fontId="6"/>
  </si>
  <si>
    <t>神戸市北区有野町唐櫃</t>
    <rPh sb="0" eb="3">
      <t>コウベシ</t>
    </rPh>
    <rPh sb="3" eb="5">
      <t>キタク</t>
    </rPh>
    <rPh sb="5" eb="7">
      <t>アリノ</t>
    </rPh>
    <rPh sb="7" eb="8">
      <t>チョウ</t>
    </rPh>
    <rPh sb="8" eb="10">
      <t>カラト</t>
    </rPh>
    <phoneticPr fontId="6"/>
  </si>
  <si>
    <t>神戸市道高速道路北神戸線</t>
    <rPh sb="0" eb="2">
      <t>コウベ</t>
    </rPh>
    <rPh sb="2" eb="4">
      <t>シドウ</t>
    </rPh>
    <rPh sb="4" eb="6">
      <t>コウソク</t>
    </rPh>
    <rPh sb="6" eb="8">
      <t>ドウロ</t>
    </rPh>
    <rPh sb="8" eb="9">
      <t>キタ</t>
    </rPh>
    <rPh sb="9" eb="11">
      <t>コウベ</t>
    </rPh>
    <rPh sb="11" eb="12">
      <t>セン</t>
    </rPh>
    <phoneticPr fontId="6"/>
  </si>
  <si>
    <t>西宮市山口町下山口</t>
    <rPh sb="0" eb="3">
      <t>ニシノミヤシ</t>
    </rPh>
    <rPh sb="3" eb="6">
      <t>ヤマグチチョウ</t>
    </rPh>
    <rPh sb="6" eb="7">
      <t>シモ</t>
    </rPh>
    <rPh sb="7" eb="9">
      <t>ヤマグチ</t>
    </rPh>
    <phoneticPr fontId="6"/>
  </si>
  <si>
    <t>神戸市西区伊川谷町潤和</t>
    <rPh sb="0" eb="3">
      <t>コウベシ</t>
    </rPh>
    <rPh sb="3" eb="5">
      <t>ニシク</t>
    </rPh>
    <rPh sb="5" eb="6">
      <t>イ</t>
    </rPh>
    <rPh sb="6" eb="8">
      <t>カワタニ</t>
    </rPh>
    <rPh sb="8" eb="9">
      <t>マチ</t>
    </rPh>
    <rPh sb="9" eb="10">
      <t>ジュン</t>
    </rPh>
    <rPh sb="10" eb="11">
      <t>ワ</t>
    </rPh>
    <phoneticPr fontId="6"/>
  </si>
  <si>
    <t>兵庫県道高速北神戸線</t>
    <rPh sb="0" eb="2">
      <t>ヒョウゴ</t>
    </rPh>
    <rPh sb="2" eb="4">
      <t>ケンドウ</t>
    </rPh>
    <rPh sb="4" eb="6">
      <t>コウソク</t>
    </rPh>
    <rPh sb="6" eb="7">
      <t>キタ</t>
    </rPh>
    <rPh sb="7" eb="9">
      <t>コウベ</t>
    </rPh>
    <rPh sb="9" eb="10">
      <t>セン</t>
    </rPh>
    <phoneticPr fontId="6"/>
  </si>
  <si>
    <t>西宮市今津水波町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phoneticPr fontId="6"/>
  </si>
  <si>
    <t>神戸市須磨区月見山町３丁目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phoneticPr fontId="6"/>
  </si>
  <si>
    <t>兵庫県道高速神戸西宮線</t>
    <rPh sb="0" eb="2">
      <t>ヒョウゴ</t>
    </rPh>
    <rPh sb="2" eb="4">
      <t>ケンドウ</t>
    </rPh>
    <rPh sb="4" eb="6">
      <t>コウソク</t>
    </rPh>
    <rPh sb="6" eb="8">
      <t>コウベ</t>
    </rPh>
    <rPh sb="8" eb="10">
      <t>ニシノミヤ</t>
    </rPh>
    <rPh sb="10" eb="11">
      <t>セン</t>
    </rPh>
    <phoneticPr fontId="6"/>
  </si>
  <si>
    <t>大阪市西区西本町３丁目</t>
    <rPh sb="0" eb="3">
      <t>オオサカシ</t>
    </rPh>
    <rPh sb="3" eb="5">
      <t>ニシク</t>
    </rPh>
    <rPh sb="5" eb="8">
      <t>ニシホンチョウ</t>
    </rPh>
    <rPh sb="9" eb="11">
      <t>チョウメ</t>
    </rPh>
    <phoneticPr fontId="6"/>
  </si>
  <si>
    <t>高速大阪西宮線（府県道）</t>
    <rPh sb="0" eb="2">
      <t>コウソク</t>
    </rPh>
    <rPh sb="2" eb="4">
      <t>オオサカ</t>
    </rPh>
    <rPh sb="4" eb="6">
      <t>ニシノミヤ</t>
    </rPh>
    <rPh sb="6" eb="7">
      <t>セン</t>
    </rPh>
    <rPh sb="8" eb="9">
      <t>フ</t>
    </rPh>
    <rPh sb="9" eb="10">
      <t>ケン</t>
    </rPh>
    <rPh sb="10" eb="11">
      <t>ドウ</t>
    </rPh>
    <phoneticPr fontId="6"/>
  </si>
  <si>
    <t>神戸市垂水区下畑町</t>
    <rPh sb="0" eb="3">
      <t>コウベシ</t>
    </rPh>
    <rPh sb="3" eb="6">
      <t>タルミク</t>
    </rPh>
    <rPh sb="6" eb="7">
      <t>シタ</t>
    </rPh>
    <rPh sb="7" eb="8">
      <t>ハタケ</t>
    </rPh>
    <rPh sb="8" eb="9">
      <t>マチ</t>
    </rPh>
    <phoneticPr fontId="6"/>
  </si>
  <si>
    <t>神戸市垂水区名谷町</t>
    <rPh sb="0" eb="3">
      <t>コウベシ</t>
    </rPh>
    <rPh sb="3" eb="6">
      <t>タルミク</t>
    </rPh>
    <rPh sb="6" eb="7">
      <t>ナ</t>
    </rPh>
    <rPh sb="7" eb="8">
      <t>タニ</t>
    </rPh>
    <rPh sb="8" eb="9">
      <t>マチ</t>
    </rPh>
    <phoneticPr fontId="6"/>
  </si>
  <si>
    <t>神戸市道高速道路湾岸線</t>
    <rPh sb="0" eb="2">
      <t>コウベ</t>
    </rPh>
    <rPh sb="2" eb="4">
      <t>シドウ</t>
    </rPh>
    <rPh sb="4" eb="6">
      <t>コウソク</t>
    </rPh>
    <rPh sb="6" eb="8">
      <t>ドウロ</t>
    </rPh>
    <rPh sb="8" eb="11">
      <t>ワンガンセン</t>
    </rPh>
    <phoneticPr fontId="6"/>
  </si>
  <si>
    <t>神戸市東灘区向洋町東１丁目</t>
    <rPh sb="0" eb="3">
      <t>コウベシ</t>
    </rPh>
    <rPh sb="3" eb="4">
      <t>ヒガシ</t>
    </rPh>
    <rPh sb="4" eb="6">
      <t>ナダク</t>
    </rPh>
    <rPh sb="6" eb="9">
      <t>コウヨウチョウ</t>
    </rPh>
    <rPh sb="9" eb="10">
      <t>ヒガシ</t>
    </rPh>
    <rPh sb="11" eb="13">
      <t>チョウメ</t>
    </rPh>
    <phoneticPr fontId="6"/>
  </si>
  <si>
    <t>泉佐野市りんくう往来北</t>
    <rPh sb="0" eb="4">
      <t>イズミサノシ</t>
    </rPh>
    <rPh sb="8" eb="10">
      <t>オウライ</t>
    </rPh>
    <rPh sb="10" eb="11">
      <t>キタ</t>
    </rPh>
    <phoneticPr fontId="6"/>
  </si>
  <si>
    <t>高速湾岸線（府県道）</t>
    <rPh sb="0" eb="2">
      <t>コウソク</t>
    </rPh>
    <rPh sb="2" eb="5">
      <t>ワンガンセン</t>
    </rPh>
    <rPh sb="6" eb="7">
      <t>フ</t>
    </rPh>
    <rPh sb="7" eb="8">
      <t>ケン</t>
    </rPh>
    <rPh sb="8" eb="9">
      <t>ミチ</t>
    </rPh>
    <phoneticPr fontId="6"/>
  </si>
  <si>
    <t>大阪市此花区北港２丁目</t>
    <rPh sb="0" eb="3">
      <t>オオサカシ</t>
    </rPh>
    <rPh sb="3" eb="6">
      <t>コノハナク</t>
    </rPh>
    <rPh sb="6" eb="7">
      <t>キタ</t>
    </rPh>
    <rPh sb="7" eb="8">
      <t>ミナト</t>
    </rPh>
    <rPh sb="9" eb="11">
      <t>チョウメ</t>
    </rPh>
    <phoneticPr fontId="6"/>
  </si>
  <si>
    <t>大阪市道高速道路淀川左岸線</t>
    <rPh sb="0" eb="2">
      <t>オオサカ</t>
    </rPh>
    <rPh sb="2" eb="4">
      <t>シドウ</t>
    </rPh>
    <rPh sb="4" eb="6">
      <t>コウソク</t>
    </rPh>
    <rPh sb="6" eb="8">
      <t>ドウロ</t>
    </rPh>
    <rPh sb="8" eb="10">
      <t>ヨドガワ</t>
    </rPh>
    <rPh sb="10" eb="12">
      <t>サガン</t>
    </rPh>
    <rPh sb="12" eb="13">
      <t>セン</t>
    </rPh>
    <phoneticPr fontId="6"/>
  </si>
  <si>
    <t>大阪市港区弁天５丁目</t>
    <rPh sb="0" eb="3">
      <t>オオサカシ</t>
    </rPh>
    <rPh sb="3" eb="5">
      <t>ミナトク</t>
    </rPh>
    <rPh sb="5" eb="7">
      <t>ベンテン</t>
    </rPh>
    <rPh sb="8" eb="10">
      <t>チョウメ</t>
    </rPh>
    <phoneticPr fontId="6"/>
  </si>
  <si>
    <t>大阪市西成区南開２丁目</t>
    <rPh sb="0" eb="3">
      <t>オオサカシ</t>
    </rPh>
    <rPh sb="3" eb="6">
      <t>ニシナリク</t>
    </rPh>
    <rPh sb="6" eb="7">
      <t>ミナミ</t>
    </rPh>
    <rPh sb="7" eb="8">
      <t>カイ</t>
    </rPh>
    <rPh sb="9" eb="11">
      <t>チョウメ</t>
    </rPh>
    <phoneticPr fontId="6"/>
  </si>
  <si>
    <t>大阪市道高速道路西大阪線</t>
    <rPh sb="0" eb="2">
      <t>オオサカ</t>
    </rPh>
    <rPh sb="2" eb="4">
      <t>シドウ</t>
    </rPh>
    <rPh sb="4" eb="6">
      <t>コウソク</t>
    </rPh>
    <rPh sb="6" eb="8">
      <t>ドウロ</t>
    </rPh>
    <rPh sb="8" eb="11">
      <t>ニシオオサカ</t>
    </rPh>
    <rPh sb="11" eb="12">
      <t>セン</t>
    </rPh>
    <phoneticPr fontId="6"/>
  </si>
  <si>
    <t>大阪市中央区高津１丁目</t>
    <rPh sb="0" eb="3">
      <t>オオサカシ</t>
    </rPh>
    <rPh sb="3" eb="6">
      <t>チュウオウク</t>
    </rPh>
    <rPh sb="6" eb="8">
      <t>タカツ</t>
    </rPh>
    <rPh sb="9" eb="11">
      <t>チョウメ</t>
    </rPh>
    <phoneticPr fontId="6"/>
  </si>
  <si>
    <t>大阪府道高速大阪堺線</t>
    <rPh sb="4" eb="6">
      <t>コウソク</t>
    </rPh>
    <rPh sb="6" eb="8">
      <t>オオサカ</t>
    </rPh>
    <rPh sb="8" eb="9">
      <t>サカイ</t>
    </rPh>
    <rPh sb="9" eb="10">
      <t>セン</t>
    </rPh>
    <phoneticPr fontId="6"/>
  </si>
  <si>
    <t>大阪市西成区山王１丁目</t>
    <rPh sb="0" eb="3">
      <t>オオサカシ</t>
    </rPh>
    <rPh sb="3" eb="6">
      <t>ニシナリク</t>
    </rPh>
    <rPh sb="6" eb="8">
      <t>サンノウ</t>
    </rPh>
    <rPh sb="9" eb="11">
      <t>チョウメ</t>
    </rPh>
    <phoneticPr fontId="6"/>
  </si>
  <si>
    <t>大阪府道高速大阪松原線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マツバラ</t>
    </rPh>
    <rPh sb="10" eb="11">
      <t>セン</t>
    </rPh>
    <phoneticPr fontId="6"/>
  </si>
  <si>
    <t>東大阪市西石切町５丁目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1">
      <t>チョウメ</t>
    </rPh>
    <phoneticPr fontId="6"/>
  </si>
  <si>
    <t>大阪市港区港晴２丁目</t>
    <rPh sb="0" eb="3">
      <t>オオサカシ</t>
    </rPh>
    <rPh sb="3" eb="5">
      <t>ミナトク</t>
    </rPh>
    <rPh sb="5" eb="6">
      <t>ミナト</t>
    </rPh>
    <rPh sb="6" eb="7">
      <t>ハ</t>
    </rPh>
    <rPh sb="8" eb="10">
      <t>チョウメ</t>
    </rPh>
    <phoneticPr fontId="6"/>
  </si>
  <si>
    <t>大阪府道高速大阪東大阪線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1">
      <t>ヒガシオオサカ</t>
    </rPh>
    <rPh sb="11" eb="12">
      <t>セン</t>
    </rPh>
    <phoneticPr fontId="6"/>
  </si>
  <si>
    <t>大阪市旭区新森１丁目</t>
    <rPh sb="0" eb="3">
      <t>オオサカシ</t>
    </rPh>
    <rPh sb="3" eb="5">
      <t>アサヒク</t>
    </rPh>
    <rPh sb="5" eb="6">
      <t>シン</t>
    </rPh>
    <rPh sb="6" eb="7">
      <t>モリ</t>
    </rPh>
    <rPh sb="8" eb="10">
      <t>チョウメ</t>
    </rPh>
    <phoneticPr fontId="6"/>
  </si>
  <si>
    <t>大阪市旭区中宮１丁目</t>
    <rPh sb="0" eb="3">
      <t>オオサカシ</t>
    </rPh>
    <rPh sb="3" eb="5">
      <t>アサヒク</t>
    </rPh>
    <rPh sb="5" eb="6">
      <t>ナカ</t>
    </rPh>
    <rPh sb="6" eb="7">
      <t>ミヤ</t>
    </rPh>
    <rPh sb="8" eb="10">
      <t>チョウメ</t>
    </rPh>
    <phoneticPr fontId="6"/>
  </si>
  <si>
    <t>大阪市道高速道路森小路線</t>
    <rPh sb="0" eb="2">
      <t>オオサカ</t>
    </rPh>
    <rPh sb="2" eb="4">
      <t>シドウ</t>
    </rPh>
    <rPh sb="4" eb="6">
      <t>コウソク</t>
    </rPh>
    <rPh sb="6" eb="8">
      <t>ドウロ</t>
    </rPh>
    <rPh sb="8" eb="9">
      <t>モリ</t>
    </rPh>
    <rPh sb="9" eb="10">
      <t>ショウ</t>
    </rPh>
    <rPh sb="10" eb="11">
      <t>ロ</t>
    </rPh>
    <rPh sb="11" eb="12">
      <t>セン</t>
    </rPh>
    <phoneticPr fontId="6"/>
  </si>
  <si>
    <t>守口市大日町４丁目</t>
    <rPh sb="0" eb="3">
      <t>モリグチシ</t>
    </rPh>
    <rPh sb="3" eb="4">
      <t>オオ</t>
    </rPh>
    <rPh sb="4" eb="5">
      <t>ヒ</t>
    </rPh>
    <rPh sb="5" eb="6">
      <t>マチ</t>
    </rPh>
    <rPh sb="7" eb="9">
      <t>チョウメ</t>
    </rPh>
    <phoneticPr fontId="6"/>
  </si>
  <si>
    <t>大阪市北区中之島１丁目</t>
    <rPh sb="0" eb="3">
      <t>オオサカシ</t>
    </rPh>
    <rPh sb="3" eb="5">
      <t>キタク</t>
    </rPh>
    <rPh sb="5" eb="8">
      <t>ナカノシマ</t>
    </rPh>
    <rPh sb="9" eb="11">
      <t>チョウメ</t>
    </rPh>
    <phoneticPr fontId="6"/>
  </si>
  <si>
    <t>大阪府道高速大阪守口線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モリグチ</t>
    </rPh>
    <rPh sb="10" eb="11">
      <t>セン</t>
    </rPh>
    <phoneticPr fontId="6"/>
  </si>
  <si>
    <t>池田市木部町</t>
    <rPh sb="0" eb="3">
      <t>イケダシ</t>
    </rPh>
    <rPh sb="3" eb="4">
      <t>キ</t>
    </rPh>
    <rPh sb="4" eb="5">
      <t>ブ</t>
    </rPh>
    <rPh sb="5" eb="6">
      <t>マチ</t>
    </rPh>
    <phoneticPr fontId="6"/>
  </si>
  <si>
    <t>高速大阪池田線(府県道）</t>
    <rPh sb="0" eb="2">
      <t>コウソク</t>
    </rPh>
    <rPh sb="2" eb="4">
      <t>オオサカ</t>
    </rPh>
    <rPh sb="4" eb="6">
      <t>イケダ</t>
    </rPh>
    <rPh sb="6" eb="7">
      <t>セン</t>
    </rPh>
    <rPh sb="8" eb="9">
      <t>フ</t>
    </rPh>
    <rPh sb="9" eb="10">
      <t>ケン</t>
    </rPh>
    <rPh sb="10" eb="11">
      <t>ドウ</t>
    </rPh>
    <phoneticPr fontId="6"/>
  </si>
  <si>
    <t>４．阪神高速道路㈱</t>
    <rPh sb="2" eb="4">
      <t>ハンシン</t>
    </rPh>
    <rPh sb="4" eb="6">
      <t>コウソク</t>
    </rPh>
    <rPh sb="6" eb="8">
      <t>ドウロ</t>
    </rPh>
    <phoneticPr fontId="6"/>
  </si>
  <si>
    <t>　同市鶴見区大黒ふ頭）の延長(2.8km)は、神奈川県道高速湾岸線に含めた。</t>
    <rPh sb="1" eb="2">
      <t>ドウ</t>
    </rPh>
    <rPh sb="2" eb="3">
      <t>シ</t>
    </rPh>
    <rPh sb="3" eb="6">
      <t>ツルミク</t>
    </rPh>
    <rPh sb="6" eb="8">
      <t>ダイコク</t>
    </rPh>
    <rPh sb="9" eb="10">
      <t>アタマ</t>
    </rPh>
    <rPh sb="12" eb="14">
      <t>エンチョウ</t>
    </rPh>
    <rPh sb="23" eb="26">
      <t>カナガワ</t>
    </rPh>
    <rPh sb="26" eb="28">
      <t>ケンドウ</t>
    </rPh>
    <rPh sb="28" eb="30">
      <t>コウソク</t>
    </rPh>
    <rPh sb="30" eb="33">
      <t>ワンガンセン</t>
    </rPh>
    <rPh sb="34" eb="35">
      <t>フク</t>
    </rPh>
    <phoneticPr fontId="6"/>
  </si>
  <si>
    <r>
      <t>※神奈川県道高速湾岸線と横浜市道高速湾岸線の重複区間（横浜市中区本牧ふ頭～</t>
    </r>
    <r>
      <rPr>
        <sz val="11"/>
        <color indexed="10"/>
        <rFont val="ＭＳ 明朝"/>
        <family val="1"/>
        <charset val="128"/>
      </rPr>
      <t/>
    </r>
    <rPh sb="1" eb="4">
      <t>カナガワ</t>
    </rPh>
    <rPh sb="4" eb="6">
      <t>ケンドウ</t>
    </rPh>
    <rPh sb="6" eb="8">
      <t>コウソク</t>
    </rPh>
    <rPh sb="8" eb="11">
      <t>ワンガンセン</t>
    </rPh>
    <rPh sb="12" eb="14">
      <t>ヨコハマ</t>
    </rPh>
    <rPh sb="14" eb="16">
      <t>シドウ</t>
    </rPh>
    <rPh sb="16" eb="18">
      <t>コウソク</t>
    </rPh>
    <rPh sb="18" eb="21">
      <t>ワンガンセン</t>
    </rPh>
    <rPh sb="22" eb="24">
      <t>チョウフク</t>
    </rPh>
    <rPh sb="24" eb="26">
      <t>クカン</t>
    </rPh>
    <rPh sb="27" eb="30">
      <t>ヨコハマシ</t>
    </rPh>
    <rPh sb="30" eb="32">
      <t>ナカク</t>
    </rPh>
    <rPh sb="32" eb="34">
      <t>ホンモク</t>
    </rPh>
    <rPh sb="35" eb="36">
      <t>アタマ</t>
    </rPh>
    <phoneticPr fontId="6"/>
  </si>
  <si>
    <t>　</t>
  </si>
  <si>
    <t>川崎市川崎区浮島町</t>
    <rPh sb="0" eb="3">
      <t>カワサキシ</t>
    </rPh>
    <rPh sb="3" eb="6">
      <t>カワサキク</t>
    </rPh>
    <rPh sb="6" eb="8">
      <t>ウキシマ</t>
    </rPh>
    <rPh sb="8" eb="9">
      <t>マチ</t>
    </rPh>
    <phoneticPr fontId="6"/>
  </si>
  <si>
    <t>川崎市道高速縦貫線</t>
    <rPh sb="0" eb="2">
      <t>カワサキ</t>
    </rPh>
    <rPh sb="2" eb="3">
      <t>シ</t>
    </rPh>
    <rPh sb="3" eb="4">
      <t>ミチ</t>
    </rPh>
    <rPh sb="4" eb="6">
      <t>コウソク</t>
    </rPh>
    <rPh sb="6" eb="8">
      <t>ジュウカン</t>
    </rPh>
    <rPh sb="8" eb="9">
      <t>セン</t>
    </rPh>
    <phoneticPr fontId="6"/>
  </si>
  <si>
    <t>(※)4.6</t>
  </si>
  <si>
    <t>横浜市鶴見区生麦二丁目</t>
    <rPh sb="0" eb="3">
      <t>ヨコハマシ</t>
    </rPh>
    <rPh sb="3" eb="6">
      <t>ツルミク</t>
    </rPh>
    <rPh sb="6" eb="8">
      <t>ナマムギ</t>
    </rPh>
    <rPh sb="8" eb="9">
      <t>ニ</t>
    </rPh>
    <rPh sb="9" eb="11">
      <t>チョウメ</t>
    </rPh>
    <phoneticPr fontId="6"/>
  </si>
  <si>
    <t>横浜市中区本牧ふ頭</t>
    <rPh sb="0" eb="3">
      <t>ヨコハマシ</t>
    </rPh>
    <rPh sb="3" eb="5">
      <t>ナカク</t>
    </rPh>
    <rPh sb="5" eb="7">
      <t>ホンモク</t>
    </rPh>
    <rPh sb="8" eb="9">
      <t>トウ</t>
    </rPh>
    <phoneticPr fontId="6"/>
  </si>
  <si>
    <t>横浜市道高速湾岸線</t>
    <rPh sb="0" eb="2">
      <t>ヨコハマ</t>
    </rPh>
    <rPh sb="2" eb="3">
      <t>シ</t>
    </rPh>
    <rPh sb="3" eb="4">
      <t>ミチ</t>
    </rPh>
    <rPh sb="4" eb="6">
      <t>コウソク</t>
    </rPh>
    <rPh sb="6" eb="9">
      <t>ワンガンセン</t>
    </rPh>
    <phoneticPr fontId="6"/>
  </si>
  <si>
    <t>横浜市保土ケ谷区狩場町</t>
    <rPh sb="0" eb="3">
      <t>ヨコハマシ</t>
    </rPh>
    <rPh sb="3" eb="7">
      <t>ホドガヤ</t>
    </rPh>
    <rPh sb="7" eb="8">
      <t>ク</t>
    </rPh>
    <rPh sb="8" eb="9">
      <t>カ</t>
    </rPh>
    <rPh sb="9" eb="10">
      <t>バ</t>
    </rPh>
    <rPh sb="10" eb="11">
      <t>マチ</t>
    </rPh>
    <phoneticPr fontId="6"/>
  </si>
  <si>
    <t>横浜市中区元町</t>
    <rPh sb="0" eb="3">
      <t>ヨコハマシ</t>
    </rPh>
    <rPh sb="3" eb="5">
      <t>ナカク</t>
    </rPh>
    <rPh sb="5" eb="6">
      <t>モト</t>
    </rPh>
    <rPh sb="6" eb="7">
      <t>マチ</t>
    </rPh>
    <phoneticPr fontId="6"/>
  </si>
  <si>
    <t>横浜市道高速２号線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6"/>
  </si>
  <si>
    <t>横浜市神奈川区三ツ沢西町</t>
    <rPh sb="0" eb="3">
      <t>ヨコハマシ</t>
    </rPh>
    <rPh sb="3" eb="7">
      <t>カナガワク</t>
    </rPh>
    <rPh sb="7" eb="8">
      <t>ミ</t>
    </rPh>
    <rPh sb="9" eb="10">
      <t>サワ</t>
    </rPh>
    <rPh sb="10" eb="12">
      <t>ニシマチ</t>
    </rPh>
    <phoneticPr fontId="6"/>
  </si>
  <si>
    <t>横浜市西区高島二丁目</t>
    <rPh sb="0" eb="3">
      <t>ヨコハマシ</t>
    </rPh>
    <rPh sb="3" eb="5">
      <t>ニシク</t>
    </rPh>
    <rPh sb="5" eb="7">
      <t>タカシマ</t>
    </rPh>
    <rPh sb="7" eb="8">
      <t>ニ</t>
    </rPh>
    <rPh sb="8" eb="10">
      <t>チョウメ</t>
    </rPh>
    <phoneticPr fontId="6"/>
  </si>
  <si>
    <t>横浜市道高速１号線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6"/>
  </si>
  <si>
    <t>戸田市美女木四丁目</t>
    <rPh sb="0" eb="3">
      <t>トダシ</t>
    </rPh>
    <rPh sb="3" eb="5">
      <t>ビジョ</t>
    </rPh>
    <rPh sb="5" eb="6">
      <t>キ</t>
    </rPh>
    <rPh sb="6" eb="9">
      <t>ヨンチョウメ</t>
    </rPh>
    <phoneticPr fontId="6"/>
  </si>
  <si>
    <t>埼玉県道高速さいたま戸田線</t>
    <rPh sb="0" eb="2">
      <t>サイタマ</t>
    </rPh>
    <rPh sb="2" eb="3">
      <t>ケン</t>
    </rPh>
    <rPh sb="3" eb="4">
      <t>ミチ</t>
    </rPh>
    <rPh sb="4" eb="6">
      <t>コウソク</t>
    </rPh>
    <rPh sb="10" eb="12">
      <t>トダ</t>
    </rPh>
    <rPh sb="12" eb="13">
      <t>セン</t>
    </rPh>
    <phoneticPr fontId="6"/>
  </si>
  <si>
    <t>板橋区三園一丁目</t>
    <rPh sb="0" eb="3">
      <t>イタバシク</t>
    </rPh>
    <rPh sb="3" eb="5">
      <t>ミソノ</t>
    </rPh>
    <rPh sb="5" eb="6">
      <t>１</t>
    </rPh>
    <rPh sb="6" eb="8">
      <t>チョウメ</t>
    </rPh>
    <phoneticPr fontId="6"/>
  </si>
  <si>
    <t>高速板橋戸田線（都県道）</t>
    <rPh sb="0" eb="2">
      <t>コウソク</t>
    </rPh>
    <rPh sb="2" eb="4">
      <t>イタバシ</t>
    </rPh>
    <rPh sb="4" eb="6">
      <t>トダ</t>
    </rPh>
    <rPh sb="6" eb="7">
      <t>セン</t>
    </rPh>
    <rPh sb="8" eb="9">
      <t>ト</t>
    </rPh>
    <rPh sb="9" eb="10">
      <t>ケン</t>
    </rPh>
    <rPh sb="10" eb="11">
      <t>ミチ</t>
    </rPh>
    <phoneticPr fontId="6"/>
  </si>
  <si>
    <t>三郷市番匠免二丁目</t>
    <rPh sb="0" eb="3">
      <t>ミサトシ</t>
    </rPh>
    <rPh sb="3" eb="4">
      <t>バン</t>
    </rPh>
    <rPh sb="4" eb="5">
      <t>タクミ</t>
    </rPh>
    <rPh sb="5" eb="6">
      <t>メン</t>
    </rPh>
    <rPh sb="6" eb="7">
      <t>ニ</t>
    </rPh>
    <rPh sb="7" eb="9">
      <t>チョウメ</t>
    </rPh>
    <phoneticPr fontId="6"/>
  </si>
  <si>
    <t>足立区加平二丁目</t>
    <rPh sb="0" eb="3">
      <t>アダチク</t>
    </rPh>
    <rPh sb="3" eb="4">
      <t>カ</t>
    </rPh>
    <rPh sb="4" eb="5">
      <t>ヒラ</t>
    </rPh>
    <rPh sb="5" eb="6">
      <t>ニ</t>
    </rPh>
    <rPh sb="6" eb="8">
      <t>チョウメ</t>
    </rPh>
    <phoneticPr fontId="6"/>
  </si>
  <si>
    <t>高速足立三郷線（都県道）</t>
    <rPh sb="0" eb="2">
      <t>コウソク</t>
    </rPh>
    <rPh sb="2" eb="4">
      <t>アダチ</t>
    </rPh>
    <rPh sb="4" eb="6">
      <t>ミサト</t>
    </rPh>
    <rPh sb="6" eb="7">
      <t>セン</t>
    </rPh>
    <rPh sb="8" eb="9">
      <t>ト</t>
    </rPh>
    <rPh sb="9" eb="10">
      <t>ケン</t>
    </rPh>
    <rPh sb="10" eb="11">
      <t>ミチ</t>
    </rPh>
    <phoneticPr fontId="6"/>
  </si>
  <si>
    <t>川口市大字西新井宿</t>
    <rPh sb="0" eb="2">
      <t>カワグチ</t>
    </rPh>
    <rPh sb="2" eb="3">
      <t>シ</t>
    </rPh>
    <rPh sb="3" eb="5">
      <t>オオアザ</t>
    </rPh>
    <rPh sb="5" eb="6">
      <t>ニシ</t>
    </rPh>
    <rPh sb="6" eb="8">
      <t>アライ</t>
    </rPh>
    <rPh sb="8" eb="9">
      <t>シュク</t>
    </rPh>
    <phoneticPr fontId="6"/>
  </si>
  <si>
    <t>葛飾区小菅三丁目</t>
    <rPh sb="0" eb="3">
      <t>カツシカク</t>
    </rPh>
    <rPh sb="3" eb="5">
      <t>コスゲ</t>
    </rPh>
    <rPh sb="5" eb="6">
      <t>サン</t>
    </rPh>
    <rPh sb="6" eb="8">
      <t>チョウメ</t>
    </rPh>
    <phoneticPr fontId="6"/>
  </si>
  <si>
    <t>高速葛飾川口線（都県道）</t>
    <rPh sb="0" eb="2">
      <t>コウソク</t>
    </rPh>
    <rPh sb="2" eb="4">
      <t>カツシカ</t>
    </rPh>
    <rPh sb="4" eb="6">
      <t>カワグチ</t>
    </rPh>
    <rPh sb="6" eb="7">
      <t>セン</t>
    </rPh>
    <rPh sb="8" eb="9">
      <t>ト</t>
    </rPh>
    <rPh sb="9" eb="10">
      <t>ケン</t>
    </rPh>
    <rPh sb="10" eb="11">
      <t>ミチ</t>
    </rPh>
    <phoneticPr fontId="6"/>
  </si>
  <si>
    <t>大田区羽田旭町</t>
    <rPh sb="0" eb="3">
      <t>オオタク</t>
    </rPh>
    <rPh sb="3" eb="5">
      <t>ハネダ</t>
    </rPh>
    <rPh sb="5" eb="6">
      <t>アサヒ</t>
    </rPh>
    <rPh sb="6" eb="7">
      <t>マチ</t>
    </rPh>
    <phoneticPr fontId="6"/>
  </si>
  <si>
    <t>高速横浜羽田空港線（都市道）</t>
    <rPh sb="0" eb="2">
      <t>コウソク</t>
    </rPh>
    <rPh sb="2" eb="4">
      <t>ヨコハマ</t>
    </rPh>
    <rPh sb="4" eb="6">
      <t>ハネダ</t>
    </rPh>
    <rPh sb="6" eb="8">
      <t>クウコウ</t>
    </rPh>
    <rPh sb="8" eb="9">
      <t>セン</t>
    </rPh>
    <rPh sb="10" eb="12">
      <t>トシ</t>
    </rPh>
    <rPh sb="12" eb="13">
      <t>ミチ</t>
    </rPh>
    <phoneticPr fontId="6"/>
  </si>
  <si>
    <t>大田区東海三丁目</t>
    <rPh sb="0" eb="3">
      <t>オオタク</t>
    </rPh>
    <rPh sb="3" eb="5">
      <t>トウカイ</t>
    </rPh>
    <rPh sb="5" eb="6">
      <t>サン</t>
    </rPh>
    <rPh sb="6" eb="8">
      <t>チョウメ</t>
    </rPh>
    <phoneticPr fontId="6"/>
  </si>
  <si>
    <t>大田区昭和島二丁目</t>
    <rPh sb="0" eb="3">
      <t>オオタク</t>
    </rPh>
    <rPh sb="3" eb="6">
      <t>ショウワジマ</t>
    </rPh>
    <rPh sb="6" eb="7">
      <t>ニ</t>
    </rPh>
    <rPh sb="7" eb="9">
      <t>チョウメ</t>
    </rPh>
    <phoneticPr fontId="6"/>
  </si>
  <si>
    <t>都道首都高速湾岸分岐線</t>
    <rPh sb="0" eb="1">
      <t>ト</t>
    </rPh>
    <rPh sb="1" eb="2">
      <t>ドウ</t>
    </rPh>
    <rPh sb="2" eb="4">
      <t>シュト</t>
    </rPh>
    <rPh sb="4" eb="6">
      <t>コウソク</t>
    </rPh>
    <rPh sb="6" eb="8">
      <t>ワンガン</t>
    </rPh>
    <rPh sb="8" eb="10">
      <t>ブンキ</t>
    </rPh>
    <rPh sb="10" eb="11">
      <t>セン</t>
    </rPh>
    <phoneticPr fontId="6"/>
  </si>
  <si>
    <t>(※)62.1</t>
  </si>
  <si>
    <t>市川市高谷</t>
    <rPh sb="0" eb="3">
      <t>イチカワシ</t>
    </rPh>
    <rPh sb="3" eb="4">
      <t>タカ</t>
    </rPh>
    <rPh sb="4" eb="5">
      <t>タニ</t>
    </rPh>
    <phoneticPr fontId="6"/>
  </si>
  <si>
    <t>横浜市金沢区並木三丁目</t>
    <rPh sb="0" eb="3">
      <t>ヨコハマシ</t>
    </rPh>
    <rPh sb="3" eb="6">
      <t>カナザワク</t>
    </rPh>
    <rPh sb="6" eb="8">
      <t>ナミキ</t>
    </rPh>
    <rPh sb="8" eb="9">
      <t>サン</t>
    </rPh>
    <rPh sb="9" eb="11">
      <t>チョウメ</t>
    </rPh>
    <phoneticPr fontId="6"/>
  </si>
  <si>
    <t>高速湾岸線（都県道）</t>
    <rPh sb="0" eb="2">
      <t>コウソク</t>
    </rPh>
    <rPh sb="2" eb="5">
      <t>ワンガンセン</t>
    </rPh>
    <rPh sb="6" eb="8">
      <t>トケン</t>
    </rPh>
    <rPh sb="8" eb="9">
      <t>ドウ</t>
    </rPh>
    <phoneticPr fontId="6"/>
  </si>
  <si>
    <t>板橋区熊野町</t>
    <rPh sb="0" eb="3">
      <t>イタバシク</t>
    </rPh>
    <rPh sb="3" eb="6">
      <t>クマノマチ</t>
    </rPh>
    <phoneticPr fontId="6"/>
  </si>
  <si>
    <t>目黒区青葉台四丁目</t>
    <rPh sb="0" eb="2">
      <t>メグロ</t>
    </rPh>
    <rPh sb="2" eb="3">
      <t>ク</t>
    </rPh>
    <rPh sb="3" eb="6">
      <t>アオバダイ</t>
    </rPh>
    <rPh sb="6" eb="9">
      <t>ヨンチョウメ</t>
    </rPh>
    <phoneticPr fontId="6"/>
  </si>
  <si>
    <t>都道首都高速目黒板橋線</t>
    <rPh sb="0" eb="1">
      <t>ト</t>
    </rPh>
    <rPh sb="1" eb="2">
      <t>ドウ</t>
    </rPh>
    <rPh sb="2" eb="4">
      <t>シュト</t>
    </rPh>
    <rPh sb="4" eb="6">
      <t>コウソク</t>
    </rPh>
    <rPh sb="6" eb="8">
      <t>メグロ</t>
    </rPh>
    <rPh sb="8" eb="10">
      <t>イタバシ</t>
    </rPh>
    <rPh sb="10" eb="11">
      <t>セン</t>
    </rPh>
    <phoneticPr fontId="6"/>
  </si>
  <si>
    <t>足立区江北二丁目</t>
    <rPh sb="0" eb="3">
      <t>アダチク</t>
    </rPh>
    <rPh sb="3" eb="4">
      <t>エ</t>
    </rPh>
    <rPh sb="4" eb="5">
      <t>キタ</t>
    </rPh>
    <rPh sb="5" eb="6">
      <t>ニ</t>
    </rPh>
    <rPh sb="6" eb="8">
      <t>チョウメ</t>
    </rPh>
    <phoneticPr fontId="6"/>
  </si>
  <si>
    <t>板橋区板橋二丁目</t>
    <rPh sb="0" eb="3">
      <t>イタバシク</t>
    </rPh>
    <rPh sb="3" eb="5">
      <t>イタバシ</t>
    </rPh>
    <rPh sb="5" eb="6">
      <t>ニ</t>
    </rPh>
    <rPh sb="6" eb="8">
      <t>チョウメ</t>
    </rPh>
    <phoneticPr fontId="6"/>
  </si>
  <si>
    <t>都道首都高速板橋足立線</t>
    <rPh sb="0" eb="1">
      <t>ト</t>
    </rPh>
    <rPh sb="1" eb="2">
      <t>ドウ</t>
    </rPh>
    <rPh sb="2" eb="4">
      <t>シュト</t>
    </rPh>
    <rPh sb="4" eb="6">
      <t>コウソク</t>
    </rPh>
    <rPh sb="6" eb="8">
      <t>イタバシ</t>
    </rPh>
    <rPh sb="8" eb="10">
      <t>アダチ</t>
    </rPh>
    <rPh sb="10" eb="11">
      <t>セン</t>
    </rPh>
    <phoneticPr fontId="6"/>
  </si>
  <si>
    <t>江戸川区臨海町六丁目</t>
    <rPh sb="0" eb="4">
      <t>エドガワク</t>
    </rPh>
    <rPh sb="4" eb="7">
      <t>リンカイマチ</t>
    </rPh>
    <rPh sb="7" eb="8">
      <t>ロク</t>
    </rPh>
    <rPh sb="8" eb="10">
      <t>チョウメ</t>
    </rPh>
    <phoneticPr fontId="6"/>
  </si>
  <si>
    <t>葛飾区四つ木三丁目</t>
    <rPh sb="0" eb="3">
      <t>カツシカク</t>
    </rPh>
    <rPh sb="3" eb="4">
      <t>ヨ</t>
    </rPh>
    <rPh sb="5" eb="6">
      <t>キ</t>
    </rPh>
    <rPh sb="6" eb="7">
      <t>サン</t>
    </rPh>
    <rPh sb="7" eb="9">
      <t>チョウメ</t>
    </rPh>
    <phoneticPr fontId="6"/>
  </si>
  <si>
    <t>都道首都高速葛飾江戸川線</t>
    <rPh sb="0" eb="1">
      <t>ト</t>
    </rPh>
    <rPh sb="1" eb="2">
      <t>ドウ</t>
    </rPh>
    <rPh sb="2" eb="4">
      <t>シュト</t>
    </rPh>
    <rPh sb="4" eb="6">
      <t>コウソク</t>
    </rPh>
    <rPh sb="6" eb="8">
      <t>カツシカ</t>
    </rPh>
    <rPh sb="8" eb="11">
      <t>エドガワ</t>
    </rPh>
    <rPh sb="11" eb="12">
      <t>セン</t>
    </rPh>
    <phoneticPr fontId="6"/>
  </si>
  <si>
    <t>江東区有明二丁目</t>
    <rPh sb="0" eb="3">
      <t>コウトウク</t>
    </rPh>
    <rPh sb="3" eb="5">
      <t>アリアケ</t>
    </rPh>
    <rPh sb="5" eb="6">
      <t>ニ</t>
    </rPh>
    <rPh sb="6" eb="8">
      <t>チョウメ</t>
    </rPh>
    <phoneticPr fontId="6"/>
  </si>
  <si>
    <t>港区海岸二丁目</t>
    <rPh sb="0" eb="2">
      <t>ミナトク</t>
    </rPh>
    <rPh sb="2" eb="4">
      <t>カイガン</t>
    </rPh>
    <rPh sb="4" eb="5">
      <t>ニ</t>
    </rPh>
    <rPh sb="5" eb="7">
      <t>チョウメ</t>
    </rPh>
    <phoneticPr fontId="6"/>
  </si>
  <si>
    <t>都道首都高速11号線</t>
    <rPh sb="0" eb="1">
      <t>ト</t>
    </rPh>
    <rPh sb="1" eb="2">
      <t>ドウ</t>
    </rPh>
    <rPh sb="2" eb="4">
      <t>シュト</t>
    </rPh>
    <rPh sb="4" eb="6">
      <t>コウソク</t>
    </rPh>
    <rPh sb="8" eb="10">
      <t>ゴウセン</t>
    </rPh>
    <phoneticPr fontId="6"/>
  </si>
  <si>
    <t>江東区有明二丁目</t>
    <rPh sb="0" eb="3">
      <t>コウトウク</t>
    </rPh>
    <rPh sb="3" eb="5">
      <t>アリアケ</t>
    </rPh>
    <rPh sb="5" eb="8">
      <t>ニチョウメ</t>
    </rPh>
    <phoneticPr fontId="6"/>
  </si>
  <si>
    <t>江東区豊洲六丁目</t>
    <rPh sb="0" eb="3">
      <t>コウトウク</t>
    </rPh>
    <rPh sb="3" eb="5">
      <t>トヨス</t>
    </rPh>
    <rPh sb="5" eb="6">
      <t>ロク</t>
    </rPh>
    <rPh sb="6" eb="8">
      <t>チョウメ</t>
    </rPh>
    <phoneticPr fontId="6"/>
  </si>
  <si>
    <t>都道首都高速晴海線</t>
    <rPh sb="0" eb="2">
      <t>トドウ</t>
    </rPh>
    <rPh sb="2" eb="4">
      <t>シュト</t>
    </rPh>
    <rPh sb="4" eb="6">
      <t>コウソク</t>
    </rPh>
    <rPh sb="6" eb="8">
      <t>ハルミ</t>
    </rPh>
    <rPh sb="8" eb="9">
      <t>セン</t>
    </rPh>
    <phoneticPr fontId="6"/>
  </si>
  <si>
    <t>江東区辰巳二丁目</t>
    <rPh sb="0" eb="3">
      <t>コウトウク</t>
    </rPh>
    <rPh sb="3" eb="5">
      <t>タツミ</t>
    </rPh>
    <rPh sb="5" eb="6">
      <t>ニ</t>
    </rPh>
    <rPh sb="6" eb="8">
      <t>チョウメ</t>
    </rPh>
    <phoneticPr fontId="6"/>
  </si>
  <si>
    <t>中央区日本橋箱崎町</t>
    <rPh sb="0" eb="3">
      <t>チュウオウク</t>
    </rPh>
    <rPh sb="3" eb="6">
      <t>ニホンバシ</t>
    </rPh>
    <rPh sb="6" eb="8">
      <t>ハコザキ</t>
    </rPh>
    <rPh sb="8" eb="9">
      <t>マチ</t>
    </rPh>
    <phoneticPr fontId="6"/>
  </si>
  <si>
    <t>都道首都高速９号線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</si>
  <si>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中央区銀座一丁目</t>
    <rPh sb="0" eb="3">
      <t>チュウオウク</t>
    </rPh>
    <rPh sb="3" eb="5">
      <t>ギンザ</t>
    </rPh>
    <rPh sb="5" eb="6">
      <t>イッ</t>
    </rPh>
    <rPh sb="6" eb="8">
      <t>チョウメ</t>
    </rPh>
    <phoneticPr fontId="6"/>
  </si>
  <si>
    <t>都道首都高速８号線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</si>
  <si>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江戸川区谷河内二丁目</t>
    <rPh sb="0" eb="4">
      <t>エドガワク</t>
    </rPh>
    <rPh sb="4" eb="5">
      <t>タニ</t>
    </rPh>
    <rPh sb="5" eb="7">
      <t>カワチ</t>
    </rPh>
    <rPh sb="7" eb="8">
      <t>ニ</t>
    </rPh>
    <rPh sb="8" eb="10">
      <t>チョウメ</t>
    </rPh>
    <phoneticPr fontId="6"/>
  </si>
  <si>
    <t>墨田区千歳一丁目</t>
    <rPh sb="0" eb="3">
      <t>スミダク</t>
    </rPh>
    <rPh sb="3" eb="5">
      <t>チトセ</t>
    </rPh>
    <rPh sb="5" eb="6">
      <t>イッ</t>
    </rPh>
    <rPh sb="6" eb="8">
      <t>チョウメ</t>
    </rPh>
    <phoneticPr fontId="6"/>
  </si>
  <si>
    <t>都道首都高速７号線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</si>
  <si>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中央区日本橋兜町</t>
    <rPh sb="0" eb="3">
      <t>チュウオウク</t>
    </rPh>
    <rPh sb="3" eb="6">
      <t>ニホンバシ</t>
    </rPh>
    <rPh sb="6" eb="7">
      <t>カブト</t>
    </rPh>
    <rPh sb="7" eb="8">
      <t>マチ</t>
    </rPh>
    <phoneticPr fontId="6"/>
  </si>
  <si>
    <t>都道首都高速６号線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</si>
  <si>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千代田区一ツ橋一丁目</t>
    <rPh sb="0" eb="4">
      <t>チヨダク</t>
    </rPh>
    <rPh sb="4" eb="5">
      <t>ヒト</t>
    </rPh>
    <rPh sb="6" eb="7">
      <t>バシ</t>
    </rPh>
    <rPh sb="7" eb="8">
      <t>イッ</t>
    </rPh>
    <rPh sb="8" eb="10">
      <t>チョウメ</t>
    </rPh>
    <phoneticPr fontId="6"/>
  </si>
  <si>
    <t>都道首都高速５号線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</si>
  <si>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中央区日本橋小網町</t>
    <rPh sb="0" eb="3">
      <t>チュウオウク</t>
    </rPh>
    <rPh sb="3" eb="6">
      <t>ニホンバシ</t>
    </rPh>
    <rPh sb="6" eb="9">
      <t>コアミチョウ</t>
    </rPh>
    <phoneticPr fontId="6"/>
  </si>
  <si>
    <t>千代田区大手町二丁目</t>
    <rPh sb="0" eb="4">
      <t>チヨダク</t>
    </rPh>
    <rPh sb="4" eb="7">
      <t>オオテマチ</t>
    </rPh>
    <rPh sb="7" eb="8">
      <t>ニ</t>
    </rPh>
    <rPh sb="8" eb="10">
      <t>チョウメ</t>
    </rPh>
    <phoneticPr fontId="6"/>
  </si>
  <si>
    <t>都道首都高速４号分岐線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6"/>
  </si>
  <si>
    <t>杉並区上高井戸三丁目</t>
    <rPh sb="0" eb="3">
      <t>スギナミク</t>
    </rPh>
    <rPh sb="3" eb="4">
      <t>カミ</t>
    </rPh>
    <rPh sb="4" eb="7">
      <t>タカイド</t>
    </rPh>
    <rPh sb="7" eb="8">
      <t>サン</t>
    </rPh>
    <rPh sb="8" eb="10">
      <t>チョウメ</t>
    </rPh>
    <phoneticPr fontId="6"/>
  </si>
  <si>
    <t>中央区八重洲二丁目</t>
    <rPh sb="0" eb="3">
      <t>チュウオウク</t>
    </rPh>
    <rPh sb="3" eb="6">
      <t>ヤエス</t>
    </rPh>
    <rPh sb="6" eb="7">
      <t>ニ</t>
    </rPh>
    <rPh sb="7" eb="9">
      <t>チョウメ</t>
    </rPh>
    <phoneticPr fontId="6"/>
  </si>
  <si>
    <t>都道首都高速４号線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</si>
  <si>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世田谷区砧公園</t>
    <rPh sb="0" eb="4">
      <t>セタガヤク</t>
    </rPh>
    <rPh sb="4" eb="5">
      <t>キヌタ</t>
    </rPh>
    <rPh sb="5" eb="7">
      <t>コウエン</t>
    </rPh>
    <phoneticPr fontId="6"/>
  </si>
  <si>
    <t>千代田区隼町</t>
    <rPh sb="0" eb="4">
      <t>チヨダク</t>
    </rPh>
    <rPh sb="4" eb="6">
      <t>ハヤブサチョウ</t>
    </rPh>
    <phoneticPr fontId="6"/>
  </si>
  <si>
    <t>都道首都高速３号線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</si>
  <si>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港区六本木三丁目</t>
    <rPh sb="0" eb="2">
      <t>ミナトク</t>
    </rPh>
    <rPh sb="2" eb="5">
      <t>ロッポンギ</t>
    </rPh>
    <rPh sb="5" eb="6">
      <t>サン</t>
    </rPh>
    <rPh sb="6" eb="8">
      <t>チョウメ</t>
    </rPh>
    <phoneticPr fontId="6"/>
  </si>
  <si>
    <t>港区麻布十番四丁目</t>
    <rPh sb="0" eb="2">
      <t>ミナトク</t>
    </rPh>
    <rPh sb="2" eb="4">
      <t>アザブ</t>
    </rPh>
    <rPh sb="4" eb="6">
      <t>ジュウバン</t>
    </rPh>
    <rPh sb="6" eb="9">
      <t>ヨンチョウメ</t>
    </rPh>
    <phoneticPr fontId="6"/>
  </si>
  <si>
    <t>都道首都高速２号分岐線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6"/>
  </si>
  <si>
    <t>品川区戸越一丁目</t>
    <rPh sb="0" eb="3">
      <t>シナガワク</t>
    </rPh>
    <rPh sb="3" eb="4">
      <t>ト</t>
    </rPh>
    <rPh sb="4" eb="5">
      <t>コシ</t>
    </rPh>
    <rPh sb="5" eb="6">
      <t>イッ</t>
    </rPh>
    <rPh sb="6" eb="8">
      <t>チョウメ</t>
    </rPh>
    <phoneticPr fontId="6"/>
  </si>
  <si>
    <t>中央区銀座八丁目</t>
    <rPh sb="0" eb="3">
      <t>チュウオウク</t>
    </rPh>
    <rPh sb="3" eb="5">
      <t>ギンザ</t>
    </rPh>
    <rPh sb="5" eb="6">
      <t>ハッ</t>
    </rPh>
    <rPh sb="6" eb="8">
      <t>チョウメ</t>
    </rPh>
    <phoneticPr fontId="6"/>
  </si>
  <si>
    <t>都道首都高速２号線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</si>
  <si>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大田区羽田旭町</t>
    <rPh sb="0" eb="3">
      <t>オオタク</t>
    </rPh>
    <rPh sb="3" eb="5">
      <t>ハネダ</t>
    </rPh>
    <rPh sb="5" eb="7">
      <t>アサヒマチ</t>
    </rPh>
    <phoneticPr fontId="6"/>
  </si>
  <si>
    <t>台東区北上野一丁目</t>
    <rPh sb="0" eb="3">
      <t>タイトウク</t>
    </rPh>
    <rPh sb="3" eb="4">
      <t>キタ</t>
    </rPh>
    <rPh sb="4" eb="6">
      <t>ウエノ</t>
    </rPh>
    <rPh sb="6" eb="7">
      <t>イッ</t>
    </rPh>
    <rPh sb="7" eb="9">
      <t>チョウメ</t>
    </rPh>
    <phoneticPr fontId="6"/>
  </si>
  <si>
    <t>都道首都高速１号線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6"/>
  </si>
  <si>
    <t>３．首都高速道路㈱</t>
    <rPh sb="2" eb="4">
      <t>シュト</t>
    </rPh>
    <rPh sb="4" eb="6">
      <t>コウソク</t>
    </rPh>
    <rPh sb="6" eb="8">
      <t>ドウロ</t>
    </rPh>
    <phoneticPr fontId="6"/>
  </si>
  <si>
    <t>松原市大堀</t>
    <rPh sb="0" eb="3">
      <t>マツバラシ</t>
    </rPh>
    <rPh sb="3" eb="4">
      <t>オオ</t>
    </rPh>
    <rPh sb="4" eb="5">
      <t>ホリ</t>
    </rPh>
    <phoneticPr fontId="6"/>
  </si>
  <si>
    <t>川崎市川崎区大師河原一丁目</t>
    <rPh sb="0" eb="3">
      <t>カワサキシ</t>
    </rPh>
    <rPh sb="3" eb="6">
      <t>カワサキク</t>
    </rPh>
    <rPh sb="6" eb="8">
      <t>ダイシ</t>
    </rPh>
    <rPh sb="8" eb="10">
      <t>カワラ</t>
    </rPh>
    <rPh sb="10" eb="11">
      <t>イッ</t>
    </rPh>
    <rPh sb="11" eb="12">
      <t>トミカズ</t>
    </rPh>
    <phoneticPr fontId="6"/>
  </si>
  <si>
    <t>堺市堺区翁橋町１丁</t>
    <rPh sb="0" eb="2">
      <t>サカイシ</t>
    </rPh>
    <rPh sb="2" eb="3">
      <t>サカイ</t>
    </rPh>
    <rPh sb="3" eb="4">
      <t>ク</t>
    </rPh>
    <rPh sb="4" eb="5">
      <t>オキナ</t>
    </rPh>
    <rPh sb="5" eb="6">
      <t>ハシ</t>
    </rPh>
    <rPh sb="6" eb="7">
      <t>マチ</t>
    </rPh>
    <rPh sb="8" eb="9">
      <t>チョウ</t>
    </rPh>
    <phoneticPr fontId="6"/>
  </si>
  <si>
    <t>神戸市長田区庄田町</t>
    <rPh sb="0" eb="2">
      <t>コウベ</t>
    </rPh>
    <rPh sb="2" eb="3">
      <t>シ</t>
    </rPh>
    <rPh sb="3" eb="6">
      <t>ナガタク</t>
    </rPh>
    <rPh sb="6" eb="9">
      <t>ショウダチョウ</t>
    </rPh>
    <phoneticPr fontId="6"/>
  </si>
  <si>
    <t>京都市伏見区深草西川原町</t>
    <rPh sb="0" eb="3">
      <t>キョウトシ</t>
    </rPh>
    <rPh sb="3" eb="6">
      <t>フシミク</t>
    </rPh>
    <rPh sb="6" eb="8">
      <t>フカクサ</t>
    </rPh>
    <rPh sb="8" eb="12">
      <t>ニシガワラチョウ</t>
    </rPh>
    <rPh sb="10" eb="12">
      <t>ハラチョウ</t>
    </rPh>
    <phoneticPr fontId="6"/>
  </si>
  <si>
    <t>京都市伏見区深草西川原町</t>
    <rPh sb="0" eb="3">
      <t>キョウトシ</t>
    </rPh>
    <rPh sb="3" eb="6">
      <t>フシミク</t>
    </rPh>
    <rPh sb="6" eb="8">
      <t>フカクサ</t>
    </rPh>
    <rPh sb="8" eb="12">
      <t>ニシガワラチョウ</t>
    </rPh>
    <phoneticPr fontId="6"/>
  </si>
  <si>
    <t>京都市伏見区向島大黒</t>
    <rPh sb="0" eb="3">
      <t>キョウトシ</t>
    </rPh>
    <rPh sb="3" eb="5">
      <t>フシミ</t>
    </rPh>
    <rPh sb="5" eb="6">
      <t>ク</t>
    </rPh>
    <rPh sb="6" eb="8">
      <t>ムカイジマ</t>
    </rPh>
    <rPh sb="8" eb="10">
      <t>ダイコク</t>
    </rPh>
    <phoneticPr fontId="6"/>
  </si>
  <si>
    <t>圏央道(つくば中央～稲敷)</t>
    <rPh sb="0" eb="2">
      <t>ケンオウ</t>
    </rPh>
    <rPh sb="2" eb="3">
      <t>ミチ</t>
    </rPh>
    <rPh sb="7" eb="9">
      <t>チュウオウ</t>
    </rPh>
    <rPh sb="10" eb="11">
      <t>イネ</t>
    </rPh>
    <rPh sb="11" eb="12">
      <t>シキ</t>
    </rPh>
    <phoneticPr fontId="6"/>
  </si>
  <si>
    <t>茨城県つくば市梶内～稲敷市沼田</t>
    <rPh sb="0" eb="2">
      <t>イバラキ</t>
    </rPh>
    <rPh sb="2" eb="3">
      <t>ケン</t>
    </rPh>
    <rPh sb="6" eb="7">
      <t>シ</t>
    </rPh>
    <rPh sb="7" eb="9">
      <t>カジウチ</t>
    </rPh>
    <rPh sb="10" eb="11">
      <t>イネ</t>
    </rPh>
    <rPh sb="11" eb="12">
      <t>シキ</t>
    </rPh>
    <rPh sb="12" eb="13">
      <t>シ</t>
    </rPh>
    <rPh sb="13" eb="15">
      <t>ヌマタ</t>
    </rPh>
    <phoneticPr fontId="6"/>
  </si>
  <si>
    <t>10. 3.23</t>
    <phoneticPr fontId="6"/>
  </si>
  <si>
    <t>55.11.13</t>
    <phoneticPr fontId="6"/>
  </si>
  <si>
    <t xml:space="preserve"> 4. 3.30</t>
    <phoneticPr fontId="6"/>
  </si>
  <si>
    <t>長野市信更町安庭～長野市中条</t>
    <rPh sb="0" eb="3">
      <t>ナガノシ</t>
    </rPh>
    <rPh sb="3" eb="4">
      <t>シン</t>
    </rPh>
    <rPh sb="4" eb="5">
      <t>サラ</t>
    </rPh>
    <rPh sb="5" eb="6">
      <t>マチ</t>
    </rPh>
    <rPh sb="6" eb="7">
      <t>ヤス</t>
    </rPh>
    <rPh sb="7" eb="8">
      <t>ニワ</t>
    </rPh>
    <rPh sb="9" eb="12">
      <t>ナガノシ</t>
    </rPh>
    <rPh sb="12" eb="14">
      <t>ナカジョウ</t>
    </rPh>
    <phoneticPr fontId="6"/>
  </si>
  <si>
    <t>豊橋市日色野町～豊川市平井町</t>
    <rPh sb="0" eb="3">
      <t>トヨハシシ</t>
    </rPh>
    <rPh sb="3" eb="4">
      <t>ヒ</t>
    </rPh>
    <rPh sb="4" eb="5">
      <t>イロ</t>
    </rPh>
    <rPh sb="5" eb="6">
      <t>ノ</t>
    </rPh>
    <rPh sb="6" eb="7">
      <t>マチ</t>
    </rPh>
    <rPh sb="8" eb="11">
      <t>トヨカワシ</t>
    </rPh>
    <rPh sb="11" eb="13">
      <t>ヒライ</t>
    </rPh>
    <rPh sb="13" eb="14">
      <t>チョウ</t>
    </rPh>
    <phoneticPr fontId="6"/>
  </si>
  <si>
    <t>福岡市西区拾六町～糸島市東</t>
    <rPh sb="0" eb="3">
      <t>フクオカシ</t>
    </rPh>
    <rPh sb="3" eb="5">
      <t>ニシク</t>
    </rPh>
    <rPh sb="5" eb="6">
      <t>ジュウ</t>
    </rPh>
    <rPh sb="6" eb="7">
      <t>ロク</t>
    </rPh>
    <rPh sb="7" eb="8">
      <t>マチ</t>
    </rPh>
    <rPh sb="9" eb="11">
      <t>イトシマ</t>
    </rPh>
    <rPh sb="11" eb="12">
      <t>シ</t>
    </rPh>
    <rPh sb="12" eb="13">
      <t>ダイトウ</t>
    </rPh>
    <phoneticPr fontId="6"/>
  </si>
  <si>
    <t>33路線</t>
    <rPh sb="2" eb="4">
      <t>ロセン</t>
    </rPh>
    <phoneticPr fontId="6"/>
  </si>
  <si>
    <t>28事業者</t>
    <rPh sb="2" eb="5">
      <t>ジギョウシャ</t>
    </rPh>
    <phoneticPr fontId="6"/>
  </si>
  <si>
    <t>佐田市地内(久住山～平木)</t>
    <rPh sb="0" eb="2">
      <t>サタ</t>
    </rPh>
    <rPh sb="2" eb="3">
      <t>シ</t>
    </rPh>
    <rPh sb="3" eb="4">
      <t>チ</t>
    </rPh>
    <rPh sb="4" eb="5">
      <t>ナイ</t>
    </rPh>
    <rPh sb="6" eb="8">
      <t>クズミ</t>
    </rPh>
    <rPh sb="8" eb="9">
      <t>ヤマ</t>
    </rPh>
    <rPh sb="10" eb="12">
      <t>ヒラキ</t>
    </rPh>
    <phoneticPr fontId="6"/>
  </si>
  <si>
    <t>久住高原ロードパーク</t>
    <rPh sb="0" eb="1">
      <t>キュウ</t>
    </rPh>
    <rPh sb="1" eb="2">
      <t>ス</t>
    </rPh>
    <rPh sb="2" eb="4">
      <t>コウゲン</t>
    </rPh>
    <phoneticPr fontId="6"/>
  </si>
  <si>
    <t>岩崎産業㈱</t>
    <rPh sb="0" eb="2">
      <t>イワサキ</t>
    </rPh>
    <rPh sb="2" eb="4">
      <t>サンギョウ</t>
    </rPh>
    <phoneticPr fontId="6"/>
  </si>
  <si>
    <t>大分県</t>
    <rPh sb="0" eb="3">
      <t>オオイタケン</t>
    </rPh>
    <phoneticPr fontId="6"/>
  </si>
  <si>
    <t>阿南市地内</t>
    <rPh sb="0" eb="3">
      <t>アナンシ</t>
    </rPh>
    <rPh sb="3" eb="4">
      <t>チ</t>
    </rPh>
    <rPh sb="4" eb="5">
      <t>ナイ</t>
    </rPh>
    <phoneticPr fontId="6"/>
  </si>
  <si>
    <t>津峯スカイライン</t>
    <rPh sb="0" eb="1">
      <t>ツ</t>
    </rPh>
    <rPh sb="1" eb="2">
      <t>ミネ</t>
    </rPh>
    <phoneticPr fontId="6"/>
  </si>
  <si>
    <t>津峯観光㈱</t>
    <rPh sb="0" eb="1">
      <t>ツ</t>
    </rPh>
    <rPh sb="1" eb="2">
      <t>ミネ</t>
    </rPh>
    <rPh sb="2" eb="4">
      <t>カンコウ</t>
    </rPh>
    <phoneticPr fontId="6"/>
  </si>
  <si>
    <t>徳島県</t>
    <rPh sb="0" eb="3">
      <t>トクシマケン</t>
    </rPh>
    <phoneticPr fontId="6"/>
  </si>
  <si>
    <t>高松市地内</t>
    <rPh sb="0" eb="3">
      <t>タカマツシ</t>
    </rPh>
    <rPh sb="3" eb="4">
      <t>チ</t>
    </rPh>
    <rPh sb="4" eb="5">
      <t>ナイ</t>
    </rPh>
    <phoneticPr fontId="6"/>
  </si>
  <si>
    <t>屋島ドライブウェイ</t>
    <rPh sb="0" eb="2">
      <t>ヤシマ</t>
    </rPh>
    <phoneticPr fontId="6"/>
  </si>
  <si>
    <t>屋島ドライブウェイ㈱</t>
    <rPh sb="0" eb="2">
      <t>ヤシマ</t>
    </rPh>
    <phoneticPr fontId="6"/>
  </si>
  <si>
    <t>香川県</t>
    <rPh sb="0" eb="3">
      <t>カガワケン</t>
    </rPh>
    <phoneticPr fontId="6"/>
  </si>
  <si>
    <t>芦屋市～神戸市北区(芦屋～有馬)</t>
    <rPh sb="0" eb="3">
      <t>アシヤシ</t>
    </rPh>
    <rPh sb="4" eb="7">
      <t>コウベシ</t>
    </rPh>
    <rPh sb="7" eb="9">
      <t>キタク</t>
    </rPh>
    <rPh sb="10" eb="12">
      <t>アシヤ</t>
    </rPh>
    <rPh sb="13" eb="15">
      <t>アリマ</t>
    </rPh>
    <phoneticPr fontId="6"/>
  </si>
  <si>
    <t>芦有ドライブウェイ</t>
    <rPh sb="0" eb="1">
      <t>アシ</t>
    </rPh>
    <rPh sb="1" eb="2">
      <t>ア</t>
    </rPh>
    <phoneticPr fontId="6"/>
  </si>
  <si>
    <t>芦有ドライブウェイ㈱</t>
    <rPh sb="0" eb="1">
      <t>アシ</t>
    </rPh>
    <rPh sb="1" eb="2">
      <t>ア</t>
    </rPh>
    <phoneticPr fontId="6"/>
  </si>
  <si>
    <t>兵庫県</t>
    <rPh sb="0" eb="3">
      <t>ヒョウゴケン</t>
    </rPh>
    <phoneticPr fontId="6"/>
  </si>
  <si>
    <t>奈良市地内(白毫寺～地獄谷)</t>
    <rPh sb="0" eb="3">
      <t>ナラシ</t>
    </rPh>
    <rPh sb="3" eb="4">
      <t>チ</t>
    </rPh>
    <rPh sb="4" eb="5">
      <t>ナイ</t>
    </rPh>
    <rPh sb="6" eb="7">
      <t>シロ</t>
    </rPh>
    <rPh sb="8" eb="9">
      <t>テラ</t>
    </rPh>
    <rPh sb="10" eb="12">
      <t>ジゴク</t>
    </rPh>
    <rPh sb="12" eb="13">
      <t>タニ</t>
    </rPh>
    <phoneticPr fontId="6"/>
  </si>
  <si>
    <t>高円山線</t>
    <rPh sb="0" eb="1">
      <t>コウ</t>
    </rPh>
    <rPh sb="1" eb="3">
      <t>エンザン</t>
    </rPh>
    <rPh sb="3" eb="4">
      <t>セン</t>
    </rPh>
    <phoneticPr fontId="6"/>
  </si>
  <si>
    <t>奈良市地内(正倉院裏～若草山山頂)</t>
    <rPh sb="0" eb="3">
      <t>ナラシ</t>
    </rPh>
    <rPh sb="3" eb="4">
      <t>チ</t>
    </rPh>
    <rPh sb="4" eb="5">
      <t>ナイ</t>
    </rPh>
    <rPh sb="6" eb="7">
      <t>セイ</t>
    </rPh>
    <rPh sb="7" eb="8">
      <t>クラ</t>
    </rPh>
    <rPh sb="8" eb="9">
      <t>イン</t>
    </rPh>
    <rPh sb="9" eb="10">
      <t>ウラ</t>
    </rPh>
    <rPh sb="11" eb="13">
      <t>ワカクサ</t>
    </rPh>
    <rPh sb="13" eb="14">
      <t>ヤマ</t>
    </rPh>
    <rPh sb="14" eb="16">
      <t>サンチョウ</t>
    </rPh>
    <phoneticPr fontId="6"/>
  </si>
  <si>
    <t>新若草山線</t>
    <rPh sb="0" eb="1">
      <t>シン</t>
    </rPh>
    <rPh sb="1" eb="3">
      <t>ワカクサ</t>
    </rPh>
    <rPh sb="3" eb="4">
      <t>ヤマ</t>
    </rPh>
    <rPh sb="4" eb="5">
      <t>セン</t>
    </rPh>
    <phoneticPr fontId="6"/>
  </si>
  <si>
    <t>新若草山自動車道㈱</t>
    <rPh sb="0" eb="1">
      <t>シン</t>
    </rPh>
    <rPh sb="1" eb="3">
      <t>ワカクサ</t>
    </rPh>
    <rPh sb="3" eb="4">
      <t>ヤマ</t>
    </rPh>
    <rPh sb="4" eb="8">
      <t>ジドウシャドウ</t>
    </rPh>
    <phoneticPr fontId="6"/>
  </si>
  <si>
    <t>生駒市地内(生駒聖天口～生駒聖天)</t>
    <rPh sb="0" eb="3">
      <t>イコマシ</t>
    </rPh>
    <rPh sb="3" eb="4">
      <t>チ</t>
    </rPh>
    <rPh sb="4" eb="5">
      <t>ナイ</t>
    </rPh>
    <rPh sb="6" eb="8">
      <t>イコマ</t>
    </rPh>
    <rPh sb="8" eb="9">
      <t>セイ</t>
    </rPh>
    <rPh sb="9" eb="10">
      <t>テン</t>
    </rPh>
    <rPh sb="10" eb="11">
      <t>クチ</t>
    </rPh>
    <rPh sb="12" eb="14">
      <t>イコマ</t>
    </rPh>
    <rPh sb="14" eb="15">
      <t>セイ</t>
    </rPh>
    <rPh sb="15" eb="16">
      <t>テン</t>
    </rPh>
    <phoneticPr fontId="6"/>
  </si>
  <si>
    <t>　　　〃       (宝山寺線)</t>
    <rPh sb="12" eb="13">
      <t>タカラ</t>
    </rPh>
    <rPh sb="13" eb="14">
      <t>ヤマ</t>
    </rPh>
    <rPh sb="14" eb="15">
      <t>テラ</t>
    </rPh>
    <rPh sb="15" eb="16">
      <t>セン</t>
    </rPh>
    <phoneticPr fontId="6"/>
  </si>
  <si>
    <t>奈良県</t>
    <rPh sb="0" eb="3">
      <t>ナラケン</t>
    </rPh>
    <phoneticPr fontId="6"/>
  </si>
  <si>
    <t>　　　　　　　　　　　 (高安山～信貴山門)</t>
    <rPh sb="13" eb="14">
      <t>コウ</t>
    </rPh>
    <rPh sb="14" eb="15">
      <t>アン</t>
    </rPh>
    <rPh sb="15" eb="16">
      <t>ザン</t>
    </rPh>
    <rPh sb="17" eb="20">
      <t>シギサン</t>
    </rPh>
    <rPh sb="20" eb="21">
      <t>モン</t>
    </rPh>
    <phoneticPr fontId="6"/>
  </si>
  <si>
    <t>大阪府八尾市～奈良県生駒市</t>
    <rPh sb="0" eb="3">
      <t>オオサカフ</t>
    </rPh>
    <rPh sb="3" eb="6">
      <t>ヤオシ</t>
    </rPh>
    <rPh sb="7" eb="10">
      <t>ナラケン</t>
    </rPh>
    <rPh sb="10" eb="13">
      <t>イコマシ</t>
    </rPh>
    <phoneticPr fontId="6"/>
  </si>
  <si>
    <t>　　　〃       (信貴山線)</t>
    <rPh sb="12" eb="15">
      <t>シギサン</t>
    </rPh>
    <rPh sb="15" eb="16">
      <t>セン</t>
    </rPh>
    <phoneticPr fontId="6"/>
  </si>
  <si>
    <t>　　　　　　　　　　 (生駒山上～信貴山門)</t>
    <rPh sb="12" eb="14">
      <t>イコマ</t>
    </rPh>
    <rPh sb="14" eb="15">
      <t>ヤマ</t>
    </rPh>
    <rPh sb="15" eb="16">
      <t>ウエ</t>
    </rPh>
    <rPh sb="17" eb="20">
      <t>シギサン</t>
    </rPh>
    <rPh sb="20" eb="21">
      <t>モン</t>
    </rPh>
    <phoneticPr fontId="6"/>
  </si>
  <si>
    <t>大阪府東大阪市～奈良県生駒市</t>
    <rPh sb="0" eb="3">
      <t>オオサカフ</t>
    </rPh>
    <rPh sb="3" eb="7">
      <t>ヒガシオオサカシ</t>
    </rPh>
    <rPh sb="8" eb="11">
      <t>ナラケン</t>
    </rPh>
    <rPh sb="11" eb="14">
      <t>イコマシ</t>
    </rPh>
    <phoneticPr fontId="6"/>
  </si>
  <si>
    <t>　　　〃　　   (信貴山線)</t>
    <rPh sb="10" eb="13">
      <t>シギサン</t>
    </rPh>
    <rPh sb="13" eb="14">
      <t>セン</t>
    </rPh>
    <phoneticPr fontId="6"/>
  </si>
  <si>
    <t>大阪府・奈良県</t>
    <rPh sb="0" eb="3">
      <t>オオサカフ</t>
    </rPh>
    <rPh sb="4" eb="7">
      <t>ナラケン</t>
    </rPh>
    <phoneticPr fontId="6"/>
  </si>
  <si>
    <t>上線)</t>
    <rPh sb="0" eb="1">
      <t>ウエ</t>
    </rPh>
    <rPh sb="1" eb="2">
      <t>セン</t>
    </rPh>
    <phoneticPr fontId="6"/>
  </si>
  <si>
    <t>大東市～東大阪市(生駒登山口～生駒山上)</t>
    <rPh sb="0" eb="3">
      <t>ダイトウシ</t>
    </rPh>
    <rPh sb="4" eb="8">
      <t>ヒガシオオサカシ</t>
    </rPh>
    <rPh sb="9" eb="11">
      <t>イコマ</t>
    </rPh>
    <rPh sb="11" eb="14">
      <t>トザングチ</t>
    </rPh>
    <rPh sb="15" eb="17">
      <t>イコマ</t>
    </rPh>
    <rPh sb="17" eb="18">
      <t>ヤマ</t>
    </rPh>
    <rPh sb="18" eb="19">
      <t>ウエ</t>
    </rPh>
    <phoneticPr fontId="6"/>
  </si>
  <si>
    <t>信貴生駒スカイライン（山</t>
    <rPh sb="0" eb="2">
      <t>シギ</t>
    </rPh>
    <rPh sb="2" eb="4">
      <t>イコマ</t>
    </rPh>
    <rPh sb="11" eb="12">
      <t>ヤマ</t>
    </rPh>
    <phoneticPr fontId="6"/>
  </si>
  <si>
    <t>近畿日本鉄道㈱</t>
    <rPh sb="0" eb="2">
      <t>キンキ</t>
    </rPh>
    <rPh sb="2" eb="4">
      <t>ニホン</t>
    </rPh>
    <rPh sb="4" eb="6">
      <t>テツドウ</t>
    </rPh>
    <phoneticPr fontId="6"/>
  </si>
  <si>
    <t>大阪府</t>
    <rPh sb="0" eb="3">
      <t>オオサカフ</t>
    </rPh>
    <phoneticPr fontId="6"/>
  </si>
  <si>
    <t>京都市右京区地内</t>
    <rPh sb="0" eb="3">
      <t>キョウトシ</t>
    </rPh>
    <rPh sb="3" eb="6">
      <t>ウキョウク</t>
    </rPh>
    <rPh sb="6" eb="7">
      <t>チ</t>
    </rPh>
    <rPh sb="7" eb="8">
      <t>ナイ</t>
    </rPh>
    <phoneticPr fontId="6"/>
  </si>
  <si>
    <t>嵐山高雄パークウェイ</t>
    <rPh sb="0" eb="2">
      <t>アラシヤマ</t>
    </rPh>
    <rPh sb="2" eb="4">
      <t>タカオ</t>
    </rPh>
    <phoneticPr fontId="6"/>
  </si>
  <si>
    <t>西山ドライブウェイ㈱</t>
    <rPh sb="0" eb="2">
      <t>ニシヤマ</t>
    </rPh>
    <phoneticPr fontId="6"/>
  </si>
  <si>
    <t>京都府</t>
    <rPh sb="0" eb="3">
      <t>キョウトフ</t>
    </rPh>
    <phoneticPr fontId="6"/>
  </si>
  <si>
    <t>大津市地内(坂本本町～仰木)</t>
    <rPh sb="0" eb="3">
      <t>オオツシ</t>
    </rPh>
    <rPh sb="3" eb="4">
      <t>チ</t>
    </rPh>
    <rPh sb="4" eb="5">
      <t>ナイ</t>
    </rPh>
    <rPh sb="6" eb="8">
      <t>サカモト</t>
    </rPh>
    <rPh sb="8" eb="10">
      <t>ホンマチ</t>
    </rPh>
    <rPh sb="11" eb="13">
      <t>オオギ</t>
    </rPh>
    <phoneticPr fontId="6"/>
  </si>
  <si>
    <t>奥比叡ドライブウェイ</t>
    <rPh sb="0" eb="1">
      <t>オク</t>
    </rPh>
    <rPh sb="1" eb="3">
      <t>ヒエイ</t>
    </rPh>
    <phoneticPr fontId="6"/>
  </si>
  <si>
    <t>奥比叡参詣自動車道㈱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6"/>
  </si>
  <si>
    <t>滋賀県</t>
    <rPh sb="0" eb="3">
      <t>シガケン</t>
    </rPh>
    <phoneticPr fontId="6"/>
  </si>
  <si>
    <t>　　　　　　　　　　　 (田ノ谷峠～四明嶽)</t>
    <rPh sb="13" eb="14">
      <t>タ</t>
    </rPh>
    <rPh sb="15" eb="16">
      <t>タニ</t>
    </rPh>
    <rPh sb="16" eb="17">
      <t>トウゲ</t>
    </rPh>
    <rPh sb="18" eb="19">
      <t>ヨン</t>
    </rPh>
    <rPh sb="19" eb="20">
      <t>アカ</t>
    </rPh>
    <rPh sb="20" eb="21">
      <t>ガク</t>
    </rPh>
    <phoneticPr fontId="6"/>
  </si>
  <si>
    <t>滋賀県大津市～京都市左京区</t>
    <rPh sb="0" eb="3">
      <t>シガケン</t>
    </rPh>
    <rPh sb="3" eb="6">
      <t>オオツシ</t>
    </rPh>
    <rPh sb="7" eb="10">
      <t>キョウトシ</t>
    </rPh>
    <rPh sb="10" eb="13">
      <t>サキョウク</t>
    </rPh>
    <phoneticPr fontId="6"/>
  </si>
  <si>
    <t>比叡山ドライブウェイ</t>
    <rPh sb="0" eb="3">
      <t>ヒエイザン</t>
    </rPh>
    <phoneticPr fontId="6"/>
  </si>
  <si>
    <t>比叡山自動車道㈱</t>
    <rPh sb="0" eb="3">
      <t>ヒエイザン</t>
    </rPh>
    <rPh sb="3" eb="7">
      <t>ジドウシャドウ</t>
    </rPh>
    <phoneticPr fontId="6"/>
  </si>
  <si>
    <t>滋賀県・京都府</t>
    <rPh sb="0" eb="3">
      <t>シガケン</t>
    </rPh>
    <rPh sb="4" eb="7">
      <t>キョウトフ</t>
    </rPh>
    <phoneticPr fontId="6"/>
  </si>
  <si>
    <t>米原市地内(上平寺越駐車場～伊吹山頂)</t>
    <rPh sb="0" eb="2">
      <t>ヨネハラ</t>
    </rPh>
    <rPh sb="2" eb="3">
      <t>シ</t>
    </rPh>
    <rPh sb="3" eb="4">
      <t>チ</t>
    </rPh>
    <rPh sb="4" eb="5">
      <t>ナイ</t>
    </rPh>
    <rPh sb="6" eb="7">
      <t>ウエ</t>
    </rPh>
    <rPh sb="7" eb="8">
      <t>ヒラ</t>
    </rPh>
    <rPh sb="8" eb="9">
      <t>デラ</t>
    </rPh>
    <rPh sb="9" eb="10">
      <t>コシ</t>
    </rPh>
    <rPh sb="10" eb="13">
      <t>チュウシャジョウ</t>
    </rPh>
    <rPh sb="14" eb="16">
      <t>イブキ</t>
    </rPh>
    <rPh sb="16" eb="18">
      <t>サンチョウ</t>
    </rPh>
    <phoneticPr fontId="6"/>
  </si>
  <si>
    <t>伊吹山ドライブウェイ</t>
    <rPh sb="0" eb="3">
      <t>イブキヤマ</t>
    </rPh>
    <phoneticPr fontId="6"/>
  </si>
  <si>
    <t>日本自動車道㈱</t>
    <rPh sb="0" eb="2">
      <t>ニホン</t>
    </rPh>
    <rPh sb="2" eb="6">
      <t>ジドウシャドウ</t>
    </rPh>
    <phoneticPr fontId="6"/>
  </si>
  <si>
    <t>　　　　　　　　 (関ヶ原～上平寺越駐車場)</t>
    <rPh sb="10" eb="13">
      <t>セキガハラ</t>
    </rPh>
    <rPh sb="14" eb="15">
      <t>ウエ</t>
    </rPh>
    <rPh sb="15" eb="16">
      <t>ヒラ</t>
    </rPh>
    <rPh sb="16" eb="17">
      <t>デラ</t>
    </rPh>
    <rPh sb="17" eb="18">
      <t>コシ</t>
    </rPh>
    <rPh sb="18" eb="21">
      <t>チュウシャジョウ</t>
    </rPh>
    <phoneticPr fontId="6"/>
  </si>
  <si>
    <t>岐阜県不破郡関ヶ原町～滋賀県米原市</t>
    <rPh sb="0" eb="3">
      <t>ギフケン</t>
    </rPh>
    <rPh sb="3" eb="6">
      <t>フワグン</t>
    </rPh>
    <rPh sb="6" eb="9">
      <t>セキガハラ</t>
    </rPh>
    <rPh sb="9" eb="10">
      <t>マチ</t>
    </rPh>
    <rPh sb="11" eb="14">
      <t>シガケン</t>
    </rPh>
    <rPh sb="14" eb="15">
      <t>ヨネ</t>
    </rPh>
    <rPh sb="15" eb="16">
      <t>バラ</t>
    </rPh>
    <rPh sb="16" eb="17">
      <t>シ</t>
    </rPh>
    <phoneticPr fontId="6"/>
  </si>
  <si>
    <t>日本自動車道㈱</t>
    <rPh sb="0" eb="2">
      <t>ニホン</t>
    </rPh>
    <rPh sb="2" eb="5">
      <t>ジドウシャ</t>
    </rPh>
    <rPh sb="5" eb="6">
      <t>ドウ</t>
    </rPh>
    <phoneticPr fontId="6"/>
  </si>
  <si>
    <t>岐阜県・滋賀県</t>
    <rPh sb="0" eb="3">
      <t>ギフケン</t>
    </rPh>
    <rPh sb="4" eb="7">
      <t>シガケン</t>
    </rPh>
    <phoneticPr fontId="6"/>
  </si>
  <si>
    <t>三方郡美浜町～三方上郡若狭町</t>
    <rPh sb="0" eb="3">
      <t>ミカタグン</t>
    </rPh>
    <rPh sb="3" eb="5">
      <t>ミハマ</t>
    </rPh>
    <rPh sb="5" eb="6">
      <t>マチ</t>
    </rPh>
    <rPh sb="9" eb="11">
      <t>カミゴオリ</t>
    </rPh>
    <rPh sb="11" eb="13">
      <t>ワカサ</t>
    </rPh>
    <rPh sb="13" eb="14">
      <t>マチ</t>
    </rPh>
    <phoneticPr fontId="6"/>
  </si>
  <si>
    <t>三方五湖レインボーライン</t>
    <rPh sb="0" eb="1">
      <t>サン</t>
    </rPh>
    <rPh sb="1" eb="2">
      <t>ホウ</t>
    </rPh>
    <rPh sb="2" eb="3">
      <t>ゴ</t>
    </rPh>
    <rPh sb="3" eb="4">
      <t>コ</t>
    </rPh>
    <phoneticPr fontId="6"/>
  </si>
  <si>
    <t>福井県道路公社</t>
    <rPh sb="0" eb="3">
      <t>フクイケン</t>
    </rPh>
    <rPh sb="3" eb="5">
      <t>ドウロ</t>
    </rPh>
    <rPh sb="5" eb="7">
      <t>コウシャ</t>
    </rPh>
    <phoneticPr fontId="6"/>
  </si>
  <si>
    <t>福井県　</t>
    <rPh sb="0" eb="3">
      <t>フクイケン</t>
    </rPh>
    <phoneticPr fontId="6"/>
  </si>
  <si>
    <t>伊勢市～鳥羽市</t>
    <rPh sb="0" eb="3">
      <t>イセシ</t>
    </rPh>
    <rPh sb="4" eb="7">
      <t>トバシ</t>
    </rPh>
    <phoneticPr fontId="6"/>
  </si>
  <si>
    <t>伊勢志摩スカイライン</t>
    <rPh sb="0" eb="2">
      <t>イセ</t>
    </rPh>
    <rPh sb="2" eb="4">
      <t>シマ</t>
    </rPh>
    <phoneticPr fontId="6"/>
  </si>
  <si>
    <t>三重県観光開発㈱</t>
    <rPh sb="0" eb="3">
      <t>ミエケン</t>
    </rPh>
    <rPh sb="3" eb="5">
      <t>カンコウ</t>
    </rPh>
    <rPh sb="5" eb="7">
      <t>カイハツ</t>
    </rPh>
    <phoneticPr fontId="6"/>
  </si>
  <si>
    <t>三重県</t>
    <rPh sb="0" eb="3">
      <t>ミエケン</t>
    </rPh>
    <phoneticPr fontId="6"/>
  </si>
  <si>
    <t>幡豆郡幡豆町～蒲郡市金平町</t>
    <rPh sb="0" eb="1">
      <t>マン</t>
    </rPh>
    <rPh sb="1" eb="2">
      <t>マメ</t>
    </rPh>
    <rPh sb="2" eb="3">
      <t>グン</t>
    </rPh>
    <rPh sb="3" eb="4">
      <t>マン</t>
    </rPh>
    <rPh sb="4" eb="5">
      <t>マメ</t>
    </rPh>
    <rPh sb="5" eb="6">
      <t>マチ</t>
    </rPh>
    <rPh sb="7" eb="8">
      <t>カバ</t>
    </rPh>
    <rPh sb="8" eb="9">
      <t>グン</t>
    </rPh>
    <rPh sb="9" eb="10">
      <t>シ</t>
    </rPh>
    <rPh sb="10" eb="11">
      <t>キン</t>
    </rPh>
    <rPh sb="11" eb="12">
      <t>ヒラ</t>
    </rPh>
    <rPh sb="12" eb="13">
      <t>マチ</t>
    </rPh>
    <phoneticPr fontId="6"/>
  </si>
  <si>
    <t>三ヶ根山スカイライン</t>
    <rPh sb="0" eb="1">
      <t>ミ</t>
    </rPh>
    <rPh sb="2" eb="3">
      <t>ネ</t>
    </rPh>
    <rPh sb="3" eb="4">
      <t>ヤマ</t>
    </rPh>
    <phoneticPr fontId="6"/>
  </si>
  <si>
    <t>愛知県道路公社</t>
    <rPh sb="0" eb="3">
      <t>アイチケン</t>
    </rPh>
    <rPh sb="3" eb="5">
      <t>ドウロ</t>
    </rPh>
    <rPh sb="5" eb="7">
      <t>コウシャ</t>
    </rPh>
    <phoneticPr fontId="6"/>
  </si>
  <si>
    <t>愛知県</t>
    <rPh sb="0" eb="3">
      <t>アイチケン</t>
    </rPh>
    <phoneticPr fontId="6"/>
  </si>
  <si>
    <t>裾野市地内</t>
    <rPh sb="0" eb="3">
      <t>スソノシ</t>
    </rPh>
    <rPh sb="3" eb="4">
      <t>チ</t>
    </rPh>
    <rPh sb="4" eb="5">
      <t>ナイ</t>
    </rPh>
    <phoneticPr fontId="6"/>
  </si>
  <si>
    <t>南富士バーグリーンライン</t>
    <rPh sb="0" eb="1">
      <t>ミナミ</t>
    </rPh>
    <rPh sb="1" eb="3">
      <t>フジ</t>
    </rPh>
    <phoneticPr fontId="6"/>
  </si>
  <si>
    <t>富士急行㈱</t>
    <rPh sb="0" eb="2">
      <t>フジ</t>
    </rPh>
    <rPh sb="2" eb="4">
      <t>キュウコウ</t>
    </rPh>
    <phoneticPr fontId="6"/>
  </si>
  <si>
    <t>熱海市地内(湯河原口～熱海口)</t>
    <rPh sb="0" eb="3">
      <t>アタミシ</t>
    </rPh>
    <rPh sb="3" eb="4">
      <t>チ</t>
    </rPh>
    <rPh sb="4" eb="5">
      <t>ナイ</t>
    </rPh>
    <rPh sb="6" eb="9">
      <t>ユガワラ</t>
    </rPh>
    <rPh sb="9" eb="10">
      <t>クチ</t>
    </rPh>
    <rPh sb="11" eb="13">
      <t>アタミ</t>
    </rPh>
    <rPh sb="13" eb="14">
      <t>クチ</t>
    </rPh>
    <phoneticPr fontId="6"/>
  </si>
  <si>
    <t>熱海ビーチライン</t>
    <rPh sb="0" eb="2">
      <t>アタミ</t>
    </rPh>
    <phoneticPr fontId="6"/>
  </si>
  <si>
    <t>御殿場市～裾野市</t>
    <rPh sb="0" eb="4">
      <t>ゴテンバシ</t>
    </rPh>
    <rPh sb="5" eb="8">
      <t>スソノシ</t>
    </rPh>
    <phoneticPr fontId="6"/>
  </si>
  <si>
    <t>箱根スカイライン</t>
    <rPh sb="0" eb="2">
      <t>ハコネ</t>
    </rPh>
    <phoneticPr fontId="6"/>
  </si>
  <si>
    <t>伊豆市地内(冷川～天城高原)</t>
    <rPh sb="0" eb="3">
      <t>イズシ</t>
    </rPh>
    <rPh sb="3" eb="4">
      <t>チ</t>
    </rPh>
    <rPh sb="4" eb="5">
      <t>ナイ</t>
    </rPh>
    <rPh sb="6" eb="7">
      <t>レイ</t>
    </rPh>
    <rPh sb="7" eb="8">
      <t>カワ</t>
    </rPh>
    <rPh sb="9" eb="11">
      <t>アマギ</t>
    </rPh>
    <rPh sb="11" eb="13">
      <t>コウゲン</t>
    </rPh>
    <phoneticPr fontId="6"/>
  </si>
  <si>
    <t>伊豆市地内(巣雲山～冷川)</t>
    <rPh sb="0" eb="2">
      <t>イズ</t>
    </rPh>
    <rPh sb="2" eb="3">
      <t>シ</t>
    </rPh>
    <rPh sb="3" eb="4">
      <t>チ</t>
    </rPh>
    <rPh sb="4" eb="5">
      <t>ナイ</t>
    </rPh>
    <rPh sb="6" eb="7">
      <t>ス</t>
    </rPh>
    <rPh sb="7" eb="8">
      <t>グモ</t>
    </rPh>
    <rPh sb="8" eb="9">
      <t>ヤマ</t>
    </rPh>
    <rPh sb="10" eb="11">
      <t>レイ</t>
    </rPh>
    <rPh sb="11" eb="12">
      <t>カワ</t>
    </rPh>
    <phoneticPr fontId="6"/>
  </si>
  <si>
    <t>田方郡函南町～伊豆市(熱海峠～巣雲山)</t>
    <rPh sb="0" eb="1">
      <t>タ</t>
    </rPh>
    <rPh sb="1" eb="2">
      <t>ホウ</t>
    </rPh>
    <rPh sb="2" eb="3">
      <t>グン</t>
    </rPh>
    <rPh sb="3" eb="6">
      <t>カンナミチョウ</t>
    </rPh>
    <rPh sb="7" eb="9">
      <t>イズ</t>
    </rPh>
    <rPh sb="9" eb="10">
      <t>シ</t>
    </rPh>
    <rPh sb="11" eb="13">
      <t>アタミ</t>
    </rPh>
    <rPh sb="13" eb="14">
      <t>トウゲ</t>
    </rPh>
    <rPh sb="15" eb="16">
      <t>ス</t>
    </rPh>
    <rPh sb="16" eb="17">
      <t>グモ</t>
    </rPh>
    <rPh sb="17" eb="18">
      <t>ヤマ</t>
    </rPh>
    <phoneticPr fontId="6"/>
  </si>
  <si>
    <t>伊豆スカイライン</t>
    <rPh sb="0" eb="2">
      <t>イズ</t>
    </rPh>
    <phoneticPr fontId="6"/>
  </si>
  <si>
    <t>静岡県道路公社</t>
    <rPh sb="0" eb="3">
      <t>シズオカケン</t>
    </rPh>
    <rPh sb="3" eb="5">
      <t>ドウロ</t>
    </rPh>
    <rPh sb="5" eb="7">
      <t>コウシャ</t>
    </rPh>
    <phoneticPr fontId="6"/>
  </si>
  <si>
    <t>静岡県</t>
    <rPh sb="0" eb="3">
      <t>シズオカケン</t>
    </rPh>
    <phoneticPr fontId="6"/>
  </si>
  <si>
    <t>小田原市地内(早川)</t>
    <rPh sb="0" eb="4">
      <t>オダワラシ</t>
    </rPh>
    <rPh sb="4" eb="5">
      <t>チ</t>
    </rPh>
    <rPh sb="5" eb="6">
      <t>ナイ</t>
    </rPh>
    <rPh sb="7" eb="9">
      <t>ハヤカワ</t>
    </rPh>
    <phoneticPr fontId="6"/>
  </si>
  <si>
    <t>小田原市～足柄下郡箱根町(早川～大観山)</t>
    <rPh sb="0" eb="4">
      <t>オダワラシ</t>
    </rPh>
    <rPh sb="5" eb="7">
      <t>アシガラ</t>
    </rPh>
    <rPh sb="7" eb="8">
      <t>シタ</t>
    </rPh>
    <rPh sb="8" eb="9">
      <t>グン</t>
    </rPh>
    <rPh sb="9" eb="12">
      <t>ハコネマチ</t>
    </rPh>
    <rPh sb="13" eb="15">
      <t>ハヤカワ</t>
    </rPh>
    <rPh sb="16" eb="17">
      <t>オオ</t>
    </rPh>
    <rPh sb="17" eb="18">
      <t>カン</t>
    </rPh>
    <rPh sb="18" eb="19">
      <t>ヤマ</t>
    </rPh>
    <phoneticPr fontId="6"/>
  </si>
  <si>
    <t>足柄下郡箱根町～湯河原町(御馬冷場～鞍掛山)</t>
    <rPh sb="0" eb="2">
      <t>アシガラ</t>
    </rPh>
    <rPh sb="2" eb="3">
      <t>シタ</t>
    </rPh>
    <rPh sb="3" eb="4">
      <t>グン</t>
    </rPh>
    <rPh sb="4" eb="7">
      <t>ハコネマチ</t>
    </rPh>
    <rPh sb="8" eb="12">
      <t>ユガワラマチ</t>
    </rPh>
    <rPh sb="13" eb="14">
      <t>オン</t>
    </rPh>
    <rPh sb="14" eb="15">
      <t>ウマ</t>
    </rPh>
    <rPh sb="15" eb="16">
      <t>レイ</t>
    </rPh>
    <rPh sb="16" eb="17">
      <t>バ</t>
    </rPh>
    <rPh sb="18" eb="19">
      <t>アン</t>
    </rPh>
    <rPh sb="19" eb="20">
      <t>カ</t>
    </rPh>
    <rPh sb="20" eb="21">
      <t>ヤマ</t>
    </rPh>
    <phoneticPr fontId="6"/>
  </si>
  <si>
    <t>TOYO TIRESﾀｰﾝﾊﾞｲｸ（十国線）</t>
    <rPh sb="18" eb="19">
      <t>ジュッ</t>
    </rPh>
    <rPh sb="19" eb="20">
      <t>コク</t>
    </rPh>
    <rPh sb="20" eb="21">
      <t>セン</t>
    </rPh>
    <phoneticPr fontId="6"/>
  </si>
  <si>
    <t>逗子市～三浦郡葉山町</t>
    <rPh sb="0" eb="3">
      <t>ズシシ</t>
    </rPh>
    <rPh sb="4" eb="7">
      <t>ミウラグン</t>
    </rPh>
    <rPh sb="7" eb="10">
      <t>ハヤママチ</t>
    </rPh>
    <phoneticPr fontId="6"/>
  </si>
  <si>
    <t>逗葉新道</t>
    <rPh sb="0" eb="1">
      <t>ズ</t>
    </rPh>
    <rPh sb="1" eb="2">
      <t>ハ</t>
    </rPh>
    <rPh sb="2" eb="3">
      <t>シン</t>
    </rPh>
    <rPh sb="3" eb="4">
      <t>ミチ</t>
    </rPh>
    <phoneticPr fontId="6"/>
  </si>
  <si>
    <t>神奈川県道路公社</t>
    <rPh sb="0" eb="4">
      <t>カナガワケン</t>
    </rPh>
    <rPh sb="4" eb="6">
      <t>ドウロ</t>
    </rPh>
    <rPh sb="6" eb="8">
      <t>コウシャ</t>
    </rPh>
    <phoneticPr fontId="6"/>
  </si>
  <si>
    <t>足柄下郡箱根町地内(箱根峠～湖尻)</t>
    <rPh sb="0" eb="2">
      <t>アシガラ</t>
    </rPh>
    <rPh sb="2" eb="3">
      <t>シタ</t>
    </rPh>
    <rPh sb="3" eb="4">
      <t>グン</t>
    </rPh>
    <rPh sb="4" eb="7">
      <t>ハコネマチ</t>
    </rPh>
    <rPh sb="7" eb="8">
      <t>チ</t>
    </rPh>
    <rPh sb="8" eb="9">
      <t>ナイ</t>
    </rPh>
    <rPh sb="10" eb="13">
      <t>ハコネトウゲ</t>
    </rPh>
    <rPh sb="14" eb="16">
      <t>コジリ</t>
    </rPh>
    <phoneticPr fontId="6"/>
  </si>
  <si>
    <t>芦ノ湖スカイライン</t>
    <rPh sb="0" eb="1">
      <t>アシ</t>
    </rPh>
    <rPh sb="2" eb="3">
      <t>コ</t>
    </rPh>
    <phoneticPr fontId="6"/>
  </si>
  <si>
    <t>芦ノ湖スカイライン㈱</t>
    <rPh sb="0" eb="1">
      <t>アシ</t>
    </rPh>
    <rPh sb="2" eb="3">
      <t>コ</t>
    </rPh>
    <phoneticPr fontId="6"/>
  </si>
  <si>
    <t>足柄下郡湯河原町地内(奥湯河原～鞍掛山下)</t>
    <rPh sb="0" eb="2">
      <t>アシガラ</t>
    </rPh>
    <rPh sb="2" eb="3">
      <t>シタ</t>
    </rPh>
    <rPh sb="3" eb="4">
      <t>グン</t>
    </rPh>
    <rPh sb="4" eb="7">
      <t>ユガワラ</t>
    </rPh>
    <rPh sb="7" eb="8">
      <t>チョウ</t>
    </rPh>
    <rPh sb="8" eb="9">
      <t>チ</t>
    </rPh>
    <rPh sb="9" eb="10">
      <t>ナイ</t>
    </rPh>
    <rPh sb="11" eb="15">
      <t>オクユガワラ</t>
    </rPh>
    <rPh sb="16" eb="17">
      <t>アン</t>
    </rPh>
    <rPh sb="17" eb="18">
      <t>カ</t>
    </rPh>
    <rPh sb="18" eb="19">
      <t>サン</t>
    </rPh>
    <rPh sb="19" eb="20">
      <t>シタ</t>
    </rPh>
    <phoneticPr fontId="6"/>
  </si>
  <si>
    <t>湯河原パークウェイ</t>
    <rPh sb="0" eb="3">
      <t>ユガワラ</t>
    </rPh>
    <phoneticPr fontId="6"/>
  </si>
  <si>
    <t>足柄下郡箱根町地内(芦の湯～元箱根)</t>
    <rPh sb="0" eb="2">
      <t>アシガラ</t>
    </rPh>
    <rPh sb="2" eb="3">
      <t>シタ</t>
    </rPh>
    <rPh sb="3" eb="4">
      <t>グン</t>
    </rPh>
    <rPh sb="4" eb="7">
      <t>ハコネマチ</t>
    </rPh>
    <rPh sb="7" eb="8">
      <t>チ</t>
    </rPh>
    <rPh sb="8" eb="9">
      <t>ナイ</t>
    </rPh>
    <rPh sb="10" eb="11">
      <t>アシ</t>
    </rPh>
    <rPh sb="12" eb="13">
      <t>ユ</t>
    </rPh>
    <rPh sb="14" eb="15">
      <t>モト</t>
    </rPh>
    <rPh sb="15" eb="17">
      <t>ハコネ</t>
    </rPh>
    <phoneticPr fontId="6"/>
  </si>
  <si>
    <t>駒ヶ岳線</t>
    <rPh sb="0" eb="3">
      <t>コマガタケ</t>
    </rPh>
    <rPh sb="3" eb="4">
      <t>セン</t>
    </rPh>
    <phoneticPr fontId="6"/>
  </si>
  <si>
    <t>伊豆箱根鉄道㈱</t>
    <rPh sb="0" eb="2">
      <t>イズ</t>
    </rPh>
    <rPh sb="2" eb="4">
      <t>ハコネ</t>
    </rPh>
    <rPh sb="4" eb="6">
      <t>テツドウ</t>
    </rPh>
    <phoneticPr fontId="6"/>
  </si>
  <si>
    <t>神奈川県</t>
    <rPh sb="0" eb="4">
      <t>カナガワケン</t>
    </rPh>
    <phoneticPr fontId="6"/>
  </si>
  <si>
    <t>京橋）</t>
    <rPh sb="0" eb="2">
      <t>キョウバシ</t>
    </rPh>
    <phoneticPr fontId="6"/>
  </si>
  <si>
    <t>中央区地内(紺屋橋～新京橋)</t>
    <rPh sb="0" eb="3">
      <t>チュウオウク</t>
    </rPh>
    <rPh sb="3" eb="4">
      <t>チ</t>
    </rPh>
    <rPh sb="4" eb="5">
      <t>ナイ</t>
    </rPh>
    <rPh sb="6" eb="7">
      <t>コン</t>
    </rPh>
    <rPh sb="7" eb="8">
      <t>ヤ</t>
    </rPh>
    <rPh sb="8" eb="9">
      <t>ハシ</t>
    </rPh>
    <rPh sb="10" eb="11">
      <t>シン</t>
    </rPh>
    <rPh sb="11" eb="13">
      <t>キョウバシ</t>
    </rPh>
    <phoneticPr fontId="6"/>
  </si>
  <si>
    <t xml:space="preserve">      〃    （紺屋橋～新</t>
    <rPh sb="12" eb="13">
      <t>コン</t>
    </rPh>
    <rPh sb="13" eb="14">
      <t>ヤ</t>
    </rPh>
    <rPh sb="14" eb="15">
      <t>ハシ</t>
    </rPh>
    <rPh sb="16" eb="17">
      <t>シン</t>
    </rPh>
    <phoneticPr fontId="6"/>
  </si>
  <si>
    <t>莱橋）</t>
    <rPh sb="0" eb="1">
      <t>アカザ</t>
    </rPh>
    <rPh sb="1" eb="2">
      <t>ハシ</t>
    </rPh>
    <phoneticPr fontId="6"/>
  </si>
  <si>
    <t>中央区地内(難波橋～蓬莱橋)</t>
    <rPh sb="0" eb="3">
      <t>チュウオウク</t>
    </rPh>
    <rPh sb="3" eb="4">
      <t>チ</t>
    </rPh>
    <rPh sb="4" eb="5">
      <t>ナイ</t>
    </rPh>
    <rPh sb="6" eb="8">
      <t>ナンバ</t>
    </rPh>
    <rPh sb="8" eb="9">
      <t>ハシ</t>
    </rPh>
    <rPh sb="10" eb="12">
      <t>ホウライ</t>
    </rPh>
    <rPh sb="12" eb="13">
      <t>ハシ</t>
    </rPh>
    <phoneticPr fontId="6"/>
  </si>
  <si>
    <t xml:space="preserve">      〃    （難波橋～蓬</t>
    <rPh sb="12" eb="14">
      <t>ナンバ</t>
    </rPh>
    <rPh sb="14" eb="15">
      <t>ハシ</t>
    </rPh>
    <rPh sb="16" eb="17">
      <t>ヨモギ</t>
    </rPh>
    <phoneticPr fontId="6"/>
  </si>
  <si>
    <t>屋橋）</t>
    <rPh sb="0" eb="1">
      <t>ヤ</t>
    </rPh>
    <rPh sb="1" eb="2">
      <t>ハシ</t>
    </rPh>
    <phoneticPr fontId="6"/>
  </si>
  <si>
    <t>中央区地内(難波橋～紺屋橋)</t>
    <rPh sb="0" eb="2">
      <t>チュウオウ</t>
    </rPh>
    <rPh sb="2" eb="3">
      <t>ク</t>
    </rPh>
    <rPh sb="3" eb="4">
      <t>チ</t>
    </rPh>
    <rPh sb="4" eb="5">
      <t>ナイ</t>
    </rPh>
    <rPh sb="6" eb="8">
      <t>ナンバ</t>
    </rPh>
    <rPh sb="8" eb="9">
      <t>ハシ</t>
    </rPh>
    <rPh sb="10" eb="11">
      <t>コン</t>
    </rPh>
    <rPh sb="11" eb="12">
      <t>ヤ</t>
    </rPh>
    <rPh sb="12" eb="13">
      <t>ハシ</t>
    </rPh>
    <phoneticPr fontId="6"/>
  </si>
  <si>
    <t>東京高速道路（難波橋～紺</t>
    <rPh sb="0" eb="2">
      <t>トウキョウ</t>
    </rPh>
    <rPh sb="2" eb="4">
      <t>コウソク</t>
    </rPh>
    <rPh sb="4" eb="6">
      <t>ドウロ</t>
    </rPh>
    <rPh sb="7" eb="9">
      <t>ナンバ</t>
    </rPh>
    <rPh sb="9" eb="10">
      <t>バシ</t>
    </rPh>
    <rPh sb="11" eb="12">
      <t>コン</t>
    </rPh>
    <phoneticPr fontId="6"/>
  </si>
  <si>
    <t>東京高速道路㈱</t>
    <rPh sb="0" eb="2">
      <t>トウキョウ</t>
    </rPh>
    <rPh sb="2" eb="4">
      <t>コウソク</t>
    </rPh>
    <rPh sb="4" eb="6">
      <t>ドウロ</t>
    </rPh>
    <phoneticPr fontId="6"/>
  </si>
  <si>
    <t>東京都</t>
    <rPh sb="0" eb="3">
      <t>トウキョウト</t>
    </rPh>
    <phoneticPr fontId="6"/>
  </si>
  <si>
    <t>長生郡一宮町～山武郡九十九里町</t>
    <rPh sb="0" eb="1">
      <t>ナガ</t>
    </rPh>
    <rPh sb="1" eb="2">
      <t>イ</t>
    </rPh>
    <rPh sb="2" eb="3">
      <t>グン</t>
    </rPh>
    <rPh sb="3" eb="4">
      <t>イチ</t>
    </rPh>
    <rPh sb="4" eb="5">
      <t>ミヤ</t>
    </rPh>
    <rPh sb="5" eb="6">
      <t>マチ</t>
    </rPh>
    <rPh sb="7" eb="8">
      <t>ヤマ</t>
    </rPh>
    <rPh sb="8" eb="9">
      <t>ブ</t>
    </rPh>
    <rPh sb="9" eb="10">
      <t>グン</t>
    </rPh>
    <rPh sb="10" eb="14">
      <t>クジュウクリ</t>
    </rPh>
    <rPh sb="14" eb="15">
      <t>マチ</t>
    </rPh>
    <phoneticPr fontId="6"/>
  </si>
  <si>
    <t>九十九里有料道路</t>
    <rPh sb="0" eb="4">
      <t>クジュウクリ</t>
    </rPh>
    <rPh sb="4" eb="6">
      <t>ユウリョウ</t>
    </rPh>
    <rPh sb="6" eb="8">
      <t>ドウロ</t>
    </rPh>
    <phoneticPr fontId="6"/>
  </si>
  <si>
    <t>千葉県道路公社</t>
    <rPh sb="0" eb="3">
      <t>チバケン</t>
    </rPh>
    <rPh sb="3" eb="5">
      <t>ドウロ</t>
    </rPh>
    <rPh sb="5" eb="7">
      <t>コウシャ</t>
    </rPh>
    <phoneticPr fontId="6"/>
  </si>
  <si>
    <t>千葉県</t>
    <rPh sb="0" eb="3">
      <t>チバケン</t>
    </rPh>
    <phoneticPr fontId="6"/>
  </si>
  <si>
    <t>吾妻郡嬬恋村地内(三原～郷路)</t>
    <rPh sb="0" eb="2">
      <t>アヅマ</t>
    </rPh>
    <rPh sb="2" eb="3">
      <t>グン</t>
    </rPh>
    <rPh sb="3" eb="5">
      <t>ツマゴイ</t>
    </rPh>
    <rPh sb="5" eb="7">
      <t>ムラチ</t>
    </rPh>
    <rPh sb="7" eb="8">
      <t>ナイ</t>
    </rPh>
    <rPh sb="9" eb="11">
      <t>ミハラ</t>
    </rPh>
    <rPh sb="12" eb="13">
      <t>ゴウ</t>
    </rPh>
    <rPh sb="13" eb="14">
      <t>ロ</t>
    </rPh>
    <phoneticPr fontId="6"/>
  </si>
  <si>
    <t>吾妻郡嬬恋村地内(郷路～万座温泉)</t>
    <rPh sb="0" eb="2">
      <t>アヅマ</t>
    </rPh>
    <rPh sb="2" eb="3">
      <t>グン</t>
    </rPh>
    <rPh sb="3" eb="6">
      <t>ツマゴイムラ</t>
    </rPh>
    <rPh sb="6" eb="7">
      <t>チ</t>
    </rPh>
    <rPh sb="7" eb="8">
      <t>ナイ</t>
    </rPh>
    <rPh sb="9" eb="10">
      <t>ゴウ</t>
    </rPh>
    <rPh sb="10" eb="11">
      <t>ロ</t>
    </rPh>
    <rPh sb="12" eb="14">
      <t>マンザ</t>
    </rPh>
    <rPh sb="14" eb="16">
      <t>オンセン</t>
    </rPh>
    <phoneticPr fontId="6"/>
  </si>
  <si>
    <t>万座ハイウェイ（万座線）</t>
    <rPh sb="0" eb="2">
      <t>マンザ</t>
    </rPh>
    <rPh sb="8" eb="10">
      <t>マンザ</t>
    </rPh>
    <rPh sb="10" eb="11">
      <t>セン</t>
    </rPh>
    <phoneticPr fontId="6"/>
  </si>
  <si>
    <t>吾妻郡嬬恋村地内(鬼押出し～三原)</t>
    <rPh sb="0" eb="2">
      <t>アヅマ</t>
    </rPh>
    <rPh sb="2" eb="3">
      <t>グン</t>
    </rPh>
    <rPh sb="3" eb="6">
      <t>ツマゴイムラ</t>
    </rPh>
    <rPh sb="6" eb="7">
      <t>チ</t>
    </rPh>
    <rPh sb="7" eb="8">
      <t>ナイ</t>
    </rPh>
    <rPh sb="9" eb="11">
      <t>オニオ</t>
    </rPh>
    <rPh sb="11" eb="12">
      <t>ダ</t>
    </rPh>
    <rPh sb="14" eb="16">
      <t>ミハラ</t>
    </rPh>
    <phoneticPr fontId="6"/>
  </si>
  <si>
    <t>群馬県</t>
    <rPh sb="0" eb="3">
      <t>グンマケン</t>
    </rPh>
    <phoneticPr fontId="6"/>
  </si>
  <si>
    <t>　　　　　　　　 　　(峰の茶屋～鬼押出し)</t>
    <rPh sb="12" eb="13">
      <t>ミネ</t>
    </rPh>
    <rPh sb="14" eb="16">
      <t>チャヤ</t>
    </rPh>
    <rPh sb="17" eb="18">
      <t>オニ</t>
    </rPh>
    <rPh sb="18" eb="19">
      <t>オ</t>
    </rPh>
    <rPh sb="19" eb="20">
      <t>ダ</t>
    </rPh>
    <phoneticPr fontId="6"/>
  </si>
  <si>
    <t>長野県北佐久郡軽井沢町～群馬県吾妻郡嬬恋村</t>
    <rPh sb="0" eb="3">
      <t>ナガノケン</t>
    </rPh>
    <rPh sb="3" eb="7">
      <t>キタサクグン</t>
    </rPh>
    <rPh sb="7" eb="11">
      <t>カルイザワマチ</t>
    </rPh>
    <rPh sb="12" eb="15">
      <t>グンマケン</t>
    </rPh>
    <rPh sb="15" eb="17">
      <t>アヅマ</t>
    </rPh>
    <rPh sb="17" eb="18">
      <t>グン</t>
    </rPh>
    <rPh sb="18" eb="21">
      <t>ツマゴイムラ</t>
    </rPh>
    <phoneticPr fontId="6"/>
  </si>
  <si>
    <t>長野県・群馬県</t>
    <rPh sb="0" eb="3">
      <t>ナガノケン</t>
    </rPh>
    <rPh sb="4" eb="7">
      <t>グンマケン</t>
    </rPh>
    <phoneticPr fontId="6"/>
  </si>
  <si>
    <t>北佐久郡軽井沢町地内(峰の茶屋～三笠)</t>
    <rPh sb="0" eb="4">
      <t>キタサクグン</t>
    </rPh>
    <rPh sb="4" eb="8">
      <t>カルイザワマチ</t>
    </rPh>
    <rPh sb="8" eb="9">
      <t>チ</t>
    </rPh>
    <rPh sb="9" eb="10">
      <t>ナイ</t>
    </rPh>
    <rPh sb="11" eb="12">
      <t>ミネ</t>
    </rPh>
    <rPh sb="13" eb="15">
      <t>チャヤ</t>
    </rPh>
    <rPh sb="16" eb="18">
      <t>ミカサ</t>
    </rPh>
    <phoneticPr fontId="6"/>
  </si>
  <si>
    <t>白糸ハイランドウェイ</t>
    <rPh sb="0" eb="2">
      <t>シライト</t>
    </rPh>
    <phoneticPr fontId="6"/>
  </si>
  <si>
    <t>長野県</t>
    <rPh sb="0" eb="3">
      <t>ナガノケン</t>
    </rPh>
    <phoneticPr fontId="6"/>
  </si>
  <si>
    <t>東田川郡朝日村地内</t>
    <rPh sb="0" eb="1">
      <t>ヒガシ</t>
    </rPh>
    <rPh sb="1" eb="3">
      <t>タガワ</t>
    </rPh>
    <rPh sb="3" eb="4">
      <t>グン</t>
    </rPh>
    <rPh sb="4" eb="6">
      <t>アサヒ</t>
    </rPh>
    <rPh sb="6" eb="8">
      <t>ムラチ</t>
    </rPh>
    <rPh sb="8" eb="9">
      <t>ナイ</t>
    </rPh>
    <phoneticPr fontId="6"/>
  </si>
  <si>
    <t>湯殿山自動車道</t>
    <rPh sb="0" eb="3">
      <t>ユドノサン</t>
    </rPh>
    <rPh sb="3" eb="7">
      <t>ジドウシャドウ</t>
    </rPh>
    <phoneticPr fontId="6"/>
  </si>
  <si>
    <t>東田川郡羽黒町地内</t>
    <rPh sb="0" eb="1">
      <t>ヒガシ</t>
    </rPh>
    <rPh sb="1" eb="3">
      <t>タガワ</t>
    </rPh>
    <rPh sb="3" eb="4">
      <t>グン</t>
    </rPh>
    <rPh sb="4" eb="7">
      <t>ハグロマチ</t>
    </rPh>
    <rPh sb="7" eb="8">
      <t>チ</t>
    </rPh>
    <rPh sb="8" eb="9">
      <t>ナイ</t>
    </rPh>
    <phoneticPr fontId="6"/>
  </si>
  <si>
    <t>羽黒山自動車道</t>
    <rPh sb="0" eb="2">
      <t>ハグロ</t>
    </rPh>
    <rPh sb="2" eb="3">
      <t>ヤマ</t>
    </rPh>
    <rPh sb="3" eb="7">
      <t>ジドウシャドウ</t>
    </rPh>
    <phoneticPr fontId="6"/>
  </si>
  <si>
    <t>庄内交通㈱</t>
    <rPh sb="0" eb="2">
      <t>ショウナイ</t>
    </rPh>
    <rPh sb="2" eb="4">
      <t>コウツウ</t>
    </rPh>
    <phoneticPr fontId="6"/>
  </si>
  <si>
    <t>山形県</t>
    <rPh sb="0" eb="3">
      <t>ヤマガタケン</t>
    </rPh>
    <phoneticPr fontId="6"/>
  </si>
  <si>
    <t>刈田郡蔵王町(倉石岳)～七ヶ宿町(刈田岳山頂)</t>
    <rPh sb="0" eb="2">
      <t>カリタ</t>
    </rPh>
    <rPh sb="2" eb="3">
      <t>グン</t>
    </rPh>
    <rPh sb="3" eb="6">
      <t>ザオウチョウ</t>
    </rPh>
    <rPh sb="7" eb="8">
      <t>クラ</t>
    </rPh>
    <rPh sb="8" eb="9">
      <t>イシ</t>
    </rPh>
    <rPh sb="9" eb="10">
      <t>ダケ</t>
    </rPh>
    <rPh sb="12" eb="13">
      <t>ナナ</t>
    </rPh>
    <rPh sb="14" eb="15">
      <t>シュク</t>
    </rPh>
    <rPh sb="15" eb="16">
      <t>マチ</t>
    </rPh>
    <phoneticPr fontId="6"/>
  </si>
  <si>
    <t>蔵王ハイライン</t>
    <rPh sb="0" eb="2">
      <t>ザオウ</t>
    </rPh>
    <phoneticPr fontId="6"/>
  </si>
  <si>
    <t>宮城交通㈱</t>
    <rPh sb="0" eb="2">
      <t>ミヤギ</t>
    </rPh>
    <rPh sb="2" eb="4">
      <t>コウツウ</t>
    </rPh>
    <phoneticPr fontId="6"/>
  </si>
  <si>
    <t>宮城県</t>
    <rPh sb="0" eb="3">
      <t>ミヤギケン</t>
    </rPh>
    <phoneticPr fontId="6"/>
  </si>
  <si>
    <t>中津軽郡岩木町地内</t>
    <rPh sb="0" eb="4">
      <t>ナカツガルグン</t>
    </rPh>
    <rPh sb="4" eb="7">
      <t>イワキマチ</t>
    </rPh>
    <rPh sb="7" eb="8">
      <t>チ</t>
    </rPh>
    <rPh sb="8" eb="9">
      <t>ナイ</t>
    </rPh>
    <phoneticPr fontId="6"/>
  </si>
  <si>
    <t>津軽岩木スカイライン</t>
    <rPh sb="0" eb="2">
      <t>ツガル</t>
    </rPh>
    <rPh sb="2" eb="4">
      <t>イワキ</t>
    </rPh>
    <phoneticPr fontId="6"/>
  </si>
  <si>
    <t>㈱岩木スカイライン</t>
    <rPh sb="1" eb="3">
      <t>イワキ</t>
    </rPh>
    <phoneticPr fontId="6"/>
  </si>
  <si>
    <t>青森県</t>
    <rPh sb="0" eb="3">
      <t>アオモリケン</t>
    </rPh>
    <phoneticPr fontId="6"/>
  </si>
  <si>
    <t>アスファルト舗装</t>
    <rPh sb="6" eb="8">
      <t>ホソウ</t>
    </rPh>
    <phoneticPr fontId="6"/>
  </si>
  <si>
    <t>札幌市南区北の沢～藻岩山山頂</t>
    <rPh sb="0" eb="3">
      <t>サッポロシ</t>
    </rPh>
    <rPh sb="3" eb="5">
      <t>ミナミク</t>
    </rPh>
    <rPh sb="5" eb="6">
      <t>キタ</t>
    </rPh>
    <rPh sb="7" eb="8">
      <t>サワ</t>
    </rPh>
    <rPh sb="9" eb="10">
      <t>モ</t>
    </rPh>
    <rPh sb="10" eb="12">
      <t>イワヤマ</t>
    </rPh>
    <rPh sb="12" eb="14">
      <t>サンチョウ</t>
    </rPh>
    <phoneticPr fontId="6"/>
  </si>
  <si>
    <t>藻岩山観光自動車道</t>
    <rPh sb="0" eb="1">
      <t>モ</t>
    </rPh>
    <rPh sb="1" eb="3">
      <t>イワヤマ</t>
    </rPh>
    <rPh sb="3" eb="5">
      <t>カンコウ</t>
    </rPh>
    <rPh sb="5" eb="8">
      <t>ジドウシャ</t>
    </rPh>
    <rPh sb="8" eb="9">
      <t>ドウ</t>
    </rPh>
    <phoneticPr fontId="6"/>
  </si>
  <si>
    <t>㈱札幌振興公社</t>
    <rPh sb="1" eb="3">
      <t>サッポロ</t>
    </rPh>
    <rPh sb="3" eb="5">
      <t>シンコウ</t>
    </rPh>
    <rPh sb="5" eb="7">
      <t>コウシャ</t>
    </rPh>
    <phoneticPr fontId="6"/>
  </si>
  <si>
    <t>府 県 名</t>
    <rPh sb="0" eb="1">
      <t>フ</t>
    </rPh>
    <rPh sb="2" eb="3">
      <t>ケン</t>
    </rPh>
    <rPh sb="4" eb="5">
      <t>メイ</t>
    </rPh>
    <phoneticPr fontId="6"/>
  </si>
  <si>
    <t>路面の種類</t>
    <rPh sb="0" eb="2">
      <t>ロメン</t>
    </rPh>
    <rPh sb="3" eb="5">
      <t>シュルイ</t>
    </rPh>
    <phoneticPr fontId="6"/>
  </si>
  <si>
    <t>車道幅員</t>
    <rPh sb="0" eb="2">
      <t>シャドウ</t>
    </rPh>
    <rPh sb="2" eb="4">
      <t>フクイン</t>
    </rPh>
    <phoneticPr fontId="6"/>
  </si>
  <si>
    <t>有料道路名又は路線名</t>
    <rPh sb="0" eb="2">
      <t>ユウリョウ</t>
    </rPh>
    <rPh sb="2" eb="5">
      <t>ドウロメイ</t>
    </rPh>
    <rPh sb="5" eb="6">
      <t>マタ</t>
    </rPh>
    <rPh sb="7" eb="10">
      <t>ロセンメイ</t>
    </rPh>
    <phoneticPr fontId="6"/>
  </si>
  <si>
    <t>事 業 者 名</t>
    <rPh sb="0" eb="1">
      <t>コト</t>
    </rPh>
    <rPh sb="2" eb="3">
      <t>ギョウ</t>
    </rPh>
    <rPh sb="4" eb="5">
      <t>モノ</t>
    </rPh>
    <rPh sb="6" eb="7">
      <t>メイ</t>
    </rPh>
    <phoneticPr fontId="6"/>
  </si>
  <si>
    <t>都    道</t>
    <rPh sb="0" eb="1">
      <t>ミヤコ</t>
    </rPh>
    <rPh sb="5" eb="6">
      <t>ミチ</t>
    </rPh>
    <phoneticPr fontId="6"/>
  </si>
  <si>
    <t>７．一般自動車道</t>
    <rPh sb="2" eb="4">
      <t>イッパン</t>
    </rPh>
    <rPh sb="4" eb="8">
      <t>ジドウシャドウ</t>
    </rPh>
    <phoneticPr fontId="6"/>
  </si>
  <si>
    <t>箱根ターンパイク㈱</t>
    <rPh sb="0" eb="2">
      <t>ハコネ</t>
    </rPh>
    <phoneticPr fontId="6"/>
  </si>
  <si>
    <t>　　　〃　　　 　（大観山</t>
    <rPh sb="10" eb="11">
      <t>オオ</t>
    </rPh>
    <rPh sb="11" eb="12">
      <t>カン</t>
    </rPh>
    <rPh sb="12" eb="13">
      <t>ヤマ</t>
    </rPh>
    <phoneticPr fontId="6"/>
  </si>
  <si>
    <t>線）</t>
    <rPh sb="0" eb="1">
      <t>セン</t>
    </rPh>
    <phoneticPr fontId="3"/>
  </si>
  <si>
    <t>　　　〃　　　（三原線）</t>
    <rPh sb="8" eb="10">
      <t>ミハラ</t>
    </rPh>
    <rPh sb="10" eb="11">
      <t>セン</t>
    </rPh>
    <phoneticPr fontId="6"/>
  </si>
  <si>
    <t>　　　〃　　　（鎌原線）</t>
    <rPh sb="8" eb="9">
      <t>カマ</t>
    </rPh>
    <rPh sb="9" eb="10">
      <t>ハラ</t>
    </rPh>
    <rPh sb="10" eb="11">
      <t>セン</t>
    </rPh>
    <phoneticPr fontId="6"/>
  </si>
  <si>
    <t>鬼押ハイウェイ（軽井沢線）</t>
    <rPh sb="0" eb="1">
      <t>オニ</t>
    </rPh>
    <rPh sb="1" eb="2">
      <t>オ</t>
    </rPh>
    <rPh sb="8" eb="11">
      <t>カルイザワ</t>
    </rPh>
    <rPh sb="11" eb="12">
      <t>セン</t>
    </rPh>
    <phoneticPr fontId="6"/>
  </si>
  <si>
    <t>河辺JCT</t>
    <rPh sb="0" eb="2">
      <t>カワベ</t>
    </rPh>
    <phoneticPr fontId="4"/>
  </si>
  <si>
    <t>茨城町JCT</t>
  </si>
  <si>
    <t>岩舟JCT</t>
    <rPh sb="0" eb="2">
      <t>イワフネ</t>
    </rPh>
    <phoneticPr fontId="4"/>
  </si>
  <si>
    <t>札幌JCT</t>
    <rPh sb="0" eb="2">
      <t>サッポロ</t>
    </rPh>
    <phoneticPr fontId="4"/>
  </si>
  <si>
    <t>川口JCT</t>
    <rPh sb="0" eb="2">
      <t>カワグチ</t>
    </rPh>
    <phoneticPr fontId="4"/>
  </si>
  <si>
    <t>青森JCT</t>
    <rPh sb="0" eb="2">
      <t>アオモリ</t>
    </rPh>
    <phoneticPr fontId="4"/>
  </si>
  <si>
    <t>花巻JCT</t>
    <rPh sb="0" eb="2">
      <t>ハナマキ</t>
    </rPh>
    <phoneticPr fontId="4"/>
  </si>
  <si>
    <t>更埴JCT</t>
    <rPh sb="0" eb="2">
      <t>コウショク</t>
    </rPh>
    <phoneticPr fontId="4"/>
  </si>
  <si>
    <t>米原JCT</t>
    <rPh sb="0" eb="2">
      <t>マイバラ</t>
    </rPh>
    <phoneticPr fontId="4"/>
  </si>
  <si>
    <t>小矢部砺波JCT</t>
    <rPh sb="0" eb="3">
      <t>オヤベ</t>
    </rPh>
    <rPh sb="3" eb="5">
      <t>トナミ</t>
    </rPh>
    <phoneticPr fontId="4"/>
  </si>
  <si>
    <t>双葉JCT</t>
    <rPh sb="0" eb="2">
      <t>フタバ</t>
    </rPh>
    <phoneticPr fontId="4"/>
  </si>
  <si>
    <t>上社JCT</t>
    <rPh sb="0" eb="1">
      <t>カミ</t>
    </rPh>
    <rPh sb="1" eb="2">
      <t>ヤシロ</t>
    </rPh>
    <phoneticPr fontId="4"/>
  </si>
  <si>
    <t>高針JCT</t>
    <rPh sb="0" eb="1">
      <t>タカ</t>
    </rPh>
    <rPh sb="1" eb="2">
      <t>バリ</t>
    </rPh>
    <phoneticPr fontId="4"/>
  </si>
  <si>
    <t>吹田JCT</t>
    <rPh sb="0" eb="2">
      <t>スイタ</t>
    </rPh>
    <phoneticPr fontId="4"/>
  </si>
  <si>
    <t>堺JCT</t>
    <rPh sb="0" eb="1">
      <t>サカイ</t>
    </rPh>
    <phoneticPr fontId="4"/>
  </si>
  <si>
    <t>四日市JCT</t>
    <rPh sb="0" eb="3">
      <t>ヨッカイチ</t>
    </rPh>
    <phoneticPr fontId="4"/>
  </si>
  <si>
    <t>りんくうJCT</t>
  </si>
  <si>
    <t>吉川JCT</t>
    <rPh sb="0" eb="2">
      <t>ヨシカワ</t>
    </rPh>
    <phoneticPr fontId="4"/>
  </si>
  <si>
    <t>北房JCT</t>
    <rPh sb="0" eb="1">
      <t>キタ</t>
    </rPh>
    <rPh sb="1" eb="2">
      <t>ボウ</t>
    </rPh>
    <phoneticPr fontId="4"/>
  </si>
  <si>
    <t>廿日市JCT</t>
    <rPh sb="0" eb="3">
      <t>ハツカイチ</t>
    </rPh>
    <phoneticPr fontId="4"/>
  </si>
  <si>
    <t>山口JCT</t>
    <rPh sb="0" eb="2">
      <t>ヤマグチ</t>
    </rPh>
    <phoneticPr fontId="4"/>
  </si>
  <si>
    <t>下関JCT</t>
    <rPh sb="0" eb="2">
      <t>シモノセキ</t>
    </rPh>
    <phoneticPr fontId="4"/>
  </si>
  <si>
    <t>川之江東JCT</t>
    <rPh sb="0" eb="3">
      <t>カワノエ</t>
    </rPh>
    <rPh sb="3" eb="4">
      <t>ヒガシ</t>
    </rPh>
    <phoneticPr fontId="4"/>
  </si>
  <si>
    <t>清武JCT</t>
    <rPh sb="0" eb="2">
      <t>キヨタケ</t>
    </rPh>
    <phoneticPr fontId="4"/>
  </si>
  <si>
    <t>千歳恵庭JCT</t>
    <rPh sb="0" eb="2">
      <t>チトセ</t>
    </rPh>
    <rPh sb="2" eb="4">
      <t>エニワ</t>
    </rPh>
    <phoneticPr fontId="4"/>
  </si>
  <si>
    <t>本別JCT</t>
    <rPh sb="0" eb="2">
      <t>ホンベツ</t>
    </rPh>
    <phoneticPr fontId="4"/>
  </si>
  <si>
    <t>安代JCT</t>
    <rPh sb="0" eb="2">
      <t>アシロ</t>
    </rPh>
    <phoneticPr fontId="4"/>
  </si>
  <si>
    <t>八戸JCT</t>
    <rPh sb="0" eb="2">
      <t>ハチノヘ</t>
    </rPh>
    <phoneticPr fontId="4"/>
  </si>
  <si>
    <t>北上JCT</t>
    <rPh sb="0" eb="2">
      <t>キタカミ</t>
    </rPh>
    <phoneticPr fontId="4"/>
  </si>
  <si>
    <t>いわきJCT</t>
  </si>
  <si>
    <t>高谷JCT</t>
    <rPh sb="0" eb="2">
      <t>タカヤ</t>
    </rPh>
    <phoneticPr fontId="4"/>
  </si>
  <si>
    <t>木更津南JCT</t>
    <rPh sb="0" eb="3">
      <t>キサラヅ</t>
    </rPh>
    <rPh sb="3" eb="4">
      <t>ミナミ</t>
    </rPh>
    <phoneticPr fontId="4"/>
  </si>
  <si>
    <t>岡谷JCT</t>
    <rPh sb="0" eb="2">
      <t>オカヤ</t>
    </rPh>
    <phoneticPr fontId="4"/>
  </si>
  <si>
    <t>一宮JCT</t>
    <rPh sb="0" eb="2">
      <t>イチノミヤ</t>
    </rPh>
    <phoneticPr fontId="4"/>
  </si>
  <si>
    <t>高針JCT</t>
    <rPh sb="0" eb="1">
      <t>タカ</t>
    </rPh>
    <rPh sb="1" eb="2">
      <t>ハリ</t>
    </rPh>
    <phoneticPr fontId="4"/>
  </si>
  <si>
    <t>名古屋南JCT</t>
    <rPh sb="0" eb="3">
      <t>ナゴヤ</t>
    </rPh>
    <rPh sb="3" eb="4">
      <t>ミナミ</t>
    </rPh>
    <phoneticPr fontId="4"/>
  </si>
  <si>
    <t>関JCT</t>
    <rPh sb="0" eb="1">
      <t>セキ</t>
    </rPh>
    <phoneticPr fontId="4"/>
  </si>
  <si>
    <t>泉佐野JCT</t>
    <rPh sb="0" eb="3">
      <t>イズミサノ</t>
    </rPh>
    <phoneticPr fontId="4"/>
  </si>
  <si>
    <t>播磨JCT</t>
    <rPh sb="0" eb="2">
      <t>ハリマ</t>
    </rPh>
    <phoneticPr fontId="4"/>
  </si>
  <si>
    <t>広島JCT</t>
    <rPh sb="0" eb="2">
      <t>ヒロシマ</t>
    </rPh>
    <phoneticPr fontId="4"/>
  </si>
  <si>
    <t>千代田JCT</t>
    <rPh sb="0" eb="3">
      <t>チヨダ</t>
    </rPh>
    <phoneticPr fontId="4"/>
  </si>
  <si>
    <t>落合JCT</t>
    <rPh sb="0" eb="2">
      <t>オチアイ</t>
    </rPh>
    <phoneticPr fontId="4"/>
  </si>
  <si>
    <t>神戸JCT</t>
    <rPh sb="0" eb="2">
      <t>コウベ</t>
    </rPh>
    <phoneticPr fontId="4"/>
  </si>
  <si>
    <t>大竹JCT</t>
    <rPh sb="0" eb="2">
      <t>オオタケ</t>
    </rPh>
    <phoneticPr fontId="4"/>
  </si>
  <si>
    <t>宇部JCT</t>
    <rPh sb="0" eb="2">
      <t>ウベ</t>
    </rPh>
    <phoneticPr fontId="4"/>
  </si>
  <si>
    <t>宍道JCT</t>
  </si>
  <si>
    <t>川之江JCT</t>
    <rPh sb="0" eb="3">
      <t>カワノエ</t>
    </rPh>
    <phoneticPr fontId="4"/>
  </si>
  <si>
    <t>えびのJCT</t>
  </si>
  <si>
    <t>鳥栖JCT</t>
    <rPh sb="0" eb="2">
      <t>トス</t>
    </rPh>
    <phoneticPr fontId="4"/>
  </si>
  <si>
    <t>日出JCT</t>
    <rPh sb="0" eb="2">
      <t>ヒジ</t>
    </rPh>
    <phoneticPr fontId="4"/>
  </si>
  <si>
    <t>北九州JCT</t>
    <rPh sb="0" eb="3">
      <t>キタキュウシュウ</t>
    </rPh>
    <phoneticPr fontId="4"/>
  </si>
  <si>
    <t>本別</t>
    <rPh sb="0" eb="2">
      <t>ホンベツ</t>
    </rPh>
    <phoneticPr fontId="3"/>
  </si>
  <si>
    <t>あつみ温泉</t>
    <rPh sb="3" eb="5">
      <t>オンセン</t>
    </rPh>
    <phoneticPr fontId="4"/>
  </si>
  <si>
    <t>あつみ温泉</t>
    <rPh sb="3" eb="5">
      <t>オンセン</t>
    </rPh>
    <phoneticPr fontId="3"/>
  </si>
  <si>
    <t>小浜</t>
    <rPh sb="0" eb="2">
      <t>オバマ</t>
    </rPh>
    <phoneticPr fontId="4"/>
  </si>
  <si>
    <t>圏央道(白岡菖蒲～久喜白岡JCT)</t>
    <rPh sb="0" eb="2">
      <t>ケンオウ</t>
    </rPh>
    <rPh sb="2" eb="3">
      <t>ミチ</t>
    </rPh>
    <phoneticPr fontId="6"/>
  </si>
  <si>
    <t>白糸ハイランドウェイ㈱</t>
    <rPh sb="0" eb="2">
      <t>シライト</t>
    </rPh>
    <phoneticPr fontId="6"/>
  </si>
  <si>
    <t>神埼郡吉野ヶ里町松隈</t>
    <rPh sb="0" eb="3">
      <t>カンザキグン</t>
    </rPh>
    <rPh sb="3" eb="7">
      <t>ヨシノガリ</t>
    </rPh>
    <rPh sb="7" eb="8">
      <t>マチ</t>
    </rPh>
    <rPh sb="8" eb="10">
      <t>マツクマ</t>
    </rPh>
    <phoneticPr fontId="6"/>
  </si>
  <si>
    <t>静岡</t>
    <rPh sb="0" eb="2">
      <t>シズオカ</t>
    </rPh>
    <phoneticPr fontId="3"/>
  </si>
  <si>
    <t>坂東市長須～千葉県野田市木間ヶ瀬</t>
    <rPh sb="0" eb="2">
      <t>バンドウ</t>
    </rPh>
    <rPh sb="2" eb="3">
      <t>シ</t>
    </rPh>
    <rPh sb="3" eb="5">
      <t>ナガス</t>
    </rPh>
    <rPh sb="6" eb="9">
      <t>チバケン</t>
    </rPh>
    <rPh sb="9" eb="12">
      <t>ノダシ</t>
    </rPh>
    <rPh sb="12" eb="13">
      <t>キ</t>
    </rPh>
    <rPh sb="13" eb="14">
      <t>マ</t>
    </rPh>
    <rPh sb="15" eb="16">
      <t>セ</t>
    </rPh>
    <phoneticPr fontId="6"/>
  </si>
  <si>
    <t>圏央道(高尾山～桶川北本)</t>
    <rPh sb="0" eb="2">
      <t>ケンオウ</t>
    </rPh>
    <rPh sb="2" eb="3">
      <t>ミチ</t>
    </rPh>
    <rPh sb="4" eb="6">
      <t>タカオ</t>
    </rPh>
    <rPh sb="6" eb="7">
      <t>サン</t>
    </rPh>
    <rPh sb="8" eb="10">
      <t>オケガワ</t>
    </rPh>
    <rPh sb="10" eb="12">
      <t>キタモト</t>
    </rPh>
    <phoneticPr fontId="6"/>
  </si>
  <si>
    <t>八王子市南浅川町～埼玉県桶川市大字川田谷</t>
    <rPh sb="0" eb="3">
      <t>ハチオウジ</t>
    </rPh>
    <rPh sb="3" eb="4">
      <t>シ</t>
    </rPh>
    <rPh sb="4" eb="5">
      <t>ミナミ</t>
    </rPh>
    <rPh sb="5" eb="7">
      <t>アサカワ</t>
    </rPh>
    <rPh sb="7" eb="8">
      <t>チョウ</t>
    </rPh>
    <rPh sb="9" eb="12">
      <t>サイタマケン</t>
    </rPh>
    <rPh sb="12" eb="15">
      <t>オケガワシ</t>
    </rPh>
    <rPh sb="15" eb="17">
      <t>オオアザ</t>
    </rPh>
    <rPh sb="17" eb="19">
      <t>カワタ</t>
    </rPh>
    <rPh sb="19" eb="20">
      <t>タニ</t>
    </rPh>
    <phoneticPr fontId="6"/>
  </si>
  <si>
    <t>(km)</t>
    <phoneticPr fontId="6"/>
  </si>
  <si>
    <t>福岡市早良区大字曲渕～佐賀市三瀬村三瀬</t>
    <rPh sb="0" eb="3">
      <t>フクオカシ</t>
    </rPh>
    <rPh sb="3" eb="6">
      <t>サワラク</t>
    </rPh>
    <rPh sb="6" eb="8">
      <t>オオアザ</t>
    </rPh>
    <rPh sb="8" eb="10">
      <t>マガリブチ</t>
    </rPh>
    <rPh sb="11" eb="14">
      <t>サガシ</t>
    </rPh>
    <rPh sb="14" eb="15">
      <t>サン</t>
    </rPh>
    <rPh sb="15" eb="16">
      <t>セ</t>
    </rPh>
    <rPh sb="16" eb="17">
      <t>ムラ</t>
    </rPh>
    <rPh sb="17" eb="19">
      <t>ミセ</t>
    </rPh>
    <phoneticPr fontId="6"/>
  </si>
  <si>
    <t>鶴岡JCT</t>
    <rPh sb="0" eb="2">
      <t>ツルオカ</t>
    </rPh>
    <phoneticPr fontId="4"/>
  </si>
  <si>
    <t>鶴岡JCT</t>
    <rPh sb="0" eb="2">
      <t>ツルオカ</t>
    </rPh>
    <phoneticPr fontId="3"/>
  </si>
  <si>
    <t>新若戸道路</t>
    <rPh sb="0" eb="1">
      <t>シン</t>
    </rPh>
    <rPh sb="1" eb="2">
      <t>ワカ</t>
    </rPh>
    <rPh sb="2" eb="3">
      <t>ト</t>
    </rPh>
    <rPh sb="3" eb="5">
      <t>ドウロ</t>
    </rPh>
    <phoneticPr fontId="3"/>
  </si>
  <si>
    <t>Ｈ</t>
    <phoneticPr fontId="6"/>
  </si>
  <si>
    <t>大阪府道高速大和川線</t>
    <rPh sb="4" eb="6">
      <t>コウソク</t>
    </rPh>
    <rPh sb="6" eb="8">
      <t>ヤマト</t>
    </rPh>
    <rPh sb="8" eb="9">
      <t>ガワ</t>
    </rPh>
    <rPh sb="9" eb="10">
      <t>セン</t>
    </rPh>
    <phoneticPr fontId="6"/>
  </si>
  <si>
    <t>大阪府松原市三宅西７丁目</t>
    <rPh sb="0" eb="3">
      <t>オオサカフ</t>
    </rPh>
    <rPh sb="3" eb="6">
      <t>マツバラシ</t>
    </rPh>
    <rPh sb="6" eb="9">
      <t>ミヤケニシ</t>
    </rPh>
    <rPh sb="10" eb="12">
      <t>チョウメ</t>
    </rPh>
    <phoneticPr fontId="3"/>
  </si>
  <si>
    <t>大阪府松原市三宅中８丁目</t>
    <rPh sb="0" eb="3">
      <t>オオサカフ</t>
    </rPh>
    <rPh sb="3" eb="6">
      <t>マツバラシ</t>
    </rPh>
    <rPh sb="6" eb="9">
      <t>ミヤケナカ</t>
    </rPh>
    <rPh sb="10" eb="12">
      <t>チョウメ</t>
    </rPh>
    <phoneticPr fontId="3"/>
  </si>
  <si>
    <t>神戸市道生田川箕谷線</t>
    <rPh sb="0" eb="2">
      <t>コウベ</t>
    </rPh>
    <rPh sb="2" eb="4">
      <t>シドウ</t>
    </rPh>
    <rPh sb="4" eb="6">
      <t>イクタ</t>
    </rPh>
    <rPh sb="6" eb="7">
      <t>ガワ</t>
    </rPh>
    <rPh sb="7" eb="9">
      <t>ミノタニ</t>
    </rPh>
    <rPh sb="9" eb="10">
      <t>セン</t>
    </rPh>
    <phoneticPr fontId="3"/>
  </si>
  <si>
    <t>兵庫県神戸市中央区吾妻通６丁目</t>
    <rPh sb="0" eb="3">
      <t>ヒョウゴケン</t>
    </rPh>
    <rPh sb="3" eb="6">
      <t>コウベシ</t>
    </rPh>
    <rPh sb="6" eb="9">
      <t>チュウオウク</t>
    </rPh>
    <rPh sb="9" eb="11">
      <t>アズマ</t>
    </rPh>
    <rPh sb="11" eb="12">
      <t>ドオ</t>
    </rPh>
    <rPh sb="13" eb="15">
      <t>チョウメ</t>
    </rPh>
    <phoneticPr fontId="3"/>
  </si>
  <si>
    <t>兵庫県神戸市北区山田町下谷上</t>
    <rPh sb="0" eb="3">
      <t>ヒョウゴケン</t>
    </rPh>
    <rPh sb="3" eb="6">
      <t>コウベシ</t>
    </rPh>
    <rPh sb="6" eb="8">
      <t>キタク</t>
    </rPh>
    <rPh sb="8" eb="10">
      <t>ヤマダ</t>
    </rPh>
    <rPh sb="10" eb="11">
      <t>マチ</t>
    </rPh>
    <rPh sb="11" eb="13">
      <t>シモタニ</t>
    </rPh>
    <rPh sb="13" eb="14">
      <t>ウエ</t>
    </rPh>
    <phoneticPr fontId="3"/>
  </si>
  <si>
    <t>大沼公園</t>
    <rPh sb="0" eb="2">
      <t>オオヌマ</t>
    </rPh>
    <rPh sb="2" eb="4">
      <t>コウエン</t>
    </rPh>
    <phoneticPr fontId="3"/>
  </si>
  <si>
    <t>大沼公園</t>
    <rPh sb="0" eb="2">
      <t>オオヌマ</t>
    </rPh>
    <rPh sb="2" eb="4">
      <t>コウエン</t>
    </rPh>
    <phoneticPr fontId="4"/>
  </si>
  <si>
    <t>圏央道（海老名～相模原愛川）</t>
    <rPh sb="0" eb="3">
      <t>ケンオウドウ</t>
    </rPh>
    <rPh sb="4" eb="7">
      <t>エビナ</t>
    </rPh>
    <rPh sb="8" eb="11">
      <t>サガミハラ</t>
    </rPh>
    <rPh sb="11" eb="13">
      <t>アイカワ</t>
    </rPh>
    <phoneticPr fontId="3"/>
  </si>
  <si>
    <t>海老名市中新田～厚木市上依知</t>
    <rPh sb="0" eb="4">
      <t>エビナシ</t>
    </rPh>
    <rPh sb="4" eb="7">
      <t>ナカシンデン</t>
    </rPh>
    <rPh sb="8" eb="11">
      <t>アツギシ</t>
    </rPh>
    <rPh sb="11" eb="14">
      <t>カミエチ</t>
    </rPh>
    <phoneticPr fontId="3"/>
  </si>
  <si>
    <t>岐阜</t>
    <rPh sb="0" eb="2">
      <t>ギフ</t>
    </rPh>
    <phoneticPr fontId="6"/>
  </si>
  <si>
    <t>大垣市桧町～養老郡養老町大字飯積</t>
    <rPh sb="0" eb="2">
      <t>オオガキ</t>
    </rPh>
    <rPh sb="2" eb="3">
      <t>シ</t>
    </rPh>
    <rPh sb="3" eb="4">
      <t>ヒノキ</t>
    </rPh>
    <rPh sb="4" eb="5">
      <t>チョウ</t>
    </rPh>
    <rPh sb="6" eb="8">
      <t>ヨウロウ</t>
    </rPh>
    <rPh sb="8" eb="9">
      <t>グン</t>
    </rPh>
    <rPh sb="9" eb="11">
      <t>ヨウロウ</t>
    </rPh>
    <rPh sb="11" eb="12">
      <t>チョウ</t>
    </rPh>
    <rPh sb="12" eb="14">
      <t>オオアザ</t>
    </rPh>
    <rPh sb="14" eb="15">
      <t>イイ</t>
    </rPh>
    <rPh sb="15" eb="16">
      <t>ツ</t>
    </rPh>
    <phoneticPr fontId="3"/>
  </si>
  <si>
    <t>横浜市保土ヶ谷区狩場町～同市同区藤塚町</t>
    <rPh sb="0" eb="3">
      <t>ヨコハマシ</t>
    </rPh>
    <rPh sb="3" eb="8">
      <t>ホドガヤク</t>
    </rPh>
    <rPh sb="8" eb="9">
      <t>カ</t>
    </rPh>
    <rPh sb="9" eb="10">
      <t>バ</t>
    </rPh>
    <rPh sb="10" eb="11">
      <t>マチ</t>
    </rPh>
    <rPh sb="12" eb="14">
      <t>ドウシ</t>
    </rPh>
    <rPh sb="14" eb="16">
      <t>ドウク</t>
    </rPh>
    <rPh sb="16" eb="19">
      <t>フジツカマチ</t>
    </rPh>
    <phoneticPr fontId="6"/>
  </si>
  <si>
    <t>(km)</t>
    <phoneticPr fontId="6"/>
  </si>
  <si>
    <t>(km)</t>
    <phoneticPr fontId="6"/>
  </si>
  <si>
    <t>(m)</t>
    <phoneticPr fontId="6"/>
  </si>
  <si>
    <t>33. 7. 1</t>
    <phoneticPr fontId="6"/>
  </si>
  <si>
    <t>〃</t>
    <phoneticPr fontId="6"/>
  </si>
  <si>
    <t>40. 8.26</t>
    <phoneticPr fontId="6"/>
  </si>
  <si>
    <t>39. 9.27</t>
    <phoneticPr fontId="6"/>
  </si>
  <si>
    <t xml:space="preserve"> </t>
    <phoneticPr fontId="6"/>
  </si>
  <si>
    <t>32. 8.15</t>
    <phoneticPr fontId="6"/>
  </si>
  <si>
    <t xml:space="preserve">      〃</t>
    <phoneticPr fontId="6"/>
  </si>
  <si>
    <t>38.10. 1</t>
    <phoneticPr fontId="6"/>
  </si>
  <si>
    <t>38. 3. 5</t>
    <phoneticPr fontId="6"/>
  </si>
  <si>
    <t>㈱プリンスホテル</t>
    <phoneticPr fontId="6"/>
  </si>
  <si>
    <t xml:space="preserve"> 8. 7.25</t>
    <phoneticPr fontId="6"/>
  </si>
  <si>
    <t>　　　〃</t>
    <phoneticPr fontId="6"/>
  </si>
  <si>
    <t xml:space="preserve"> 8. 8. 1</t>
    <phoneticPr fontId="6"/>
  </si>
  <si>
    <t>33. 6. 7</t>
    <phoneticPr fontId="6"/>
  </si>
  <si>
    <t>48.12. 1</t>
    <phoneticPr fontId="6"/>
  </si>
  <si>
    <t>47. 6.17</t>
    <phoneticPr fontId="6"/>
  </si>
  <si>
    <t>10.5～16.0</t>
    <phoneticPr fontId="6"/>
  </si>
  <si>
    <t>34. 6.10</t>
    <phoneticPr fontId="6"/>
  </si>
  <si>
    <t>38.12.28</t>
    <phoneticPr fontId="6"/>
  </si>
  <si>
    <t>41. 7. 2</t>
    <phoneticPr fontId="6"/>
  </si>
  <si>
    <t>38. 5.11</t>
    <phoneticPr fontId="6"/>
  </si>
  <si>
    <t>39.12.27</t>
    <phoneticPr fontId="6"/>
  </si>
  <si>
    <t>37.12.28</t>
    <phoneticPr fontId="6"/>
  </si>
  <si>
    <t>45. 4. 1</t>
    <phoneticPr fontId="6"/>
  </si>
  <si>
    <t>42.10. 1</t>
    <phoneticPr fontId="6"/>
  </si>
  <si>
    <t>40. 7.23</t>
    <phoneticPr fontId="6"/>
  </si>
  <si>
    <t xml:space="preserve"> </t>
    <phoneticPr fontId="6"/>
  </si>
  <si>
    <t>45.12.22</t>
    <phoneticPr fontId="6"/>
  </si>
  <si>
    <t>37.10. 1</t>
    <phoneticPr fontId="6"/>
  </si>
  <si>
    <t>39. 5.15</t>
    <phoneticPr fontId="6"/>
  </si>
  <si>
    <t>39.10. 1</t>
    <phoneticPr fontId="6"/>
  </si>
  <si>
    <t>47. 8.10</t>
    <phoneticPr fontId="6"/>
  </si>
  <si>
    <t>㈱ｸﾞﾗﾝﾋﾞｽﾀﾎﾃﾙ＆ﾘｿﾞｰﾄ</t>
    <phoneticPr fontId="6"/>
  </si>
  <si>
    <t>40. 8. 1</t>
    <phoneticPr fontId="6"/>
  </si>
  <si>
    <t>45. 7. 1</t>
    <phoneticPr fontId="6"/>
  </si>
  <si>
    <t>43. 3. 1</t>
    <phoneticPr fontId="6"/>
  </si>
  <si>
    <t>39.10.28</t>
    <phoneticPr fontId="6"/>
  </si>
  <si>
    <t>43. 5.20</t>
    <phoneticPr fontId="6"/>
  </si>
  <si>
    <t>39. 6.17</t>
    <phoneticPr fontId="6"/>
  </si>
  <si>
    <t>40. 7. 1</t>
    <phoneticPr fontId="6"/>
  </si>
  <si>
    <t>33. 4.19</t>
    <phoneticPr fontId="6"/>
  </si>
  <si>
    <t>41. 5. 1</t>
    <phoneticPr fontId="6"/>
  </si>
  <si>
    <t>40.11.13</t>
    <phoneticPr fontId="6"/>
  </si>
  <si>
    <t>33. 8. 6</t>
    <phoneticPr fontId="6"/>
  </si>
  <si>
    <t>39. 4.28</t>
    <phoneticPr fontId="6"/>
  </si>
  <si>
    <t>35.12.30</t>
    <phoneticPr fontId="6"/>
  </si>
  <si>
    <t>30.10.22</t>
    <phoneticPr fontId="6"/>
  </si>
  <si>
    <t>35. 3.19</t>
    <phoneticPr fontId="6"/>
  </si>
  <si>
    <t>36. 9.21</t>
    <phoneticPr fontId="6"/>
  </si>
  <si>
    <t>36. 4.26</t>
    <phoneticPr fontId="6"/>
  </si>
  <si>
    <t>42. 8. 1</t>
    <phoneticPr fontId="6"/>
  </si>
  <si>
    <t xml:space="preserve"> 6. 7.20</t>
    <phoneticPr fontId="6"/>
  </si>
  <si>
    <t>さいたま市緑区大字三浦</t>
    <phoneticPr fontId="6"/>
  </si>
  <si>
    <t>太宰府市水城二丁目</t>
    <rPh sb="0" eb="3">
      <t>ダザイフ</t>
    </rPh>
    <rPh sb="3" eb="4">
      <t>シ</t>
    </rPh>
    <rPh sb="4" eb="6">
      <t>ミズキ</t>
    </rPh>
    <rPh sb="6" eb="7">
      <t>ニ</t>
    </rPh>
    <rPh sb="7" eb="9">
      <t>チョウメ</t>
    </rPh>
    <phoneticPr fontId="6"/>
  </si>
  <si>
    <t>10. 4.11</t>
    <phoneticPr fontId="6"/>
  </si>
  <si>
    <t>62. 7.19</t>
    <phoneticPr fontId="6"/>
  </si>
  <si>
    <t xml:space="preserve"> 7. 3.28</t>
    <phoneticPr fontId="6"/>
  </si>
  <si>
    <t>56. 2. 1</t>
    <phoneticPr fontId="6"/>
  </si>
  <si>
    <t>57.10. 2</t>
    <phoneticPr fontId="6"/>
  </si>
  <si>
    <t>Ｈ</t>
    <phoneticPr fontId="6"/>
  </si>
  <si>
    <t xml:space="preserve"> 6. 3.30</t>
    <phoneticPr fontId="6"/>
  </si>
  <si>
    <t xml:space="preserve"> 9. 3.27</t>
    <phoneticPr fontId="6"/>
  </si>
  <si>
    <t>14. 5.19</t>
    <phoneticPr fontId="6"/>
  </si>
  <si>
    <t xml:space="preserve"> 6.11.22</t>
    <phoneticPr fontId="6"/>
  </si>
  <si>
    <t xml:space="preserve"> 9.11.13</t>
    <phoneticPr fontId="6"/>
  </si>
  <si>
    <t>14. 3.30</t>
    <phoneticPr fontId="6"/>
  </si>
  <si>
    <t>61. 8. 1</t>
    <phoneticPr fontId="6"/>
  </si>
  <si>
    <t xml:space="preserve"> 9.11.21</t>
    <phoneticPr fontId="6"/>
  </si>
  <si>
    <t>13. 3.27</t>
    <phoneticPr fontId="6"/>
  </si>
  <si>
    <t xml:space="preserve"> 5.10.20</t>
    <phoneticPr fontId="6"/>
  </si>
  <si>
    <t xml:space="preserve"> 8.12. 2</t>
    <phoneticPr fontId="6"/>
  </si>
  <si>
    <t xml:space="preserve"> 9. 8. 7</t>
    <phoneticPr fontId="6"/>
  </si>
  <si>
    <t>11. 7.22</t>
    <phoneticPr fontId="6"/>
  </si>
  <si>
    <t>15. 3.29</t>
    <phoneticPr fontId="6"/>
  </si>
  <si>
    <t xml:space="preserve"> 2. 1.11</t>
    <phoneticPr fontId="6"/>
  </si>
  <si>
    <t>18. 4.18</t>
    <phoneticPr fontId="6"/>
  </si>
  <si>
    <t>47.10. 1</t>
    <phoneticPr fontId="6"/>
  </si>
  <si>
    <t>　</t>
    <phoneticPr fontId="6"/>
  </si>
  <si>
    <t>51.12.25</t>
    <phoneticPr fontId="6"/>
  </si>
  <si>
    <t xml:space="preserve"> 4.10. 1</t>
    <phoneticPr fontId="6"/>
  </si>
  <si>
    <t xml:space="preserve"> 8. 3.18</t>
    <phoneticPr fontId="6"/>
  </si>
  <si>
    <t>62. 3.28</t>
    <phoneticPr fontId="6"/>
  </si>
  <si>
    <t xml:space="preserve"> 8.11.28</t>
    <phoneticPr fontId="6"/>
  </si>
  <si>
    <t>大里郡寄居町大字風布～ 秩父郡皆野町大字皆野</t>
    <phoneticPr fontId="6"/>
  </si>
  <si>
    <t>13. 3.28</t>
    <phoneticPr fontId="6"/>
  </si>
  <si>
    <t>久喜市菖蒲町上大崎～久喜市下早見</t>
    <phoneticPr fontId="3"/>
  </si>
  <si>
    <t>23. 5.29</t>
    <phoneticPr fontId="3"/>
  </si>
  <si>
    <t>42. 4.21</t>
    <phoneticPr fontId="6"/>
  </si>
  <si>
    <t>54. 3. 8</t>
    <phoneticPr fontId="6"/>
  </si>
  <si>
    <t>19. 3.21</t>
    <phoneticPr fontId="6"/>
  </si>
  <si>
    <t>54. 3.12</t>
    <phoneticPr fontId="6"/>
  </si>
  <si>
    <t>55. 2. 1</t>
    <phoneticPr fontId="6"/>
  </si>
  <si>
    <t>63. 4.21</t>
    <phoneticPr fontId="6"/>
  </si>
  <si>
    <t xml:space="preserve"> 4. 3.26</t>
    <phoneticPr fontId="6"/>
  </si>
  <si>
    <t xml:space="preserve"> 8. 3.28</t>
    <phoneticPr fontId="6"/>
  </si>
  <si>
    <t>10. 3.20</t>
    <phoneticPr fontId="6"/>
  </si>
  <si>
    <t>11. 3.27</t>
    <phoneticPr fontId="6"/>
  </si>
  <si>
    <t>18. 3.25</t>
    <phoneticPr fontId="6"/>
  </si>
  <si>
    <t>12. 3.18</t>
    <phoneticPr fontId="6"/>
  </si>
  <si>
    <t>35. 4.29</t>
    <phoneticPr fontId="6"/>
  </si>
  <si>
    <t xml:space="preserve"> 9.12.18</t>
    <phoneticPr fontId="6"/>
  </si>
  <si>
    <t>60.10.31</t>
    <phoneticPr fontId="6"/>
  </si>
  <si>
    <t xml:space="preserve"> 8. 3.26</t>
    <phoneticPr fontId="6"/>
  </si>
  <si>
    <t>39.10. 6</t>
    <phoneticPr fontId="6"/>
  </si>
  <si>
    <t>20. 9. 4</t>
    <phoneticPr fontId="6"/>
  </si>
  <si>
    <t>34.10.28</t>
    <phoneticPr fontId="6"/>
  </si>
  <si>
    <t>44. 3.19</t>
    <phoneticPr fontId="6"/>
  </si>
  <si>
    <t>45.11.15</t>
    <phoneticPr fontId="6"/>
  </si>
  <si>
    <t>54.12. 6</t>
    <phoneticPr fontId="6"/>
  </si>
  <si>
    <t>63. 3.30</t>
    <phoneticPr fontId="6"/>
  </si>
  <si>
    <t xml:space="preserve"> 4. 3.21</t>
    <phoneticPr fontId="6"/>
  </si>
  <si>
    <t>25. 3.30</t>
    <phoneticPr fontId="3"/>
  </si>
  <si>
    <t>51.10.31</t>
    <phoneticPr fontId="6"/>
  </si>
  <si>
    <t>53.10. 4</t>
    <phoneticPr fontId="6"/>
  </si>
  <si>
    <t>63. 8.25</t>
    <phoneticPr fontId="6"/>
  </si>
  <si>
    <t xml:space="preserve"> 7. 3.16</t>
    <phoneticPr fontId="6"/>
  </si>
  <si>
    <t xml:space="preserve"> 7. 2.16</t>
    <phoneticPr fontId="6"/>
  </si>
  <si>
    <t xml:space="preserve"> 8.12.26</t>
    <phoneticPr fontId="6"/>
  </si>
  <si>
    <t xml:space="preserve"> 9.12. 6</t>
    <phoneticPr fontId="6"/>
  </si>
  <si>
    <t>立山有料道路</t>
    <rPh sb="0" eb="1">
      <t>タ</t>
    </rPh>
    <rPh sb="1" eb="2">
      <t>ヤマ</t>
    </rPh>
    <rPh sb="2" eb="4">
      <t>ユウリョウ</t>
    </rPh>
    <rPh sb="4" eb="6">
      <t>ドウロ</t>
    </rPh>
    <phoneticPr fontId="6"/>
  </si>
  <si>
    <t>46. 6. 1</t>
    <phoneticPr fontId="6"/>
  </si>
  <si>
    <t>伊豆の国市南江間～田方郡函南町大字肥田</t>
    <rPh sb="0" eb="2">
      <t>イズ</t>
    </rPh>
    <rPh sb="3" eb="5">
      <t>クニイチ</t>
    </rPh>
    <rPh sb="5" eb="8">
      <t>ミナミエマ</t>
    </rPh>
    <rPh sb="9" eb="12">
      <t>タガタグン</t>
    </rPh>
    <rPh sb="12" eb="13">
      <t>ハコ</t>
    </rPh>
    <rPh sb="13" eb="14">
      <t>ミナミ</t>
    </rPh>
    <rPh sb="14" eb="15">
      <t>マチ</t>
    </rPh>
    <rPh sb="15" eb="17">
      <t>オオアザ</t>
    </rPh>
    <rPh sb="17" eb="18">
      <t>ヒ</t>
    </rPh>
    <rPh sb="18" eb="19">
      <t>タ</t>
    </rPh>
    <phoneticPr fontId="6"/>
  </si>
  <si>
    <t>17. 3.19</t>
    <phoneticPr fontId="6"/>
  </si>
  <si>
    <t>24. 9.15</t>
    <phoneticPr fontId="3"/>
  </si>
  <si>
    <t xml:space="preserve"> 6. 4.17</t>
    <phoneticPr fontId="6"/>
  </si>
  <si>
    <t>39. 9.28</t>
    <phoneticPr fontId="6"/>
  </si>
  <si>
    <t>16. 3.28</t>
    <phoneticPr fontId="6"/>
  </si>
  <si>
    <t>19. 5.30</t>
    <phoneticPr fontId="6"/>
  </si>
  <si>
    <t>21. 4.29</t>
    <phoneticPr fontId="6"/>
  </si>
  <si>
    <t xml:space="preserve"> 9. 4.23</t>
    <phoneticPr fontId="6"/>
  </si>
  <si>
    <t>63. 2.17</t>
    <phoneticPr fontId="6"/>
  </si>
  <si>
    <t>63.10. 5</t>
    <phoneticPr fontId="6"/>
  </si>
  <si>
    <t>10. 3. 8</t>
    <phoneticPr fontId="6"/>
  </si>
  <si>
    <t>63. 8.29</t>
    <phoneticPr fontId="6"/>
  </si>
  <si>
    <t>15. 3.30</t>
    <phoneticPr fontId="6"/>
  </si>
  <si>
    <t>39.10.31</t>
    <phoneticPr fontId="6"/>
  </si>
  <si>
    <t>Ｈ</t>
    <phoneticPr fontId="6"/>
  </si>
  <si>
    <t>10. 4. 5</t>
    <phoneticPr fontId="6"/>
  </si>
  <si>
    <t>44. 8.24</t>
    <phoneticPr fontId="6"/>
  </si>
  <si>
    <t>48.11. 1</t>
    <phoneticPr fontId="6"/>
  </si>
  <si>
    <t>56. 1.13</t>
    <phoneticPr fontId="6"/>
  </si>
  <si>
    <t>52. 5.25</t>
    <phoneticPr fontId="6"/>
  </si>
  <si>
    <t xml:space="preserve"> </t>
    <phoneticPr fontId="6"/>
  </si>
  <si>
    <t>六甲北道路(２期)</t>
    <phoneticPr fontId="6"/>
  </si>
  <si>
    <t xml:space="preserve"> 6. 7.11</t>
    <phoneticPr fontId="6"/>
  </si>
  <si>
    <t>10. 3.20</t>
    <phoneticPr fontId="6"/>
  </si>
  <si>
    <t>15. 9.21</t>
    <phoneticPr fontId="6"/>
  </si>
  <si>
    <t>49. 5.29</t>
    <phoneticPr fontId="6"/>
  </si>
  <si>
    <t>62. 2.26</t>
    <phoneticPr fontId="6"/>
  </si>
  <si>
    <t>　</t>
    <phoneticPr fontId="6"/>
  </si>
  <si>
    <t>(km)</t>
    <phoneticPr fontId="6"/>
  </si>
  <si>
    <t xml:space="preserve"> 2.12. 6</t>
    <phoneticPr fontId="6"/>
  </si>
  <si>
    <t>12. 1.18</t>
    <phoneticPr fontId="6"/>
  </si>
  <si>
    <t>33. 3.10</t>
    <phoneticPr fontId="6"/>
  </si>
  <si>
    <t>10. 3.26</t>
    <phoneticPr fontId="6"/>
  </si>
  <si>
    <t>11. 7.31</t>
    <phoneticPr fontId="6"/>
  </si>
  <si>
    <t>指宿有料道路(Ⅱ期)</t>
    <rPh sb="0" eb="2">
      <t>イブスキ</t>
    </rPh>
    <rPh sb="2" eb="4">
      <t>ユウリョウ</t>
    </rPh>
    <rPh sb="4" eb="6">
      <t>ドウロ</t>
    </rPh>
    <rPh sb="8" eb="9">
      <t>キ</t>
    </rPh>
    <phoneticPr fontId="6"/>
  </si>
  <si>
    <t>～</t>
    <phoneticPr fontId="4"/>
  </si>
  <si>
    <t>-</t>
    <phoneticPr fontId="4"/>
  </si>
  <si>
    <t>6/6</t>
    <phoneticPr fontId="4"/>
  </si>
  <si>
    <t>4/4</t>
    <phoneticPr fontId="4"/>
  </si>
  <si>
    <t>2/4</t>
    <phoneticPr fontId="4"/>
  </si>
  <si>
    <t>4/6</t>
    <phoneticPr fontId="4"/>
  </si>
  <si>
    <t>行橋</t>
    <rPh sb="0" eb="1">
      <t>ギョウ</t>
    </rPh>
    <rPh sb="1" eb="2">
      <t>バシ</t>
    </rPh>
    <phoneticPr fontId="4"/>
  </si>
  <si>
    <t>圏央道(木更津JCT～東金IC・JCT)</t>
    <rPh sb="0" eb="3">
      <t>ケンオウドウ</t>
    </rPh>
    <rPh sb="4" eb="7">
      <t>キサラヅ</t>
    </rPh>
    <rPh sb="11" eb="13">
      <t>トウガネ</t>
    </rPh>
    <phoneticPr fontId="6"/>
  </si>
  <si>
    <t>木更津市犬成～東金市丹尾</t>
    <rPh sb="0" eb="4">
      <t>キサラヅシ</t>
    </rPh>
    <rPh sb="4" eb="5">
      <t>イヌ</t>
    </rPh>
    <rPh sb="5" eb="6">
      <t>ナ</t>
    </rPh>
    <phoneticPr fontId="6"/>
  </si>
  <si>
    <t>圏央道（茅ヶ崎JCT～寒川北）</t>
    <rPh sb="0" eb="3">
      <t>ケンオウドウ</t>
    </rPh>
    <rPh sb="4" eb="7">
      <t>チガサキ</t>
    </rPh>
    <rPh sb="11" eb="13">
      <t>サムカワ</t>
    </rPh>
    <rPh sb="13" eb="14">
      <t>キタ</t>
    </rPh>
    <phoneticPr fontId="3"/>
  </si>
  <si>
    <t>茅ヶ崎市西久保～高座郡寒川町宮山</t>
    <rPh sb="0" eb="3">
      <t>チガサキ</t>
    </rPh>
    <rPh sb="3" eb="4">
      <t>シ</t>
    </rPh>
    <rPh sb="4" eb="7">
      <t>ニシクボ</t>
    </rPh>
    <rPh sb="8" eb="11">
      <t>コウザグン</t>
    </rPh>
    <rPh sb="11" eb="14">
      <t>サムカワチョウ</t>
    </rPh>
    <rPh sb="14" eb="16">
      <t>ミヤヤマ</t>
    </rPh>
    <phoneticPr fontId="3"/>
  </si>
  <si>
    <t>25. 4.14</t>
    <phoneticPr fontId="3"/>
  </si>
  <si>
    <t>乙訓群大山崎町字円明寺～船井郡丹波町須知</t>
    <rPh sb="0" eb="1">
      <t>オツ</t>
    </rPh>
    <rPh sb="2" eb="3">
      <t>グン</t>
    </rPh>
    <rPh sb="3" eb="5">
      <t>オオヤマ</t>
    </rPh>
    <rPh sb="5" eb="6">
      <t>サキ</t>
    </rPh>
    <rPh sb="6" eb="7">
      <t>マチ</t>
    </rPh>
    <rPh sb="7" eb="8">
      <t>ジ</t>
    </rPh>
    <rPh sb="8" eb="9">
      <t>エン</t>
    </rPh>
    <rPh sb="9" eb="10">
      <t>メイ</t>
    </rPh>
    <rPh sb="10" eb="11">
      <t>テラ</t>
    </rPh>
    <rPh sb="12" eb="14">
      <t>フナイ</t>
    </rPh>
    <rPh sb="14" eb="15">
      <t>グン</t>
    </rPh>
    <rPh sb="15" eb="17">
      <t>タンバ</t>
    </rPh>
    <rPh sb="17" eb="18">
      <t>マチ</t>
    </rPh>
    <rPh sb="18" eb="19">
      <t>ス</t>
    </rPh>
    <rPh sb="19" eb="20">
      <t>チ</t>
    </rPh>
    <phoneticPr fontId="6"/>
  </si>
  <si>
    <t>京都縦貫自動車道</t>
    <rPh sb="0" eb="2">
      <t>キョウト</t>
    </rPh>
    <rPh sb="2" eb="4">
      <t>ジュウカン</t>
    </rPh>
    <rPh sb="4" eb="8">
      <t>ジドウシャドウ</t>
    </rPh>
    <phoneticPr fontId="6"/>
  </si>
  <si>
    <t>(km)</t>
    <phoneticPr fontId="6"/>
  </si>
  <si>
    <t>(km)</t>
    <phoneticPr fontId="6"/>
  </si>
  <si>
    <t>大阪市此花区高見１丁目</t>
    <rPh sb="0" eb="3">
      <t>オオサカシ</t>
    </rPh>
    <rPh sb="3" eb="4">
      <t>コレ</t>
    </rPh>
    <rPh sb="4" eb="5">
      <t>ハナ</t>
    </rPh>
    <rPh sb="5" eb="6">
      <t>ク</t>
    </rPh>
    <rPh sb="6" eb="8">
      <t>タカミ</t>
    </rPh>
    <rPh sb="9" eb="11">
      <t>チョウメ</t>
    </rPh>
    <phoneticPr fontId="3"/>
  </si>
  <si>
    <t>(km)</t>
    <phoneticPr fontId="6"/>
  </si>
  <si>
    <t>東海市新宝町</t>
    <rPh sb="0" eb="3">
      <t>トウカイシ</t>
    </rPh>
    <rPh sb="3" eb="6">
      <t>シンポウマチ</t>
    </rPh>
    <phoneticPr fontId="6"/>
  </si>
  <si>
    <t>Ｈ</t>
    <phoneticPr fontId="6"/>
  </si>
  <si>
    <t xml:space="preserve"> 4. 9.19</t>
    <phoneticPr fontId="6"/>
  </si>
  <si>
    <t>16. 3.30</t>
    <phoneticPr fontId="6"/>
  </si>
  <si>
    <t>45. 3. 1</t>
    <phoneticPr fontId="6"/>
  </si>
  <si>
    <t>45. 7.15</t>
    <phoneticPr fontId="6"/>
  </si>
  <si>
    <t>60. 4. 1</t>
    <phoneticPr fontId="6"/>
  </si>
  <si>
    <t>47. 4. 1</t>
    <phoneticPr fontId="6"/>
  </si>
  <si>
    <t>　</t>
    <phoneticPr fontId="6"/>
  </si>
  <si>
    <t>48. 8. 1</t>
    <phoneticPr fontId="6"/>
  </si>
  <si>
    <t>60. 3.20</t>
    <phoneticPr fontId="6"/>
  </si>
  <si>
    <t>61. 3. 6</t>
    <phoneticPr fontId="6"/>
  </si>
  <si>
    <t>61. 3.27</t>
    <phoneticPr fontId="6"/>
  </si>
  <si>
    <t>16. 3. 6</t>
    <phoneticPr fontId="6"/>
  </si>
  <si>
    <t>17. 1.30</t>
    <phoneticPr fontId="6"/>
  </si>
  <si>
    <t>62. 2.28</t>
    <phoneticPr fontId="6"/>
  </si>
  <si>
    <t>Ｈ</t>
    <phoneticPr fontId="6"/>
  </si>
  <si>
    <t>Ｈ</t>
    <phoneticPr fontId="6"/>
  </si>
  <si>
    <t xml:space="preserve"> 3. 3.15</t>
    <phoneticPr fontId="6"/>
  </si>
  <si>
    <t>37. 9.27</t>
    <phoneticPr fontId="6"/>
  </si>
  <si>
    <t>北九州市若松区北浜１丁目～同市戸畑区川代１丁目</t>
    <rPh sb="0" eb="4">
      <t>キタキュウシュウシ</t>
    </rPh>
    <rPh sb="13" eb="15">
      <t>ドウシ</t>
    </rPh>
    <rPh sb="15" eb="16">
      <t>ト</t>
    </rPh>
    <rPh sb="16" eb="17">
      <t>ハタケ</t>
    </rPh>
    <rPh sb="17" eb="18">
      <t>ク</t>
    </rPh>
    <rPh sb="18" eb="20">
      <t>カワシロ</t>
    </rPh>
    <rPh sb="21" eb="23">
      <t>チョウメ</t>
    </rPh>
    <phoneticPr fontId="6"/>
  </si>
  <si>
    <t>24．9.15</t>
    <phoneticPr fontId="3"/>
  </si>
  <si>
    <t>58. 3. 1</t>
    <phoneticPr fontId="6"/>
  </si>
  <si>
    <t>61. 7.24</t>
    <phoneticPr fontId="6"/>
  </si>
  <si>
    <t>Ｈ</t>
    <phoneticPr fontId="6"/>
  </si>
  <si>
    <t xml:space="preserve"> 8. 7.30</t>
    <phoneticPr fontId="6"/>
  </si>
  <si>
    <t>18. 3.21</t>
    <phoneticPr fontId="6"/>
  </si>
  <si>
    <t>63. 3.24</t>
    <phoneticPr fontId="6"/>
  </si>
  <si>
    <t>42.11.17</t>
    <phoneticPr fontId="6"/>
  </si>
  <si>
    <t>63. 7. 2</t>
    <phoneticPr fontId="6"/>
  </si>
  <si>
    <t>10. 4.17</t>
    <phoneticPr fontId="6"/>
  </si>
  <si>
    <t>10.11.30</t>
    <phoneticPr fontId="6"/>
  </si>
  <si>
    <t>17.12.11</t>
    <phoneticPr fontId="6"/>
  </si>
  <si>
    <t>16. 3.27</t>
    <phoneticPr fontId="6"/>
  </si>
  <si>
    <t>10. 4.20</t>
    <phoneticPr fontId="6"/>
  </si>
  <si>
    <t>14. 5.17</t>
    <phoneticPr fontId="6"/>
  </si>
  <si>
    <t xml:space="preserve"> 5. 3.29</t>
    <phoneticPr fontId="6"/>
  </si>
  <si>
    <t>14. 3.30</t>
    <phoneticPr fontId="6"/>
  </si>
  <si>
    <t>49. 4. 2</t>
    <phoneticPr fontId="6"/>
  </si>
  <si>
    <t xml:space="preserve"> 2. 2.21</t>
    <phoneticPr fontId="6"/>
  </si>
  <si>
    <t>52. 4. 1</t>
    <phoneticPr fontId="6"/>
  </si>
  <si>
    <t>63. 3.29</t>
    <phoneticPr fontId="6"/>
  </si>
  <si>
    <t xml:space="preserve"> 4. 3.25</t>
    <phoneticPr fontId="6"/>
  </si>
  <si>
    <t>10. 3.26</t>
    <phoneticPr fontId="6"/>
  </si>
  <si>
    <t xml:space="preserve"> 3. 3.15</t>
    <phoneticPr fontId="6"/>
  </si>
  <si>
    <t xml:space="preserve"> 5. 3.26</t>
    <phoneticPr fontId="6"/>
  </si>
  <si>
    <t>宮城郡利府町加瀬～黒川郡富谷町富谷</t>
    <rPh sb="0" eb="3">
      <t>ミヤギグン</t>
    </rPh>
    <rPh sb="3" eb="6">
      <t>リフチョウ</t>
    </rPh>
    <rPh sb="6" eb="8">
      <t>カセ</t>
    </rPh>
    <rPh sb="9" eb="12">
      <t>クロカワグン</t>
    </rPh>
    <rPh sb="12" eb="14">
      <t>トミヤ</t>
    </rPh>
    <rPh sb="14" eb="15">
      <t>チョウ</t>
    </rPh>
    <phoneticPr fontId="6"/>
  </si>
  <si>
    <t>浜松市西区白洲町～同市西区古人見町</t>
    <rPh sb="0" eb="3">
      <t>ハママツシ</t>
    </rPh>
    <rPh sb="3" eb="5">
      <t>ニシク</t>
    </rPh>
    <rPh sb="5" eb="8">
      <t>シラスチョウ</t>
    </rPh>
    <rPh sb="6" eb="7">
      <t>シュウ</t>
    </rPh>
    <rPh sb="7" eb="8">
      <t>チョウ</t>
    </rPh>
    <rPh sb="9" eb="11">
      <t>ドウシ</t>
    </rPh>
    <rPh sb="11" eb="13">
      <t>ニシク</t>
    </rPh>
    <rPh sb="13" eb="14">
      <t>フル</t>
    </rPh>
    <rPh sb="14" eb="17">
      <t>ヒトミチョウ</t>
    </rPh>
    <phoneticPr fontId="6"/>
  </si>
  <si>
    <t>日進市岩崎町～長久手市岩作床寒</t>
    <rPh sb="0" eb="3">
      <t>ニッシンシ</t>
    </rPh>
    <rPh sb="3" eb="6">
      <t>イワサキチョウ</t>
    </rPh>
    <rPh sb="7" eb="10">
      <t>ナガクテ</t>
    </rPh>
    <rPh sb="10" eb="11">
      <t>シ</t>
    </rPh>
    <rPh sb="11" eb="13">
      <t>イワサク</t>
    </rPh>
    <rPh sb="13" eb="14">
      <t>トコ</t>
    </rPh>
    <rPh sb="14" eb="15">
      <t>サム</t>
    </rPh>
    <phoneticPr fontId="6"/>
  </si>
  <si>
    <t>北九州市戸畑区川代１丁目～同市若松区本町３丁目</t>
    <rPh sb="0" eb="4">
      <t>キタキュウシュウシ</t>
    </rPh>
    <rPh sb="4" eb="5">
      <t>ト</t>
    </rPh>
    <rPh sb="5" eb="6">
      <t>ハタケ</t>
    </rPh>
    <rPh sb="6" eb="7">
      <t>ク</t>
    </rPh>
    <rPh sb="7" eb="9">
      <t>カワシロ</t>
    </rPh>
    <rPh sb="10" eb="12">
      <t>チョウメ</t>
    </rPh>
    <rPh sb="13" eb="15">
      <t>ドウシ</t>
    </rPh>
    <rPh sb="15" eb="18">
      <t>ワカマツク</t>
    </rPh>
    <rPh sb="18" eb="20">
      <t>ホンマチ</t>
    </rPh>
    <rPh sb="21" eb="23">
      <t>チョウメ</t>
    </rPh>
    <phoneticPr fontId="6"/>
  </si>
  <si>
    <t>西彼杵郡時津町元村郷～長崎市川平町</t>
    <rPh sb="0" eb="1">
      <t>ニシ</t>
    </rPh>
    <rPh sb="1" eb="2">
      <t>カレ</t>
    </rPh>
    <rPh sb="2" eb="3">
      <t>キネ</t>
    </rPh>
    <rPh sb="3" eb="4">
      <t>グン</t>
    </rPh>
    <rPh sb="4" eb="6">
      <t>トキツ</t>
    </rPh>
    <rPh sb="6" eb="7">
      <t>マチ</t>
    </rPh>
    <rPh sb="7" eb="9">
      <t>モトムラ</t>
    </rPh>
    <rPh sb="9" eb="10">
      <t>ゴウ</t>
    </rPh>
    <rPh sb="11" eb="14">
      <t>ナガサキシ</t>
    </rPh>
    <rPh sb="14" eb="17">
      <t>カワヒラマチ</t>
    </rPh>
    <phoneticPr fontId="6"/>
  </si>
  <si>
    <t>宮崎市昭栄町～同市佐土原町下那珂</t>
    <rPh sb="0" eb="3">
      <t>ミヤザキシ</t>
    </rPh>
    <rPh sb="3" eb="5">
      <t>ショウエイ</t>
    </rPh>
    <rPh sb="5" eb="6">
      <t>マチ</t>
    </rPh>
    <rPh sb="7" eb="8">
      <t>ドウ</t>
    </rPh>
    <rPh sb="8" eb="9">
      <t>シ</t>
    </rPh>
    <rPh sb="9" eb="10">
      <t>サ</t>
    </rPh>
    <rPh sb="10" eb="11">
      <t>ツチ</t>
    </rPh>
    <rPh sb="11" eb="12">
      <t>ハラ</t>
    </rPh>
    <rPh sb="12" eb="13">
      <t>マチ</t>
    </rPh>
    <rPh sb="13" eb="14">
      <t>シモ</t>
    </rPh>
    <rPh sb="14" eb="16">
      <t>ナカ</t>
    </rPh>
    <phoneticPr fontId="6"/>
  </si>
  <si>
    <t>南九州市穎娃町上別府～鹿児島市上福元町玉取迫</t>
    <rPh sb="0" eb="3">
      <t>ミナミキュウシュウ</t>
    </rPh>
    <rPh sb="3" eb="4">
      <t>シ</t>
    </rPh>
    <rPh sb="4" eb="6">
      <t>エイ</t>
    </rPh>
    <rPh sb="6" eb="7">
      <t>マチ</t>
    </rPh>
    <rPh sb="7" eb="8">
      <t>カミ</t>
    </rPh>
    <rPh sb="8" eb="10">
      <t>ベップ</t>
    </rPh>
    <rPh sb="11" eb="15">
      <t>カゴシマシ</t>
    </rPh>
    <rPh sb="15" eb="16">
      <t>ウエ</t>
    </rPh>
    <rPh sb="16" eb="18">
      <t>フクモト</t>
    </rPh>
    <rPh sb="18" eb="19">
      <t>マチ</t>
    </rPh>
    <rPh sb="19" eb="20">
      <t>タマ</t>
    </rPh>
    <rPh sb="20" eb="21">
      <t>ト</t>
    </rPh>
    <rPh sb="21" eb="22">
      <t>サコ</t>
    </rPh>
    <phoneticPr fontId="6"/>
  </si>
  <si>
    <t>指宿有料道路(Ⅲ期)</t>
    <rPh sb="8" eb="9">
      <t>キ</t>
    </rPh>
    <phoneticPr fontId="6"/>
  </si>
  <si>
    <t>徳島県鳴門市撫養町木津字原山</t>
    <rPh sb="0" eb="3">
      <t>トクシマケン</t>
    </rPh>
    <rPh sb="3" eb="6">
      <t>ナルトシ</t>
    </rPh>
    <rPh sb="6" eb="7">
      <t>ブ</t>
    </rPh>
    <rPh sb="7" eb="8">
      <t>ヨウ</t>
    </rPh>
    <rPh sb="8" eb="9">
      <t>チョウ</t>
    </rPh>
    <rPh sb="9" eb="11">
      <t>キヅ</t>
    </rPh>
    <rPh sb="11" eb="12">
      <t>アザ</t>
    </rPh>
    <rPh sb="12" eb="14">
      <t>ハラヤマ</t>
    </rPh>
    <phoneticPr fontId="6"/>
  </si>
  <si>
    <t>岡山県都窪郡早島町早島字唐戸</t>
    <rPh sb="0" eb="3">
      <t>オカヤマケン</t>
    </rPh>
    <rPh sb="3" eb="4">
      <t>ト</t>
    </rPh>
    <rPh sb="4" eb="5">
      <t>クボ</t>
    </rPh>
    <rPh sb="5" eb="6">
      <t>グン</t>
    </rPh>
    <rPh sb="6" eb="8">
      <t>ハヤシマ</t>
    </rPh>
    <rPh sb="8" eb="9">
      <t>マチ</t>
    </rPh>
    <rPh sb="9" eb="11">
      <t>ハヤシマ</t>
    </rPh>
    <rPh sb="11" eb="12">
      <t>アザ</t>
    </rPh>
    <rPh sb="12" eb="14">
      <t>カラト</t>
    </rPh>
    <phoneticPr fontId="6"/>
  </si>
  <si>
    <t>香川県坂出市川津町字中原</t>
    <rPh sb="0" eb="3">
      <t>カガワケン</t>
    </rPh>
    <rPh sb="3" eb="6">
      <t>サカイデシ</t>
    </rPh>
    <rPh sb="6" eb="8">
      <t>カワツ</t>
    </rPh>
    <rPh sb="8" eb="9">
      <t>マチ</t>
    </rPh>
    <rPh sb="9" eb="10">
      <t>アザ</t>
    </rPh>
    <rPh sb="10" eb="12">
      <t>ナカハラ</t>
    </rPh>
    <phoneticPr fontId="6"/>
  </si>
  <si>
    <t>広島市西区観音新町四丁目</t>
    <rPh sb="0" eb="3">
      <t>ヒロシマシ</t>
    </rPh>
    <rPh sb="3" eb="5">
      <t>ニシク</t>
    </rPh>
    <rPh sb="5" eb="7">
      <t>カンオン</t>
    </rPh>
    <rPh sb="7" eb="9">
      <t>シンマチ</t>
    </rPh>
    <rPh sb="9" eb="12">
      <t>ヨンチョウメ</t>
    </rPh>
    <phoneticPr fontId="6"/>
  </si>
  <si>
    <t>都道首都高速品川目黒線</t>
    <rPh sb="0" eb="2">
      <t>トドウ</t>
    </rPh>
    <rPh sb="2" eb="4">
      <t>シュト</t>
    </rPh>
    <rPh sb="4" eb="6">
      <t>コウソク</t>
    </rPh>
    <rPh sb="6" eb="8">
      <t>シナガワ</t>
    </rPh>
    <rPh sb="8" eb="10">
      <t>メグロ</t>
    </rPh>
    <rPh sb="10" eb="11">
      <t>セン</t>
    </rPh>
    <phoneticPr fontId="3"/>
  </si>
  <si>
    <t>品川区八潮三丁目</t>
    <rPh sb="0" eb="3">
      <t>シナガワク</t>
    </rPh>
    <rPh sb="3" eb="5">
      <t>ヤシオ</t>
    </rPh>
    <rPh sb="5" eb="8">
      <t>サンチョウメ</t>
    </rPh>
    <phoneticPr fontId="3"/>
  </si>
  <si>
    <t>目黒区青葉台四丁目</t>
    <rPh sb="0" eb="3">
      <t>メグロク</t>
    </rPh>
    <rPh sb="3" eb="6">
      <t>アオバダイ</t>
    </rPh>
    <rPh sb="6" eb="9">
      <t>ヨンチョウメ</t>
    </rPh>
    <phoneticPr fontId="3"/>
  </si>
  <si>
    <t>トンネル</t>
    <phoneticPr fontId="4"/>
  </si>
  <si>
    <t>トマム</t>
    <phoneticPr fontId="4"/>
  </si>
  <si>
    <t>～</t>
    <phoneticPr fontId="4"/>
  </si>
  <si>
    <t>２／４</t>
    <phoneticPr fontId="4"/>
  </si>
  <si>
    <t>～</t>
    <phoneticPr fontId="4"/>
  </si>
  <si>
    <t>２／４</t>
    <phoneticPr fontId="4"/>
  </si>
  <si>
    <t>～</t>
    <phoneticPr fontId="4"/>
  </si>
  <si>
    <t>～</t>
    <phoneticPr fontId="4"/>
  </si>
  <si>
    <t>４／６</t>
    <phoneticPr fontId="4"/>
  </si>
  <si>
    <t>みなべ</t>
    <phoneticPr fontId="4"/>
  </si>
  <si>
    <t>２／４</t>
    <phoneticPr fontId="4"/>
  </si>
  <si>
    <t>トンネル</t>
    <phoneticPr fontId="4"/>
  </si>
  <si>
    <t>～</t>
    <phoneticPr fontId="4"/>
  </si>
  <si>
    <t>-</t>
    <phoneticPr fontId="4"/>
  </si>
  <si>
    <t>6/6</t>
    <phoneticPr fontId="4"/>
  </si>
  <si>
    <t>4/4</t>
    <phoneticPr fontId="4"/>
  </si>
  <si>
    <t>6/6</t>
    <phoneticPr fontId="4"/>
  </si>
  <si>
    <t>-</t>
    <phoneticPr fontId="4"/>
  </si>
  <si>
    <t>2/4</t>
    <phoneticPr fontId="4"/>
  </si>
  <si>
    <t>-</t>
    <phoneticPr fontId="4"/>
  </si>
  <si>
    <t>4/4</t>
    <phoneticPr fontId="4"/>
  </si>
  <si>
    <t>2/4</t>
    <phoneticPr fontId="4"/>
  </si>
  <si>
    <t>～</t>
    <phoneticPr fontId="4"/>
  </si>
  <si>
    <t>-</t>
    <phoneticPr fontId="4"/>
  </si>
  <si>
    <t>～</t>
    <phoneticPr fontId="4"/>
  </si>
  <si>
    <t>6/6</t>
    <phoneticPr fontId="4"/>
  </si>
  <si>
    <t>4/4</t>
    <phoneticPr fontId="4"/>
  </si>
  <si>
    <t>川口ＪＣＴ</t>
    <rPh sb="0" eb="2">
      <t>カワグチ</t>
    </rPh>
    <phoneticPr fontId="4"/>
  </si>
  <si>
    <t>亘理</t>
    <rPh sb="0" eb="2">
      <t>ワタリ</t>
    </rPh>
    <phoneticPr fontId="4"/>
  </si>
  <si>
    <t>6/6</t>
    <phoneticPr fontId="4"/>
  </si>
  <si>
    <t>～</t>
    <phoneticPr fontId="4"/>
  </si>
  <si>
    <t>～</t>
    <phoneticPr fontId="4"/>
  </si>
  <si>
    <t>4/4</t>
    <phoneticPr fontId="4"/>
  </si>
  <si>
    <t>4/4</t>
    <phoneticPr fontId="4"/>
  </si>
  <si>
    <t>6/6</t>
    <phoneticPr fontId="4"/>
  </si>
  <si>
    <t>6/6</t>
    <phoneticPr fontId="4"/>
  </si>
  <si>
    <t>～</t>
    <phoneticPr fontId="4"/>
  </si>
  <si>
    <t>4/4</t>
    <phoneticPr fontId="4"/>
  </si>
  <si>
    <t>～</t>
    <phoneticPr fontId="4"/>
  </si>
  <si>
    <t>海老名ＪＣＴ</t>
    <rPh sb="0" eb="3">
      <t>エビナ</t>
    </rPh>
    <phoneticPr fontId="4"/>
  </si>
  <si>
    <t>海老名</t>
    <rPh sb="0" eb="3">
      <t>エビナ</t>
    </rPh>
    <phoneticPr fontId="4"/>
  </si>
  <si>
    <t>～</t>
    <phoneticPr fontId="4"/>
  </si>
  <si>
    <t>4/4</t>
    <phoneticPr fontId="4"/>
  </si>
  <si>
    <t>海老名南ＪＣＴ</t>
    <rPh sb="0" eb="3">
      <t>エビナ</t>
    </rPh>
    <rPh sb="3" eb="4">
      <t>ミナミ</t>
    </rPh>
    <phoneticPr fontId="4"/>
  </si>
  <si>
    <t>御殿場ＪＣＴ</t>
    <rPh sb="0" eb="3">
      <t>ゴテンバ</t>
    </rPh>
    <phoneticPr fontId="4"/>
  </si>
  <si>
    <t>浜松いなさＪＣＴ</t>
    <rPh sb="0" eb="2">
      <t>ハママツ</t>
    </rPh>
    <phoneticPr fontId="4"/>
  </si>
  <si>
    <t>清水ＪＣＴ</t>
    <rPh sb="0" eb="2">
      <t>シミズ</t>
    </rPh>
    <phoneticPr fontId="4"/>
  </si>
  <si>
    <t>新清水ＪＣＴ</t>
    <rPh sb="0" eb="3">
      <t>シンシミズ</t>
    </rPh>
    <phoneticPr fontId="4"/>
  </si>
  <si>
    <t>三ヶ日ＪＣＴ</t>
    <rPh sb="0" eb="3">
      <t>ミッカビ</t>
    </rPh>
    <phoneticPr fontId="4"/>
  </si>
  <si>
    <t>豊田東ＪＣＴ</t>
    <rPh sb="0" eb="2">
      <t>トヨタ</t>
    </rPh>
    <rPh sb="2" eb="3">
      <t>ヒガシ</t>
    </rPh>
    <phoneticPr fontId="4"/>
  </si>
  <si>
    <t>豊田ＪＣＴ</t>
    <rPh sb="0" eb="2">
      <t>トヨタ</t>
    </rPh>
    <phoneticPr fontId="4"/>
  </si>
  <si>
    <t>～</t>
    <phoneticPr fontId="4"/>
  </si>
  <si>
    <t>紀伊長島</t>
    <rPh sb="0" eb="4">
      <t>キイナガシマ</t>
    </rPh>
    <phoneticPr fontId="4"/>
  </si>
  <si>
    <t>勢和多気ＪＣＴ</t>
    <rPh sb="0" eb="2">
      <t>セイワ</t>
    </rPh>
    <rPh sb="2" eb="4">
      <t>タキ</t>
    </rPh>
    <phoneticPr fontId="4"/>
  </si>
  <si>
    <t>2/2</t>
    <phoneticPr fontId="4"/>
  </si>
  <si>
    <t>4/4</t>
    <phoneticPr fontId="4"/>
  </si>
  <si>
    <t>4/4</t>
    <phoneticPr fontId="3"/>
  </si>
  <si>
    <t>敦賀ＪＣＴ</t>
    <rPh sb="0" eb="2">
      <t>ツルガ</t>
    </rPh>
    <phoneticPr fontId="4"/>
  </si>
  <si>
    <t>中日本</t>
    <rPh sb="0" eb="3">
      <t>ナカニホン</t>
    </rPh>
    <phoneticPr fontId="4"/>
  </si>
  <si>
    <t>～</t>
    <phoneticPr fontId="4"/>
  </si>
  <si>
    <t>4/4</t>
    <phoneticPr fontId="4"/>
  </si>
  <si>
    <t>えびの</t>
    <phoneticPr fontId="4"/>
  </si>
  <si>
    <t>～</t>
    <phoneticPr fontId="4"/>
  </si>
  <si>
    <t>えびの</t>
    <phoneticPr fontId="4"/>
  </si>
  <si>
    <t>4/4</t>
    <phoneticPr fontId="4"/>
  </si>
  <si>
    <t>4/4</t>
    <phoneticPr fontId="4"/>
  </si>
  <si>
    <t>北九州ＪＣＴ</t>
    <rPh sb="0" eb="3">
      <t>キタキュウシュウ</t>
    </rPh>
    <phoneticPr fontId="4"/>
  </si>
  <si>
    <t>みやこ豊津</t>
    <rPh sb="3" eb="5">
      <t>トヨツ</t>
    </rPh>
    <phoneticPr fontId="4"/>
  </si>
  <si>
    <t>豊前</t>
    <rPh sb="0" eb="2">
      <t>ブゼン</t>
    </rPh>
    <phoneticPr fontId="4"/>
  </si>
  <si>
    <t>～</t>
    <phoneticPr fontId="4"/>
  </si>
  <si>
    <t>宇佐</t>
    <rPh sb="0" eb="2">
      <t>ウサ</t>
    </rPh>
    <phoneticPr fontId="4"/>
  </si>
  <si>
    <t>～</t>
    <phoneticPr fontId="4"/>
  </si>
  <si>
    <t>2/4</t>
    <phoneticPr fontId="4"/>
  </si>
  <si>
    <t>苅田北九州空港</t>
    <rPh sb="0" eb="2">
      <t>カリタ</t>
    </rPh>
    <rPh sb="2" eb="5">
      <t>キタキュウシュウ</t>
    </rPh>
    <rPh sb="5" eb="7">
      <t>クウコウ</t>
    </rPh>
    <phoneticPr fontId="4"/>
  </si>
  <si>
    <t>行橋</t>
    <rPh sb="0" eb="2">
      <t>ユクハシ</t>
    </rPh>
    <phoneticPr fontId="4"/>
  </si>
  <si>
    <t>2/4</t>
    <phoneticPr fontId="4"/>
  </si>
  <si>
    <t>～</t>
    <phoneticPr fontId="4"/>
  </si>
  <si>
    <t>4/4</t>
    <phoneticPr fontId="4"/>
  </si>
  <si>
    <t>圏央道（稲敷～神崎）</t>
    <rPh sb="0" eb="3">
      <t>ケンオウドウ</t>
    </rPh>
    <rPh sb="4" eb="5">
      <t>イネ</t>
    </rPh>
    <rPh sb="5" eb="6">
      <t>シ</t>
    </rPh>
    <rPh sb="7" eb="9">
      <t>カンザキ</t>
    </rPh>
    <phoneticPr fontId="3"/>
  </si>
  <si>
    <t>国道</t>
    <rPh sb="0" eb="2">
      <t>コクドウ</t>
    </rPh>
    <phoneticPr fontId="3"/>
  </si>
  <si>
    <t>茨城県稲敷市沼田～千葉県香取郡神崎町松崎</t>
    <rPh sb="0" eb="3">
      <t>イバラキケン</t>
    </rPh>
    <rPh sb="3" eb="4">
      <t>イネ</t>
    </rPh>
    <rPh sb="4" eb="5">
      <t>シ</t>
    </rPh>
    <rPh sb="5" eb="6">
      <t>シ</t>
    </rPh>
    <rPh sb="6" eb="8">
      <t>ヌマタ</t>
    </rPh>
    <rPh sb="9" eb="12">
      <t>チバケン</t>
    </rPh>
    <rPh sb="12" eb="15">
      <t>カトリグン</t>
    </rPh>
    <rPh sb="15" eb="17">
      <t>カンザキ</t>
    </rPh>
    <rPh sb="17" eb="18">
      <t>チョウ</t>
    </rPh>
    <rPh sb="18" eb="20">
      <t>マツザキ</t>
    </rPh>
    <phoneticPr fontId="3"/>
  </si>
  <si>
    <t>H</t>
    <phoneticPr fontId="3"/>
  </si>
  <si>
    <t>Ｈ</t>
    <phoneticPr fontId="6"/>
  </si>
  <si>
    <t>26. 4.12</t>
    <phoneticPr fontId="3"/>
  </si>
  <si>
    <t>茨城・埼玉</t>
    <rPh sb="0" eb="2">
      <t>イバラキ</t>
    </rPh>
    <rPh sb="3" eb="5">
      <t>サイタマ</t>
    </rPh>
    <phoneticPr fontId="3"/>
  </si>
  <si>
    <t>圏央道（久喜白岡JCT～境古河）</t>
    <rPh sb="0" eb="3">
      <t>ケンオウドウ</t>
    </rPh>
    <rPh sb="4" eb="6">
      <t>クキ</t>
    </rPh>
    <rPh sb="6" eb="8">
      <t>シラオカ</t>
    </rPh>
    <rPh sb="12" eb="13">
      <t>サカイ</t>
    </rPh>
    <rPh sb="13" eb="14">
      <t>フル</t>
    </rPh>
    <rPh sb="14" eb="15">
      <t>カワ</t>
    </rPh>
    <phoneticPr fontId="3"/>
  </si>
  <si>
    <t>埼玉県久喜市下早見～茨城県猿島郡境町西泉田</t>
    <rPh sb="0" eb="3">
      <t>サイタマケン</t>
    </rPh>
    <rPh sb="3" eb="6">
      <t>クキシ</t>
    </rPh>
    <rPh sb="6" eb="7">
      <t>シタ</t>
    </rPh>
    <rPh sb="7" eb="8">
      <t>ハヤ</t>
    </rPh>
    <rPh sb="8" eb="9">
      <t>ミ</t>
    </rPh>
    <rPh sb="10" eb="13">
      <t>イバラキケン</t>
    </rPh>
    <rPh sb="13" eb="15">
      <t>サルシマ</t>
    </rPh>
    <rPh sb="15" eb="16">
      <t>グン</t>
    </rPh>
    <rPh sb="16" eb="18">
      <t>サカイマチ</t>
    </rPh>
    <rPh sb="18" eb="19">
      <t>ニシ</t>
    </rPh>
    <phoneticPr fontId="3"/>
  </si>
  <si>
    <t>27. 3.29</t>
    <phoneticPr fontId="3"/>
  </si>
  <si>
    <t>圏央道（相模原愛川～高尾山）</t>
    <rPh sb="0" eb="3">
      <t>ケンオウドウ</t>
    </rPh>
    <rPh sb="4" eb="7">
      <t>サガミハラ</t>
    </rPh>
    <rPh sb="7" eb="9">
      <t>アイカワ</t>
    </rPh>
    <rPh sb="10" eb="13">
      <t>タカオサン</t>
    </rPh>
    <phoneticPr fontId="3"/>
  </si>
  <si>
    <t>神奈川県厚木市上依知～八王子市南浅川町</t>
    <rPh sb="0" eb="4">
      <t>カナガワケン</t>
    </rPh>
    <rPh sb="4" eb="7">
      <t>アツギシ</t>
    </rPh>
    <rPh sb="7" eb="8">
      <t>ウエ</t>
    </rPh>
    <rPh sb="8" eb="9">
      <t>ヨ</t>
    </rPh>
    <rPh sb="9" eb="10">
      <t>シ</t>
    </rPh>
    <rPh sb="11" eb="14">
      <t>ハチオウジ</t>
    </rPh>
    <rPh sb="14" eb="15">
      <t>シ</t>
    </rPh>
    <rPh sb="15" eb="16">
      <t>ミナミ</t>
    </rPh>
    <rPh sb="16" eb="19">
      <t>アサカワマチ</t>
    </rPh>
    <phoneticPr fontId="3"/>
  </si>
  <si>
    <t>26. 6.28</t>
    <phoneticPr fontId="3"/>
  </si>
  <si>
    <t>圏央道（寒川北～海老名JCT）</t>
    <rPh sb="0" eb="3">
      <t>ケンオウドウ</t>
    </rPh>
    <rPh sb="4" eb="6">
      <t>サムカワ</t>
    </rPh>
    <rPh sb="6" eb="7">
      <t>キタ</t>
    </rPh>
    <rPh sb="8" eb="11">
      <t>エビナ</t>
    </rPh>
    <phoneticPr fontId="3"/>
  </si>
  <si>
    <t>神奈川県高座郡寒川町宮山～神奈川県海老名市門沢橋</t>
    <rPh sb="0" eb="4">
      <t>カナガワケン</t>
    </rPh>
    <rPh sb="4" eb="5">
      <t>タカ</t>
    </rPh>
    <rPh sb="5" eb="6">
      <t>ザ</t>
    </rPh>
    <rPh sb="6" eb="7">
      <t>グン</t>
    </rPh>
    <rPh sb="7" eb="10">
      <t>サムカワマチ</t>
    </rPh>
    <rPh sb="10" eb="11">
      <t>ミヤ</t>
    </rPh>
    <rPh sb="11" eb="12">
      <t>ヤマ</t>
    </rPh>
    <rPh sb="13" eb="17">
      <t>カナガワケン</t>
    </rPh>
    <rPh sb="17" eb="20">
      <t>エビナ</t>
    </rPh>
    <rPh sb="20" eb="21">
      <t>シ</t>
    </rPh>
    <rPh sb="21" eb="22">
      <t>モン</t>
    </rPh>
    <rPh sb="22" eb="23">
      <t>サワ</t>
    </rPh>
    <rPh sb="23" eb="24">
      <t>ハシ</t>
    </rPh>
    <phoneticPr fontId="3"/>
  </si>
  <si>
    <t>Ｈ</t>
    <phoneticPr fontId="3"/>
  </si>
  <si>
    <t>27. 3. 8</t>
    <phoneticPr fontId="3"/>
  </si>
  <si>
    <t>平成27年4月1日現在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</si>
  <si>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平成27年4月1日現在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</si>
</sst>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"/>
    <numFmt numFmtId="178" formatCode="0.0_);[Red]\(0.0\)"/>
    <numFmt numFmtId="179" formatCode="0.0%"/>
    <numFmt numFmtId="180" formatCode="#,##0.0_);[Red]\(#,##0.0\)"/>
    <numFmt numFmtId="181" formatCode="#,##0.0;[Red]\-#,##0.0"/>
    <numFmt numFmtId="182" formatCode="#,##0.0"/>
    <numFmt numFmtId="183" formatCode="#,##0.0_ 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466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2" applyFont="1" applyFill="1">
      <alignment vertical="center"/>
    </xf>
    <xf numFmtId="0" fontId="9" fillId="0" borderId="1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1" fillId="0" borderId="14" xfId="2" applyFont="1" applyBorder="1" applyAlignment="1">
      <alignment horizontal="center" vertical="center" shrinkToFit="1"/>
    </xf>
    <xf numFmtId="0" fontId="1" fillId="0" borderId="15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 shrinkToFit="1"/>
    </xf>
    <xf numFmtId="0" fontId="1" fillId="0" borderId="15" xfId="2" applyFont="1" applyBorder="1" applyAlignment="1">
      <alignment vertical="center" shrinkToFit="1"/>
    </xf>
    <xf numFmtId="176" fontId="9" fillId="0" borderId="18" xfId="3" applyNumberFormat="1" applyFont="1" applyBorder="1" applyAlignment="1">
      <alignment vertical="center" shrinkToFit="1"/>
    </xf>
    <xf numFmtId="177" fontId="1" fillId="2" borderId="15" xfId="2" applyNumberFormat="1" applyFont="1" applyFill="1" applyBorder="1" applyAlignment="1">
      <alignment vertical="center" shrinkToFit="1"/>
    </xf>
    <xf numFmtId="176" fontId="9" fillId="0" borderId="16" xfId="3" applyNumberFormat="1" applyFont="1" applyBorder="1" applyAlignment="1">
      <alignment vertical="center" shrinkToFit="1"/>
    </xf>
    <xf numFmtId="0" fontId="1" fillId="0" borderId="19" xfId="2" quotePrefix="1" applyFont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0" fontId="9" fillId="0" borderId="15" xfId="1" applyFont="1" applyBorder="1" applyAlignment="1">
      <alignment vertical="center" shrinkToFit="1"/>
    </xf>
    <xf numFmtId="178" fontId="9" fillId="0" borderId="18" xfId="3" applyNumberFormat="1" applyFont="1" applyBorder="1" applyAlignment="1">
      <alignment vertical="center" shrinkToFit="1"/>
    </xf>
    <xf numFmtId="177" fontId="9" fillId="2" borderId="15" xfId="1" applyNumberFormat="1" applyFont="1" applyFill="1" applyBorder="1" applyAlignment="1">
      <alignment vertical="center" shrinkToFit="1"/>
    </xf>
    <xf numFmtId="0" fontId="9" fillId="0" borderId="19" xfId="1" quotePrefix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/>
    </xf>
    <xf numFmtId="176" fontId="9" fillId="0" borderId="0" xfId="1" applyNumberFormat="1" applyFont="1" applyBorder="1" applyAlignment="1">
      <alignment vertical="center" shrinkToFit="1"/>
    </xf>
    <xf numFmtId="179" fontId="9" fillId="0" borderId="0" xfId="3" applyNumberFormat="1" applyFont="1" applyBorder="1" applyAlignment="1">
      <alignment vertical="center" shrinkToFit="1"/>
    </xf>
    <xf numFmtId="177" fontId="9" fillId="0" borderId="0" xfId="1" applyNumberFormat="1" applyFont="1" applyFill="1" applyBorder="1" applyAlignment="1">
      <alignment vertical="center" shrinkToFit="1"/>
    </xf>
    <xf numFmtId="9" fontId="9" fillId="0" borderId="0" xfId="3" applyFont="1" applyBorder="1" applyAlignment="1">
      <alignment vertical="center" shrinkToFit="1"/>
    </xf>
    <xf numFmtId="0" fontId="9" fillId="0" borderId="0" xfId="1" quotePrefix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shrinkToFit="1"/>
    </xf>
    <xf numFmtId="0" fontId="9" fillId="0" borderId="15" xfId="2" applyFont="1" applyBorder="1" applyAlignment="1">
      <alignment vertical="center" shrinkToFit="1"/>
    </xf>
    <xf numFmtId="177" fontId="9" fillId="2" borderId="15" xfId="2" applyNumberFormat="1" applyFont="1" applyFill="1" applyBorder="1" applyAlignment="1">
      <alignment vertical="center" shrinkToFit="1"/>
    </xf>
    <xf numFmtId="0" fontId="9" fillId="0" borderId="19" xfId="2" quotePrefix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80" fontId="9" fillId="0" borderId="16" xfId="1" applyNumberFormat="1" applyFont="1" applyBorder="1" applyAlignment="1">
      <alignment vertical="center" shrinkToFit="1"/>
    </xf>
    <xf numFmtId="180" fontId="9" fillId="0" borderId="18" xfId="3" applyNumberFormat="1" applyFont="1" applyBorder="1" applyAlignment="1">
      <alignment vertical="center" shrinkToFit="1"/>
    </xf>
    <xf numFmtId="180" fontId="9" fillId="0" borderId="22" xfId="3" applyNumberFormat="1" applyFont="1" applyBorder="1" applyAlignment="1">
      <alignment vertical="center" shrinkToFit="1"/>
    </xf>
    <xf numFmtId="180" fontId="9" fillId="0" borderId="0" xfId="3" applyNumberFormat="1" applyFont="1" applyBorder="1" applyAlignment="1">
      <alignment vertical="center" shrinkToFit="1"/>
    </xf>
    <xf numFmtId="180" fontId="9" fillId="0" borderId="0" xfId="1" applyNumberFormat="1" applyFont="1" applyAlignment="1">
      <alignment vertical="center"/>
    </xf>
    <xf numFmtId="180" fontId="1" fillId="0" borderId="15" xfId="2" applyNumberFormat="1" applyFont="1" applyFill="1" applyBorder="1" applyAlignment="1">
      <alignment vertical="center" shrinkToFit="1"/>
    </xf>
    <xf numFmtId="180" fontId="9" fillId="0" borderId="22" xfId="3" applyNumberFormat="1" applyFont="1" applyFill="1" applyBorder="1" applyAlignment="1">
      <alignment vertical="center" shrinkToFit="1"/>
    </xf>
    <xf numFmtId="180" fontId="9" fillId="0" borderId="0" xfId="3" applyNumberFormat="1" applyFont="1" applyFill="1" applyBorder="1" applyAlignment="1">
      <alignment vertical="center" shrinkToFit="1"/>
    </xf>
    <xf numFmtId="180" fontId="9" fillId="0" borderId="23" xfId="1" applyNumberFormat="1" applyFont="1" applyBorder="1" applyAlignment="1">
      <alignment vertical="center" shrinkToFit="1"/>
    </xf>
    <xf numFmtId="180" fontId="9" fillId="0" borderId="0" xfId="1" applyNumberFormat="1" applyFont="1" applyBorder="1" applyAlignment="1">
      <alignment vertical="center" shrinkToFit="1"/>
    </xf>
    <xf numFmtId="0" fontId="1" fillId="0" borderId="0" xfId="1" applyFont="1" applyAlignment="1">
      <alignment horizontal="right" vertical="center"/>
    </xf>
    <xf numFmtId="181" fontId="12" fillId="0" borderId="0" xfId="10" applyNumberFormat="1" applyFont="1" applyFill="1"/>
    <xf numFmtId="181" fontId="10" fillId="0" borderId="0" xfId="10" applyNumberFormat="1" applyFont="1" applyFill="1"/>
    <xf numFmtId="49" fontId="12" fillId="0" borderId="0" xfId="10" applyNumberFormat="1" applyFont="1" applyFill="1" applyAlignment="1">
      <alignment horizontal="center"/>
    </xf>
    <xf numFmtId="181" fontId="13" fillId="0" borderId="0" xfId="10" applyNumberFormat="1" applyFont="1" applyFill="1"/>
    <xf numFmtId="49" fontId="12" fillId="0" borderId="0" xfId="10" applyNumberFormat="1" applyFont="1" applyFill="1" applyAlignment="1">
      <alignment horizontal="right"/>
    </xf>
    <xf numFmtId="0" fontId="14" fillId="0" borderId="33" xfId="1" applyFont="1" applyFill="1" applyBorder="1" applyAlignment="1">
      <alignment horizontal="center" vertical="center" shrinkToFit="1"/>
    </xf>
    <xf numFmtId="0" fontId="14" fillId="0" borderId="34" xfId="1" applyFont="1" applyFill="1" applyBorder="1" applyAlignment="1">
      <alignment horizontal="center" vertical="center" shrinkToFit="1"/>
    </xf>
    <xf numFmtId="0" fontId="14" fillId="0" borderId="35" xfId="1" applyFont="1" applyFill="1" applyBorder="1" applyAlignment="1">
      <alignment horizontal="center" vertical="center" shrinkToFit="1"/>
    </xf>
    <xf numFmtId="0" fontId="14" fillId="0" borderId="70" xfId="1" applyFont="1" applyFill="1" applyBorder="1" applyAlignment="1">
      <alignment horizontal="center" vertical="center"/>
    </xf>
    <xf numFmtId="0" fontId="9" fillId="0" borderId="38" xfId="1" applyFont="1" applyBorder="1" applyAlignment="1">
      <alignment vertical="center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72" xfId="1" applyFont="1" applyFill="1" applyBorder="1" applyAlignment="1">
      <alignment horizontal="center" vertical="center" shrinkToFit="1"/>
    </xf>
    <xf numFmtId="0" fontId="9" fillId="0" borderId="29" xfId="4" applyFont="1" applyFill="1" applyBorder="1" applyAlignment="1">
      <alignment horizontal="center" vertical="center"/>
    </xf>
    <xf numFmtId="0" fontId="9" fillId="0" borderId="30" xfId="4" applyFont="1" applyFill="1" applyBorder="1" applyAlignment="1">
      <alignment horizontal="center" vertical="center"/>
    </xf>
    <xf numFmtId="0" fontId="9" fillId="0" borderId="31" xfId="4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5" fillId="0" borderId="32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center" vertical="center"/>
    </xf>
    <xf numFmtId="0" fontId="15" fillId="0" borderId="34" xfId="4" applyFont="1" applyFill="1" applyBorder="1" applyAlignment="1">
      <alignment horizontal="center" vertical="center"/>
    </xf>
    <xf numFmtId="0" fontId="15" fillId="0" borderId="35" xfId="4" applyFont="1" applyFill="1" applyBorder="1" applyAlignment="1">
      <alignment horizontal="center" vertical="center"/>
    </xf>
    <xf numFmtId="178" fontId="15" fillId="0" borderId="34" xfId="4" applyNumberFormat="1" applyFont="1" applyFill="1" applyBorder="1" applyAlignment="1">
      <alignment vertical="center" shrinkToFit="1"/>
    </xf>
    <xf numFmtId="178" fontId="15" fillId="0" borderId="67" xfId="5" applyNumberFormat="1" applyFont="1" applyFill="1" applyBorder="1" applyAlignment="1">
      <alignment vertical="center" shrinkToFit="1"/>
    </xf>
    <xf numFmtId="178" fontId="15" fillId="0" borderId="67" xfId="4" applyNumberFormat="1" applyFont="1" applyFill="1" applyBorder="1" applyAlignment="1">
      <alignment vertical="center" shrinkToFit="1"/>
    </xf>
    <xf numFmtId="178" fontId="15" fillId="0" borderId="35" xfId="5" applyNumberFormat="1" applyFont="1" applyFill="1" applyBorder="1" applyAlignment="1">
      <alignment vertical="center" shrinkToFit="1"/>
    </xf>
    <xf numFmtId="0" fontId="15" fillId="0" borderId="36" xfId="4" quotePrefix="1" applyFont="1" applyFill="1" applyBorder="1" applyAlignment="1">
      <alignment horizontal="center" vertical="center"/>
    </xf>
    <xf numFmtId="0" fontId="1" fillId="0" borderId="0" xfId="4" applyFont="1" applyFill="1" applyAlignment="1">
      <alignment vertical="center"/>
    </xf>
    <xf numFmtId="181" fontId="9" fillId="0" borderId="37" xfId="5" quotePrefix="1" applyNumberFormat="1" applyFont="1" applyFill="1" applyBorder="1" applyAlignment="1">
      <alignment vertical="center"/>
    </xf>
    <xf numFmtId="181" fontId="9" fillId="0" borderId="36" xfId="5" quotePrefix="1" applyNumberFormat="1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15" fillId="0" borderId="38" xfId="4" applyFont="1" applyFill="1" applyBorder="1" applyAlignment="1">
      <alignment horizontal="center" vertical="center"/>
    </xf>
    <xf numFmtId="0" fontId="15" fillId="0" borderId="39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5" fillId="0" borderId="40" xfId="4" applyFont="1" applyFill="1" applyBorder="1" applyAlignment="1">
      <alignment horizontal="center" vertical="center"/>
    </xf>
    <xf numFmtId="178" fontId="15" fillId="0" borderId="0" xfId="4" applyNumberFormat="1" applyFont="1" applyFill="1" applyBorder="1" applyAlignment="1">
      <alignment vertical="center" shrinkToFit="1"/>
    </xf>
    <xf numFmtId="178" fontId="15" fillId="0" borderId="0" xfId="5" applyNumberFormat="1" applyFont="1" applyFill="1" applyBorder="1" applyAlignment="1">
      <alignment vertical="center" shrinkToFit="1"/>
    </xf>
    <xf numFmtId="178" fontId="15" fillId="0" borderId="40" xfId="4" applyNumberFormat="1" applyFont="1" applyFill="1" applyBorder="1" applyAlignment="1">
      <alignment vertical="center" shrinkToFit="1"/>
    </xf>
    <xf numFmtId="0" fontId="15" fillId="0" borderId="41" xfId="4" quotePrefix="1" applyFont="1" applyFill="1" applyBorder="1" applyAlignment="1">
      <alignment horizontal="center" vertical="center"/>
    </xf>
    <xf numFmtId="181" fontId="9" fillId="0" borderId="42" xfId="5" quotePrefix="1" applyNumberFormat="1" applyFont="1" applyFill="1" applyBorder="1" applyAlignment="1">
      <alignment vertical="center"/>
    </xf>
    <xf numFmtId="181" fontId="9" fillId="0" borderId="41" xfId="5" quotePrefix="1" applyNumberFormat="1" applyFont="1" applyFill="1" applyBorder="1" applyAlignment="1">
      <alignment vertical="center"/>
    </xf>
    <xf numFmtId="0" fontId="15" fillId="0" borderId="43" xfId="2" applyFont="1" applyFill="1" applyBorder="1" applyAlignment="1">
      <alignment horizontal="center" vertical="center" shrinkToFit="1"/>
    </xf>
    <xf numFmtId="0" fontId="15" fillId="0" borderId="44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0" fontId="15" fillId="0" borderId="46" xfId="2" applyFont="1" applyFill="1" applyBorder="1" applyAlignment="1">
      <alignment horizontal="center" vertical="center" shrinkToFit="1"/>
    </xf>
    <xf numFmtId="178" fontId="15" fillId="0" borderId="45" xfId="2" applyNumberFormat="1" applyFont="1" applyFill="1" applyBorder="1" applyAlignment="1">
      <alignment vertical="center" shrinkToFit="1"/>
    </xf>
    <xf numFmtId="178" fontId="15" fillId="0" borderId="45" xfId="3" applyNumberFormat="1" applyFont="1" applyFill="1" applyBorder="1" applyAlignment="1">
      <alignment vertical="center" shrinkToFit="1"/>
    </xf>
    <xf numFmtId="0" fontId="15" fillId="0" borderId="47" xfId="2" quotePrefix="1" applyFont="1" applyFill="1" applyBorder="1" applyAlignment="1">
      <alignment horizontal="center" vertical="center"/>
    </xf>
    <xf numFmtId="181" fontId="9" fillId="0" borderId="48" xfId="5" quotePrefix="1" applyNumberFormat="1" applyFont="1" applyFill="1" applyBorder="1" applyAlignment="1">
      <alignment vertical="center"/>
    </xf>
    <xf numFmtId="181" fontId="9" fillId="0" borderId="47" xfId="5" quotePrefix="1" applyNumberFormat="1" applyFont="1" applyFill="1" applyBorder="1" applyAlignment="1">
      <alignment vertical="center"/>
    </xf>
    <xf numFmtId="178" fontId="15" fillId="0" borderId="33" xfId="4" applyNumberFormat="1" applyFont="1" applyFill="1" applyBorder="1" applyAlignment="1">
      <alignment vertical="center" shrinkToFit="1"/>
    </xf>
    <xf numFmtId="178" fontId="15" fillId="0" borderId="34" xfId="5" applyNumberFormat="1" applyFont="1" applyFill="1" applyBorder="1" applyAlignment="1">
      <alignment vertical="center" shrinkToFit="1"/>
    </xf>
    <xf numFmtId="178" fontId="15" fillId="0" borderId="35" xfId="4" applyNumberFormat="1" applyFont="1" applyFill="1" applyBorder="1" applyAlignment="1">
      <alignment vertical="center" shrinkToFit="1"/>
    </xf>
    <xf numFmtId="178" fontId="15" fillId="0" borderId="39" xfId="4" applyNumberFormat="1" applyFont="1" applyFill="1" applyBorder="1" applyAlignment="1">
      <alignment vertical="center" shrinkToFit="1"/>
    </xf>
    <xf numFmtId="0" fontId="15" fillId="0" borderId="2" xfId="4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15" fillId="0" borderId="4" xfId="4" applyFont="1" applyFill="1" applyBorder="1" applyAlignment="1">
      <alignment horizontal="center" vertical="center"/>
    </xf>
    <xf numFmtId="178" fontId="15" fillId="0" borderId="2" xfId="4" applyNumberFormat="1" applyFont="1" applyFill="1" applyBorder="1" applyAlignment="1">
      <alignment vertical="center" shrinkToFit="1"/>
    </xf>
    <xf numFmtId="178" fontId="15" fillId="0" borderId="3" xfId="5" applyNumberFormat="1" applyFont="1" applyFill="1" applyBorder="1" applyAlignment="1">
      <alignment vertical="center" shrinkToFit="1"/>
    </xf>
    <xf numFmtId="178" fontId="15" fillId="0" borderId="3" xfId="4" applyNumberFormat="1" applyFont="1" applyFill="1" applyBorder="1" applyAlignment="1">
      <alignment horizontal="center" vertical="center" shrinkToFit="1"/>
    </xf>
    <xf numFmtId="178" fontId="15" fillId="0" borderId="3" xfId="5" applyNumberFormat="1" applyFont="1" applyFill="1" applyBorder="1" applyAlignment="1">
      <alignment horizontal="center" vertical="center" shrinkToFit="1"/>
    </xf>
    <xf numFmtId="178" fontId="15" fillId="0" borderId="3" xfId="4" applyNumberFormat="1" applyFont="1" applyFill="1" applyBorder="1" applyAlignment="1">
      <alignment vertical="center" shrinkToFit="1"/>
    </xf>
    <xf numFmtId="178" fontId="15" fillId="0" borderId="4" xfId="4" applyNumberFormat="1" applyFont="1" applyFill="1" applyBorder="1" applyAlignment="1">
      <alignment vertical="center" shrinkToFit="1"/>
    </xf>
    <xf numFmtId="0" fontId="15" fillId="0" borderId="49" xfId="4" quotePrefix="1" applyFont="1" applyFill="1" applyBorder="1" applyAlignment="1">
      <alignment horizontal="center" vertical="center"/>
    </xf>
    <xf numFmtId="181" fontId="9" fillId="0" borderId="50" xfId="5" quotePrefix="1" applyNumberFormat="1" applyFont="1" applyFill="1" applyBorder="1" applyAlignment="1">
      <alignment vertical="center"/>
    </xf>
    <xf numFmtId="181" fontId="9" fillId="0" borderId="49" xfId="5" quotePrefix="1" applyNumberFormat="1" applyFont="1" applyFill="1" applyBorder="1" applyAlignment="1">
      <alignment vertical="center"/>
    </xf>
    <xf numFmtId="178" fontId="15" fillId="0" borderId="44" xfId="2" applyNumberFormat="1" applyFont="1" applyFill="1" applyBorder="1" applyAlignment="1">
      <alignment vertical="center" shrinkToFit="1"/>
    </xf>
    <xf numFmtId="178" fontId="15" fillId="0" borderId="46" xfId="3" applyNumberFormat="1" applyFont="1" applyFill="1" applyBorder="1" applyAlignment="1">
      <alignment vertical="center" shrinkToFit="1"/>
    </xf>
    <xf numFmtId="181" fontId="1" fillId="0" borderId="37" xfId="5" quotePrefix="1" applyNumberFormat="1" applyFont="1" applyFill="1" applyBorder="1" applyAlignment="1">
      <alignment vertical="center"/>
    </xf>
    <xf numFmtId="181" fontId="1" fillId="0" borderId="36" xfId="5" quotePrefix="1" applyNumberFormat="1" applyFont="1" applyFill="1" applyBorder="1" applyAlignment="1">
      <alignment vertical="center"/>
    </xf>
    <xf numFmtId="181" fontId="1" fillId="0" borderId="42" xfId="5" quotePrefix="1" applyNumberFormat="1" applyFont="1" applyFill="1" applyBorder="1" applyAlignment="1">
      <alignment vertical="center"/>
    </xf>
    <xf numFmtId="181" fontId="1" fillId="0" borderId="41" xfId="5" quotePrefix="1" applyNumberFormat="1" applyFont="1" applyFill="1" applyBorder="1" applyAlignment="1">
      <alignment vertical="center"/>
    </xf>
    <xf numFmtId="178" fontId="15" fillId="0" borderId="3" xfId="4" applyNumberFormat="1" applyFont="1" applyFill="1" applyBorder="1" applyAlignment="1">
      <alignment horizontal="right" vertical="center" shrinkToFit="1"/>
    </xf>
    <xf numFmtId="178" fontId="15" fillId="0" borderId="3" xfId="5" applyNumberFormat="1" applyFont="1" applyFill="1" applyBorder="1" applyAlignment="1">
      <alignment horizontal="right" vertical="center" shrinkToFit="1"/>
    </xf>
    <xf numFmtId="181" fontId="1" fillId="0" borderId="50" xfId="5" quotePrefix="1" applyNumberFormat="1" applyFont="1" applyFill="1" applyBorder="1" applyAlignment="1">
      <alignment vertical="center"/>
    </xf>
    <xf numFmtId="181" fontId="1" fillId="0" borderId="49" xfId="5" quotePrefix="1" applyNumberFormat="1" applyFont="1" applyFill="1" applyBorder="1" applyAlignment="1">
      <alignment vertical="center"/>
    </xf>
    <xf numFmtId="178" fontId="15" fillId="0" borderId="0" xfId="4" applyNumberFormat="1" applyFont="1" applyFill="1" applyBorder="1" applyAlignment="1">
      <alignment horizontal="center" vertical="center" shrinkToFit="1"/>
    </xf>
    <xf numFmtId="178" fontId="15" fillId="0" borderId="0" xfId="5" applyNumberFormat="1" applyFont="1" applyFill="1" applyBorder="1" applyAlignment="1">
      <alignment horizontal="center" vertical="center" shrinkToFit="1"/>
    </xf>
    <xf numFmtId="178" fontId="15" fillId="0" borderId="0" xfId="4" applyNumberFormat="1" applyFont="1" applyFill="1" applyBorder="1" applyAlignment="1">
      <alignment horizontal="right" vertical="center" shrinkToFit="1"/>
    </xf>
    <xf numFmtId="178" fontId="15" fillId="0" borderId="0" xfId="5" applyNumberFormat="1" applyFont="1" applyFill="1" applyBorder="1" applyAlignment="1">
      <alignment horizontal="right" vertical="center" shrinkToFit="1"/>
    </xf>
    <xf numFmtId="0" fontId="15" fillId="0" borderId="51" xfId="4" applyFont="1" applyFill="1" applyBorder="1" applyAlignment="1">
      <alignment horizontal="center" vertical="center"/>
    </xf>
    <xf numFmtId="0" fontId="15" fillId="0" borderId="52" xfId="4" applyFont="1" applyFill="1" applyBorder="1" applyAlignment="1">
      <alignment horizontal="center" vertical="center"/>
    </xf>
    <xf numFmtId="0" fontId="15" fillId="0" borderId="53" xfId="4" applyFont="1" applyFill="1" applyBorder="1" applyAlignment="1">
      <alignment horizontal="center" vertical="center"/>
    </xf>
    <xf numFmtId="178" fontId="15" fillId="0" borderId="51" xfId="4" applyNumberFormat="1" applyFont="1" applyFill="1" applyBorder="1" applyAlignment="1">
      <alignment vertical="center" shrinkToFit="1"/>
    </xf>
    <xf numFmtId="178" fontId="15" fillId="0" borderId="52" xfId="5" applyNumberFormat="1" applyFont="1" applyFill="1" applyBorder="1" applyAlignment="1">
      <alignment vertical="center" shrinkToFit="1"/>
    </xf>
    <xf numFmtId="178" fontId="15" fillId="0" borderId="52" xfId="4" applyNumberFormat="1" applyFont="1" applyFill="1" applyBorder="1" applyAlignment="1">
      <alignment vertical="center" shrinkToFit="1"/>
    </xf>
    <xf numFmtId="178" fontId="15" fillId="0" borderId="53" xfId="4" applyNumberFormat="1" applyFont="1" applyFill="1" applyBorder="1" applyAlignment="1">
      <alignment vertical="center" shrinkToFit="1"/>
    </xf>
    <xf numFmtId="0" fontId="15" fillId="0" borderId="54" xfId="4" quotePrefix="1" applyFont="1" applyFill="1" applyBorder="1" applyAlignment="1">
      <alignment horizontal="center" vertical="center"/>
    </xf>
    <xf numFmtId="181" fontId="1" fillId="0" borderId="55" xfId="5" quotePrefix="1" applyNumberFormat="1" applyFont="1" applyFill="1" applyBorder="1" applyAlignment="1">
      <alignment vertical="center"/>
    </xf>
    <xf numFmtId="181" fontId="1" fillId="0" borderId="54" xfId="5" quotePrefix="1" applyNumberFormat="1" applyFont="1" applyFill="1" applyBorder="1" applyAlignment="1">
      <alignment vertical="center"/>
    </xf>
    <xf numFmtId="0" fontId="15" fillId="0" borderId="32" xfId="4" applyFont="1" applyFill="1" applyBorder="1" applyAlignment="1">
      <alignment horizontal="center" vertical="center" shrinkToFit="1"/>
    </xf>
    <xf numFmtId="178" fontId="15" fillId="0" borderId="40" xfId="5" applyNumberFormat="1" applyFont="1" applyFill="1" applyBorder="1" applyAlignment="1">
      <alignment vertical="center" shrinkToFit="1"/>
    </xf>
    <xf numFmtId="0" fontId="1" fillId="6" borderId="0" xfId="4" applyFont="1" applyFill="1" applyAlignment="1">
      <alignment vertical="center"/>
    </xf>
    <xf numFmtId="181" fontId="9" fillId="6" borderId="42" xfId="5" quotePrefix="1" applyNumberFormat="1" applyFont="1" applyFill="1" applyBorder="1" applyAlignment="1">
      <alignment vertical="center"/>
    </xf>
    <xf numFmtId="181" fontId="9" fillId="6" borderId="41" xfId="5" quotePrefix="1" applyNumberFormat="1" applyFont="1" applyFill="1" applyBorder="1" applyAlignment="1">
      <alignment vertical="center"/>
    </xf>
    <xf numFmtId="0" fontId="9" fillId="6" borderId="0" xfId="4" applyFont="1" applyFill="1" applyAlignment="1">
      <alignment vertical="center"/>
    </xf>
    <xf numFmtId="178" fontId="15" fillId="0" borderId="34" xfId="4" applyNumberFormat="1" applyFont="1" applyFill="1" applyBorder="1" applyAlignment="1">
      <alignment horizontal="center" vertical="center" shrinkToFit="1"/>
    </xf>
    <xf numFmtId="178" fontId="15" fillId="0" borderId="34" xfId="5" applyNumberFormat="1" applyFont="1" applyFill="1" applyBorder="1" applyAlignment="1">
      <alignment horizontal="center" vertical="center" shrinkToFit="1"/>
    </xf>
    <xf numFmtId="178" fontId="15" fillId="0" borderId="66" xfId="4" applyNumberFormat="1" applyFont="1" applyFill="1" applyBorder="1" applyAlignment="1">
      <alignment horizontal="center" vertical="center" shrinkToFit="1"/>
    </xf>
    <xf numFmtId="0" fontId="15" fillId="0" borderId="5" xfId="4" applyFont="1" applyFill="1" applyBorder="1" applyAlignment="1">
      <alignment horizontal="center" vertical="center"/>
    </xf>
    <xf numFmtId="0" fontId="15" fillId="0" borderId="6" xfId="4" applyFont="1" applyFill="1" applyBorder="1" applyAlignment="1">
      <alignment horizontal="center" vertical="center"/>
    </xf>
    <xf numFmtId="0" fontId="15" fillId="0" borderId="7" xfId="4" applyFont="1" applyFill="1" applyBorder="1" applyAlignment="1">
      <alignment horizontal="center" vertical="center"/>
    </xf>
    <xf numFmtId="178" fontId="15" fillId="0" borderId="5" xfId="4" applyNumberFormat="1" applyFont="1" applyFill="1" applyBorder="1" applyAlignment="1">
      <alignment vertical="center" shrinkToFit="1"/>
    </xf>
    <xf numFmtId="178" fontId="15" fillId="0" borderId="6" xfId="5" applyNumberFormat="1" applyFont="1" applyFill="1" applyBorder="1" applyAlignment="1">
      <alignment vertical="center" shrinkToFit="1"/>
    </xf>
    <xf numFmtId="178" fontId="15" fillId="0" borderId="6" xfId="4" applyNumberFormat="1" applyFont="1" applyFill="1" applyBorder="1" applyAlignment="1">
      <alignment horizontal="right" vertical="center" shrinkToFit="1"/>
    </xf>
    <xf numFmtId="178" fontId="15" fillId="0" borderId="6" xfId="5" applyNumberFormat="1" applyFont="1" applyFill="1" applyBorder="1" applyAlignment="1">
      <alignment horizontal="right" vertical="center" shrinkToFit="1"/>
    </xf>
    <xf numFmtId="178" fontId="15" fillId="0" borderId="6" xfId="4" applyNumberFormat="1" applyFont="1" applyFill="1" applyBorder="1" applyAlignment="1">
      <alignment vertical="center" shrinkToFit="1"/>
    </xf>
    <xf numFmtId="178" fontId="15" fillId="0" borderId="7" xfId="4" applyNumberFormat="1" applyFont="1" applyFill="1" applyBorder="1" applyAlignment="1">
      <alignment vertical="center" shrinkToFit="1"/>
    </xf>
    <xf numFmtId="0" fontId="15" fillId="0" borderId="56" xfId="4" quotePrefix="1" applyFont="1" applyFill="1" applyBorder="1" applyAlignment="1">
      <alignment horizontal="center" vertical="center"/>
    </xf>
    <xf numFmtId="181" fontId="1" fillId="0" borderId="57" xfId="5" quotePrefix="1" applyNumberFormat="1" applyFont="1" applyFill="1" applyBorder="1" applyAlignment="1">
      <alignment vertical="center"/>
    </xf>
    <xf numFmtId="181" fontId="1" fillId="0" borderId="56" xfId="5" quotePrefix="1" applyNumberFormat="1" applyFont="1" applyFill="1" applyBorder="1" applyAlignment="1">
      <alignment vertical="center"/>
    </xf>
    <xf numFmtId="181" fontId="1" fillId="4" borderId="41" xfId="5" quotePrefix="1" applyNumberFormat="1" applyFont="1" applyFill="1" applyBorder="1" applyAlignment="1">
      <alignment vertical="center"/>
    </xf>
    <xf numFmtId="181" fontId="1" fillId="5" borderId="41" xfId="5" quotePrefix="1" applyNumberFormat="1" applyFont="1" applyFill="1" applyBorder="1" applyAlignment="1">
      <alignment vertical="center"/>
    </xf>
    <xf numFmtId="0" fontId="9" fillId="0" borderId="0" xfId="4" applyFont="1" applyFill="1" applyAlignment="1">
      <alignment horizontal="center" vertical="center"/>
    </xf>
    <xf numFmtId="181" fontId="1" fillId="3" borderId="50" xfId="5" quotePrefix="1" applyNumberFormat="1" applyFont="1" applyFill="1" applyBorder="1" applyAlignment="1">
      <alignment vertical="center"/>
    </xf>
    <xf numFmtId="181" fontId="1" fillId="4" borderId="49" xfId="5" quotePrefix="1" applyNumberFormat="1" applyFont="1" applyFill="1" applyBorder="1" applyAlignment="1">
      <alignment vertical="center"/>
    </xf>
    <xf numFmtId="0" fontId="15" fillId="0" borderId="68" xfId="2" applyFont="1" applyFill="1" applyBorder="1" applyAlignment="1">
      <alignment horizontal="center" vertical="center"/>
    </xf>
    <xf numFmtId="178" fontId="15" fillId="0" borderId="34" xfId="4" applyNumberFormat="1" applyFont="1" applyFill="1" applyBorder="1" applyAlignment="1">
      <alignment horizontal="right" vertical="center" shrinkToFit="1"/>
    </xf>
    <xf numFmtId="178" fontId="15" fillId="0" borderId="34" xfId="5" applyNumberFormat="1" applyFont="1" applyFill="1" applyBorder="1" applyAlignment="1">
      <alignment horizontal="right" vertical="center" shrinkToFit="1"/>
    </xf>
    <xf numFmtId="0" fontId="15" fillId="0" borderId="38" xfId="4" applyFont="1" applyFill="1" applyBorder="1" applyAlignment="1">
      <alignment horizontal="center" vertical="center" shrinkToFit="1"/>
    </xf>
    <xf numFmtId="0" fontId="15" fillId="0" borderId="58" xfId="4" applyFont="1" applyFill="1" applyBorder="1" applyAlignment="1">
      <alignment horizontal="center" vertical="center"/>
    </xf>
    <xf numFmtId="0" fontId="9" fillId="0" borderId="38" xfId="4" applyFont="1" applyFill="1" applyBorder="1" applyAlignment="1">
      <alignment horizontal="center" vertical="center" shrinkToFit="1"/>
    </xf>
    <xf numFmtId="0" fontId="15" fillId="0" borderId="73" xfId="4" applyFont="1" applyFill="1" applyBorder="1" applyAlignment="1">
      <alignment horizontal="center" vertical="center"/>
    </xf>
    <xf numFmtId="0" fontId="15" fillId="0" borderId="74" xfId="4" applyFont="1" applyFill="1" applyBorder="1" applyAlignment="1">
      <alignment horizontal="center" vertical="center"/>
    </xf>
    <xf numFmtId="178" fontId="15" fillId="0" borderId="73" xfId="4" applyNumberFormat="1" applyFont="1" applyFill="1" applyBorder="1" applyAlignment="1">
      <alignment vertical="center" shrinkToFit="1"/>
    </xf>
    <xf numFmtId="178" fontId="15" fillId="0" borderId="73" xfId="5" applyNumberFormat="1" applyFont="1" applyFill="1" applyBorder="1" applyAlignment="1">
      <alignment vertical="center" shrinkToFit="1"/>
    </xf>
    <xf numFmtId="178" fontId="15" fillId="0" borderId="73" xfId="4" applyNumberFormat="1" applyFont="1" applyFill="1" applyBorder="1" applyAlignment="1">
      <alignment horizontal="right" vertical="center" shrinkToFit="1"/>
    </xf>
    <xf numFmtId="178" fontId="15" fillId="0" borderId="73" xfId="5" applyNumberFormat="1" applyFont="1" applyFill="1" applyBorder="1" applyAlignment="1">
      <alignment horizontal="right" vertical="center" shrinkToFit="1"/>
    </xf>
    <xf numFmtId="181" fontId="9" fillId="3" borderId="48" xfId="5" quotePrefix="1" applyNumberFormat="1" applyFont="1" applyFill="1" applyBorder="1" applyAlignment="1">
      <alignment vertical="center"/>
    </xf>
    <xf numFmtId="181" fontId="9" fillId="4" borderId="47" xfId="5" quotePrefix="1" applyNumberFormat="1" applyFont="1" applyFill="1" applyBorder="1" applyAlignment="1">
      <alignment vertical="center"/>
    </xf>
    <xf numFmtId="0" fontId="9" fillId="0" borderId="32" xfId="4" applyFont="1" applyFill="1" applyBorder="1" applyAlignment="1">
      <alignment horizontal="center" vertical="center" shrinkToFit="1"/>
    </xf>
    <xf numFmtId="0" fontId="9" fillId="0" borderId="33" xfId="4" applyFont="1" applyFill="1" applyBorder="1" applyAlignment="1">
      <alignment horizontal="center" vertical="center"/>
    </xf>
    <xf numFmtId="0" fontId="9" fillId="0" borderId="34" xfId="4" applyFont="1" applyFill="1" applyBorder="1" applyAlignment="1">
      <alignment horizontal="center" vertical="center"/>
    </xf>
    <xf numFmtId="0" fontId="9" fillId="0" borderId="35" xfId="4" applyFont="1" applyFill="1" applyBorder="1" applyAlignment="1">
      <alignment horizontal="center" vertical="center"/>
    </xf>
    <xf numFmtId="178" fontId="9" fillId="0" borderId="33" xfId="4" applyNumberFormat="1" applyFont="1" applyFill="1" applyBorder="1" applyAlignment="1">
      <alignment vertical="center" shrinkToFit="1"/>
    </xf>
    <xf numFmtId="178" fontId="9" fillId="0" borderId="34" xfId="5" applyNumberFormat="1" applyFont="1" applyFill="1" applyBorder="1" applyAlignment="1">
      <alignment vertical="center" shrinkToFit="1"/>
    </xf>
    <xf numFmtId="178" fontId="9" fillId="0" borderId="34" xfId="4" applyNumberFormat="1" applyFont="1" applyFill="1" applyBorder="1" applyAlignment="1">
      <alignment horizontal="center" vertical="center" shrinkToFit="1"/>
    </xf>
    <xf numFmtId="178" fontId="9" fillId="0" borderId="34" xfId="4" applyNumberFormat="1" applyFont="1" applyFill="1" applyBorder="1" applyAlignment="1">
      <alignment vertical="center" shrinkToFit="1"/>
    </xf>
    <xf numFmtId="178" fontId="9" fillId="0" borderId="35" xfId="5" applyNumberFormat="1" applyFont="1" applyFill="1" applyBorder="1" applyAlignment="1">
      <alignment vertical="center" shrinkToFit="1"/>
    </xf>
    <xf numFmtId="0" fontId="9" fillId="0" borderId="36" xfId="4" quotePrefix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39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40" xfId="4" applyFont="1" applyFill="1" applyBorder="1" applyAlignment="1">
      <alignment horizontal="center" vertical="center"/>
    </xf>
    <xf numFmtId="178" fontId="9" fillId="0" borderId="39" xfId="4" applyNumberFormat="1" applyFont="1" applyFill="1" applyBorder="1" applyAlignment="1">
      <alignment vertical="center" shrinkToFit="1"/>
    </xf>
    <xf numFmtId="178" fontId="9" fillId="0" borderId="0" xfId="5" applyNumberFormat="1" applyFont="1" applyFill="1" applyBorder="1" applyAlignment="1">
      <alignment vertical="center" shrinkToFit="1"/>
    </xf>
    <xf numFmtId="178" fontId="9" fillId="0" borderId="0" xfId="4" applyNumberFormat="1" applyFont="1" applyFill="1" applyBorder="1" applyAlignment="1">
      <alignment horizontal="center" vertical="center" shrinkToFit="1"/>
    </xf>
    <xf numFmtId="178" fontId="9" fillId="0" borderId="0" xfId="5" applyNumberFormat="1" applyFont="1" applyFill="1" applyBorder="1" applyAlignment="1">
      <alignment horizontal="center" vertical="center" shrinkToFit="1"/>
    </xf>
    <xf numFmtId="178" fontId="9" fillId="0" borderId="0" xfId="4" applyNumberFormat="1" applyFont="1" applyFill="1" applyBorder="1" applyAlignment="1">
      <alignment vertical="center" shrinkToFit="1"/>
    </xf>
    <xf numFmtId="178" fontId="9" fillId="0" borderId="40" xfId="5" applyNumberFormat="1" applyFont="1" applyFill="1" applyBorder="1" applyAlignment="1">
      <alignment vertical="center" shrinkToFit="1"/>
    </xf>
    <xf numFmtId="0" fontId="9" fillId="0" borderId="41" xfId="4" quotePrefix="1" applyFont="1" applyFill="1" applyBorder="1" applyAlignment="1">
      <alignment horizontal="center" vertical="center"/>
    </xf>
    <xf numFmtId="178" fontId="9" fillId="0" borderId="0" xfId="4" applyNumberFormat="1" applyFont="1" applyFill="1" applyBorder="1" applyAlignment="1">
      <alignment horizontal="right" vertical="center" shrinkToFit="1"/>
    </xf>
    <xf numFmtId="178" fontId="9" fillId="0" borderId="0" xfId="5" applyNumberFormat="1" applyFont="1" applyFill="1" applyBorder="1" applyAlignment="1">
      <alignment horizontal="right" vertical="center" shrinkToFit="1"/>
    </xf>
    <xf numFmtId="0" fontId="9" fillId="0" borderId="58" xfId="4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 shrinkToFit="1"/>
    </xf>
    <xf numFmtId="0" fontId="9" fillId="0" borderId="44" xfId="2" applyFont="1" applyFill="1" applyBorder="1" applyAlignment="1">
      <alignment horizontal="center" vertical="center"/>
    </xf>
    <xf numFmtId="0" fontId="9" fillId="0" borderId="45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center" vertical="center" shrinkToFit="1"/>
    </xf>
    <xf numFmtId="178" fontId="9" fillId="0" borderId="44" xfId="2" applyNumberFormat="1" applyFont="1" applyFill="1" applyBorder="1" applyAlignment="1">
      <alignment vertical="center" shrinkToFit="1"/>
    </xf>
    <xf numFmtId="178" fontId="9" fillId="0" borderId="45" xfId="3" applyNumberFormat="1" applyFont="1" applyFill="1" applyBorder="1" applyAlignment="1">
      <alignment vertical="center" shrinkToFit="1"/>
    </xf>
    <xf numFmtId="178" fontId="9" fillId="0" borderId="45" xfId="2" applyNumberFormat="1" applyFont="1" applyFill="1" applyBorder="1" applyAlignment="1">
      <alignment vertical="center" shrinkToFit="1"/>
    </xf>
    <xf numFmtId="178" fontId="9" fillId="0" borderId="46" xfId="3" applyNumberFormat="1" applyFont="1" applyFill="1" applyBorder="1" applyAlignment="1">
      <alignment vertical="center" shrinkToFit="1"/>
    </xf>
    <xf numFmtId="0" fontId="9" fillId="0" borderId="47" xfId="2" quotePrefix="1" applyFont="1" applyFill="1" applyBorder="1" applyAlignment="1">
      <alignment horizontal="center" vertical="center"/>
    </xf>
    <xf numFmtId="178" fontId="15" fillId="0" borderId="45" xfId="2" applyNumberFormat="1" applyFont="1" applyFill="1" applyBorder="1" applyAlignment="1">
      <alignment horizontal="right" vertical="center" shrinkToFit="1"/>
    </xf>
    <xf numFmtId="178" fontId="15" fillId="0" borderId="45" xfId="3" applyNumberFormat="1" applyFont="1" applyFill="1" applyBorder="1" applyAlignment="1">
      <alignment horizontal="right" vertical="center" shrinkToFit="1"/>
    </xf>
    <xf numFmtId="178" fontId="15" fillId="0" borderId="45" xfId="2" applyNumberFormat="1" applyFont="1" applyFill="1" applyBorder="1" applyAlignment="1">
      <alignment horizontal="center" vertical="center" shrinkToFit="1"/>
    </xf>
    <xf numFmtId="178" fontId="15" fillId="0" borderId="45" xfId="3" applyNumberFormat="1" applyFont="1" applyFill="1" applyBorder="1" applyAlignment="1">
      <alignment horizontal="center" vertical="center" shrinkToFit="1"/>
    </xf>
    <xf numFmtId="178" fontId="15" fillId="0" borderId="39" xfId="4" applyNumberFormat="1" applyFont="1" applyFill="1" applyBorder="1" applyAlignment="1">
      <alignment horizontal="center" vertical="center" shrinkToFit="1"/>
    </xf>
    <xf numFmtId="0" fontId="9" fillId="0" borderId="38" xfId="4" applyFont="1" applyFill="1" applyBorder="1" applyAlignment="1">
      <alignment horizontal="center" vertical="center"/>
    </xf>
    <xf numFmtId="181" fontId="9" fillId="0" borderId="57" xfId="5" quotePrefix="1" applyNumberFormat="1" applyFont="1" applyFill="1" applyBorder="1" applyAlignment="1">
      <alignment vertical="center"/>
    </xf>
    <xf numFmtId="181" fontId="9" fillId="0" borderId="56" xfId="5" quotePrefix="1" applyNumberFormat="1" applyFont="1" applyFill="1" applyBorder="1" applyAlignment="1">
      <alignment vertical="center"/>
    </xf>
    <xf numFmtId="178" fontId="15" fillId="0" borderId="52" xfId="4" applyNumberFormat="1" applyFont="1" applyFill="1" applyBorder="1" applyAlignment="1">
      <alignment horizontal="right" vertical="center" shrinkToFit="1"/>
    </xf>
    <xf numFmtId="178" fontId="15" fillId="0" borderId="52" xfId="5" applyNumberFormat="1" applyFont="1" applyFill="1" applyBorder="1" applyAlignment="1">
      <alignment horizontal="right" vertical="center" shrinkToFit="1"/>
    </xf>
    <xf numFmtId="181" fontId="9" fillId="0" borderId="55" xfId="5" quotePrefix="1" applyNumberFormat="1" applyFont="1" applyFill="1" applyBorder="1" applyAlignment="1">
      <alignment vertical="center"/>
    </xf>
    <xf numFmtId="181" fontId="9" fillId="0" borderId="54" xfId="5" quotePrefix="1" applyNumberFormat="1" applyFont="1" applyFill="1" applyBorder="1" applyAlignment="1">
      <alignment vertical="center"/>
    </xf>
    <xf numFmtId="178" fontId="15" fillId="0" borderId="40" xfId="4" applyNumberFormat="1" applyFont="1" applyFill="1" applyBorder="1" applyAlignment="1">
      <alignment horizontal="right" vertical="center" shrinkToFit="1"/>
    </xf>
    <xf numFmtId="181" fontId="1" fillId="5" borderId="49" xfId="5" quotePrefix="1" applyNumberFormat="1" applyFont="1" applyFill="1" applyBorder="1" applyAlignment="1">
      <alignment vertical="center"/>
    </xf>
    <xf numFmtId="0" fontId="15" fillId="0" borderId="33" xfId="4" applyFont="1" applyFill="1" applyBorder="1" applyAlignment="1">
      <alignment horizontal="left" vertical="center"/>
    </xf>
    <xf numFmtId="0" fontId="15" fillId="0" borderId="39" xfId="4" applyFont="1" applyFill="1" applyBorder="1" applyAlignment="1">
      <alignment horizontal="left" vertical="center"/>
    </xf>
    <xf numFmtId="56" fontId="15" fillId="0" borderId="41" xfId="4" quotePrefix="1" applyNumberFormat="1" applyFont="1" applyFill="1" applyBorder="1" applyAlignment="1">
      <alignment horizontal="center" vertical="center"/>
    </xf>
    <xf numFmtId="0" fontId="15" fillId="0" borderId="20" xfId="4" applyFont="1" applyFill="1" applyBorder="1" applyAlignment="1">
      <alignment horizontal="center" vertical="center"/>
    </xf>
    <xf numFmtId="0" fontId="15" fillId="0" borderId="15" xfId="4" applyFont="1" applyFill="1" applyBorder="1" applyAlignment="1">
      <alignment horizontal="center" vertical="center"/>
    </xf>
    <xf numFmtId="0" fontId="15" fillId="0" borderId="16" xfId="4" applyFont="1" applyFill="1" applyBorder="1" applyAlignment="1">
      <alignment horizontal="center" vertical="center"/>
    </xf>
    <xf numFmtId="0" fontId="15" fillId="0" borderId="17" xfId="4" applyFont="1" applyFill="1" applyBorder="1" applyAlignment="1">
      <alignment horizontal="center" vertical="center"/>
    </xf>
    <xf numFmtId="181" fontId="15" fillId="0" borderId="16" xfId="5" applyNumberFormat="1" applyFont="1" applyFill="1" applyBorder="1" applyAlignment="1">
      <alignment vertical="center" shrinkToFit="1"/>
    </xf>
    <xf numFmtId="0" fontId="15" fillId="0" borderId="21" xfId="4" quotePrefix="1" applyFont="1" applyFill="1" applyBorder="1" applyAlignment="1">
      <alignment horizontal="center" vertical="center"/>
    </xf>
    <xf numFmtId="181" fontId="1" fillId="0" borderId="59" xfId="5" quotePrefix="1" applyNumberFormat="1" applyFont="1" applyFill="1" applyBorder="1" applyAlignment="1">
      <alignment vertical="center"/>
    </xf>
    <xf numFmtId="181" fontId="1" fillId="0" borderId="21" xfId="5" quotePrefix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 wrapText="1"/>
    </xf>
    <xf numFmtId="0" fontId="14" fillId="0" borderId="0" xfId="2" applyFont="1" applyFill="1" applyBorder="1" applyAlignment="1">
      <alignment horizontal="right" vertical="center"/>
    </xf>
    <xf numFmtId="0" fontId="9" fillId="0" borderId="3" xfId="4" applyFont="1" applyFill="1" applyBorder="1" applyAlignment="1">
      <alignment horizontal="center" vertical="center"/>
    </xf>
    <xf numFmtId="181" fontId="9" fillId="0" borderId="0" xfId="5" applyNumberFormat="1" applyFont="1" applyFill="1" applyAlignment="1">
      <alignment vertical="center"/>
    </xf>
    <xf numFmtId="0" fontId="16" fillId="0" borderId="0" xfId="12" applyFont="1"/>
    <xf numFmtId="0" fontId="15" fillId="0" borderId="0" xfId="12" applyFont="1"/>
    <xf numFmtId="182" fontId="15" fillId="0" borderId="0" xfId="12" applyNumberFormat="1" applyFont="1"/>
    <xf numFmtId="0" fontId="15" fillId="0" borderId="0" xfId="12" applyFont="1" applyAlignment="1">
      <alignment horizontal="right"/>
    </xf>
    <xf numFmtId="0" fontId="17" fillId="0" borderId="0" xfId="12" applyFont="1"/>
    <xf numFmtId="182" fontId="15" fillId="0" borderId="34" xfId="12" applyNumberFormat="1" applyFont="1" applyBorder="1" applyAlignment="1">
      <alignment horizontal="center"/>
    </xf>
    <xf numFmtId="0" fontId="17" fillId="0" borderId="0" xfId="12" applyFont="1" applyBorder="1"/>
    <xf numFmtId="182" fontId="15" fillId="0" borderId="62" xfId="12" applyNumberFormat="1" applyFont="1" applyBorder="1" applyAlignment="1">
      <alignment horizontal="center"/>
    </xf>
    <xf numFmtId="0" fontId="15" fillId="0" borderId="0" xfId="12" applyFont="1" applyBorder="1" applyAlignment="1">
      <alignment horizontal="right" vertical="center"/>
    </xf>
    <xf numFmtId="0" fontId="15" fillId="0" borderId="0" xfId="12" applyFont="1" applyBorder="1" applyAlignment="1">
      <alignment horizontal="center"/>
    </xf>
    <xf numFmtId="182" fontId="15" fillId="0" borderId="52" xfId="12" applyNumberFormat="1" applyFont="1" applyBorder="1" applyAlignment="1">
      <alignment horizontal="center" vertical="top"/>
    </xf>
    <xf numFmtId="0" fontId="15" fillId="0" borderId="0" xfId="12" applyFont="1" applyFill="1" applyBorder="1" applyAlignment="1">
      <alignment horizontal="distributed"/>
    </xf>
    <xf numFmtId="0" fontId="15" fillId="0" borderId="62" xfId="12" applyFont="1" applyFill="1" applyBorder="1"/>
    <xf numFmtId="0" fontId="15" fillId="0" borderId="1" xfId="12" applyFont="1" applyFill="1" applyBorder="1" applyAlignment="1">
      <alignment horizontal="distributed"/>
    </xf>
    <xf numFmtId="0" fontId="15" fillId="0" borderId="62" xfId="12" applyFont="1" applyFill="1" applyBorder="1" applyAlignment="1">
      <alignment shrinkToFit="1"/>
    </xf>
    <xf numFmtId="182" fontId="15" fillId="0" borderId="0" xfId="12" applyNumberFormat="1" applyFont="1" applyFill="1" applyBorder="1"/>
    <xf numFmtId="56" fontId="15" fillId="0" borderId="2" xfId="12" applyNumberFormat="1" applyFont="1" applyFill="1" applyBorder="1" applyAlignment="1">
      <alignment horizontal="right"/>
    </xf>
    <xf numFmtId="0" fontId="15" fillId="0" borderId="3" xfId="12" applyFont="1" applyFill="1" applyBorder="1" applyAlignment="1">
      <alignment horizontal="center"/>
    </xf>
    <xf numFmtId="0" fontId="15" fillId="0" borderId="62" xfId="12" applyFont="1" applyFill="1" applyBorder="1" applyAlignment="1">
      <alignment horizontal="distributed"/>
    </xf>
    <xf numFmtId="56" fontId="15" fillId="0" borderId="39" xfId="12" applyNumberFormat="1" applyFont="1" applyFill="1" applyBorder="1" applyAlignment="1">
      <alignment horizontal="right"/>
    </xf>
    <xf numFmtId="0" fontId="15" fillId="0" borderId="0" xfId="12" applyFont="1" applyFill="1" applyBorder="1" applyAlignment="1">
      <alignment horizontal="center"/>
    </xf>
    <xf numFmtId="0" fontId="15" fillId="0" borderId="39" xfId="12" applyFont="1" applyFill="1" applyBorder="1" applyAlignment="1">
      <alignment shrinkToFit="1"/>
    </xf>
    <xf numFmtId="182" fontId="15" fillId="0" borderId="62" xfId="12" applyNumberFormat="1" applyFont="1" applyFill="1" applyBorder="1"/>
    <xf numFmtId="0" fontId="15" fillId="0" borderId="0" xfId="12" applyFont="1" applyFill="1"/>
    <xf numFmtId="0" fontId="15" fillId="0" borderId="39" xfId="12" applyFont="1" applyFill="1" applyBorder="1" applyAlignment="1">
      <alignment horizontal="right"/>
    </xf>
    <xf numFmtId="0" fontId="15" fillId="0" borderId="62" xfId="0" applyFont="1" applyFill="1" applyBorder="1" applyAlignment="1"/>
    <xf numFmtId="0" fontId="15" fillId="0" borderId="62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0" fontId="15" fillId="0" borderId="62" xfId="0" applyFont="1" applyFill="1" applyBorder="1" applyAlignment="1">
      <alignment shrinkToFit="1"/>
    </xf>
    <xf numFmtId="182" fontId="15" fillId="0" borderId="0" xfId="0" applyNumberFormat="1" applyFont="1" applyFill="1" applyBorder="1" applyAlignment="1"/>
    <xf numFmtId="0" fontId="15" fillId="0" borderId="39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65" xfId="12" applyFont="1" applyFill="1" applyBorder="1" applyAlignment="1">
      <alignment horizontal="center"/>
    </xf>
    <xf numFmtId="0" fontId="15" fillId="0" borderId="0" xfId="12" applyFont="1" applyFill="1" applyBorder="1" applyAlignment="1">
      <alignment horizontal="center" vertical="center" shrinkToFit="1"/>
    </xf>
    <xf numFmtId="0" fontId="15" fillId="0" borderId="0" xfId="12" applyFont="1" applyFill="1" applyBorder="1" applyAlignment="1"/>
    <xf numFmtId="0" fontId="15" fillId="0" borderId="23" xfId="12" applyFont="1" applyFill="1" applyBorder="1" applyAlignment="1">
      <alignment horizontal="distributed"/>
    </xf>
    <xf numFmtId="0" fontId="15" fillId="0" borderId="61" xfId="12" applyFont="1" applyFill="1" applyBorder="1"/>
    <xf numFmtId="0" fontId="15" fillId="0" borderId="61" xfId="12" applyFont="1" applyFill="1" applyBorder="1" applyAlignment="1">
      <alignment horizontal="distributed"/>
    </xf>
    <xf numFmtId="0" fontId="15" fillId="0" borderId="61" xfId="12" applyFont="1" applyFill="1" applyBorder="1" applyAlignment="1">
      <alignment shrinkToFit="1"/>
    </xf>
    <xf numFmtId="182" fontId="15" fillId="0" borderId="23" xfId="12" applyNumberFormat="1" applyFont="1" applyFill="1" applyBorder="1"/>
    <xf numFmtId="0" fontId="15" fillId="0" borderId="60" xfId="12" applyFont="1" applyFill="1" applyBorder="1" applyAlignment="1">
      <alignment horizontal="right"/>
    </xf>
    <xf numFmtId="0" fontId="15" fillId="0" borderId="23" xfId="12" applyFont="1" applyFill="1" applyBorder="1" applyAlignment="1">
      <alignment horizontal="center"/>
    </xf>
    <xf numFmtId="0" fontId="15" fillId="0" borderId="0" xfId="12" applyFont="1" applyFill="1" applyBorder="1"/>
    <xf numFmtId="0" fontId="15" fillId="0" borderId="0" xfId="12" applyFont="1" applyFill="1" applyBorder="1" applyAlignment="1">
      <alignment shrinkToFit="1"/>
    </xf>
    <xf numFmtId="0" fontId="15" fillId="0" borderId="0" xfId="12" applyFont="1" applyFill="1" applyBorder="1" applyAlignment="1">
      <alignment horizontal="right"/>
    </xf>
    <xf numFmtId="0" fontId="18" fillId="0" borderId="0" xfId="12" applyFont="1" applyFill="1" applyBorder="1" applyAlignment="1">
      <alignment horizontal="distributed"/>
    </xf>
    <xf numFmtId="182" fontId="15" fillId="0" borderId="34" xfId="12" applyNumberFormat="1" applyFont="1" applyFill="1" applyBorder="1" applyAlignment="1">
      <alignment horizontal="center"/>
    </xf>
    <xf numFmtId="182" fontId="15" fillId="0" borderId="62" xfId="12" applyNumberFormat="1" applyFont="1" applyFill="1" applyBorder="1" applyAlignment="1">
      <alignment horizontal="center"/>
    </xf>
    <xf numFmtId="0" fontId="15" fillId="0" borderId="0" xfId="12" applyFont="1" applyFill="1" applyBorder="1" applyAlignment="1">
      <alignment horizontal="right" vertical="center"/>
    </xf>
    <xf numFmtId="182" fontId="15" fillId="0" borderId="52" xfId="12" applyNumberFormat="1" applyFont="1" applyFill="1" applyBorder="1" applyAlignment="1">
      <alignment horizontal="center" vertical="top"/>
    </xf>
    <xf numFmtId="0" fontId="19" fillId="0" borderId="0" xfId="12" applyFont="1" applyFill="1" applyBorder="1" applyAlignment="1">
      <alignment horizontal="distributed"/>
    </xf>
    <xf numFmtId="0" fontId="15" fillId="0" borderId="23" xfId="12" applyFont="1" applyFill="1" applyBorder="1" applyAlignment="1">
      <alignment shrinkToFit="1"/>
    </xf>
    <xf numFmtId="182" fontId="15" fillId="0" borderId="61" xfId="12" applyNumberFormat="1" applyFont="1" applyFill="1" applyBorder="1"/>
    <xf numFmtId="182" fontId="15" fillId="0" borderId="62" xfId="12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shrinkToFit="1"/>
    </xf>
    <xf numFmtId="182" fontId="15" fillId="0" borderId="62" xfId="0" applyNumberFormat="1" applyFont="1" applyFill="1" applyBorder="1" applyAlignment="1"/>
    <xf numFmtId="182" fontId="15" fillId="0" borderId="62" xfId="0" applyNumberFormat="1" applyFont="1" applyFill="1" applyBorder="1" applyAlignment="1">
      <alignment horizontal="right"/>
    </xf>
    <xf numFmtId="182" fontId="15" fillId="0" borderId="0" xfId="12" applyNumberFormat="1" applyFont="1" applyFill="1"/>
    <xf numFmtId="0" fontId="15" fillId="0" borderId="0" xfId="12" applyFont="1" applyFill="1" applyAlignment="1">
      <alignment horizontal="right"/>
    </xf>
    <xf numFmtId="0" fontId="15" fillId="0" borderId="0" xfId="12" applyFont="1" applyFill="1" applyAlignment="1">
      <alignment horizontal="center"/>
    </xf>
    <xf numFmtId="0" fontId="15" fillId="0" borderId="0" xfId="12" applyFont="1" applyAlignment="1">
      <alignment horizontal="center"/>
    </xf>
    <xf numFmtId="0" fontId="14" fillId="0" borderId="0" xfId="12" applyFont="1"/>
    <xf numFmtId="0" fontId="14" fillId="0" borderId="0" xfId="12" applyFont="1" applyFill="1" applyAlignment="1">
      <alignment horizontal="right"/>
    </xf>
    <xf numFmtId="0" fontId="14" fillId="0" borderId="34" xfId="12" applyFont="1" applyBorder="1"/>
    <xf numFmtId="0" fontId="14" fillId="0" borderId="52" xfId="12" applyFont="1" applyBorder="1"/>
    <xf numFmtId="0" fontId="14" fillId="0" borderId="52" xfId="12" applyFont="1" applyBorder="1" applyAlignment="1">
      <alignment horizontal="center"/>
    </xf>
    <xf numFmtId="0" fontId="14" fillId="0" borderId="0" xfId="12" applyFont="1" applyAlignment="1">
      <alignment horizontal="distributed"/>
    </xf>
    <xf numFmtId="0" fontId="20" fillId="0" borderId="1" xfId="12" applyFont="1" applyBorder="1"/>
    <xf numFmtId="182" fontId="14" fillId="0" borderId="0" xfId="12" applyNumberFormat="1" applyFont="1"/>
    <xf numFmtId="0" fontId="20" fillId="0" borderId="62" xfId="12" applyFont="1" applyBorder="1"/>
    <xf numFmtId="0" fontId="20" fillId="0" borderId="62" xfId="12" applyFont="1" applyBorder="1" applyAlignment="1"/>
    <xf numFmtId="182" fontId="20" fillId="0" borderId="0" xfId="12" applyNumberFormat="1" applyFont="1" applyAlignment="1">
      <alignment horizontal="right"/>
    </xf>
    <xf numFmtId="182" fontId="14" fillId="0" borderId="23" xfId="12" applyNumberFormat="1" applyFont="1" applyBorder="1" applyAlignment="1">
      <alignment horizontal="center"/>
    </xf>
    <xf numFmtId="0" fontId="20" fillId="0" borderId="61" xfId="12" applyFont="1" applyBorder="1" applyAlignment="1"/>
    <xf numFmtId="0" fontId="20" fillId="0" borderId="61" xfId="12" applyFont="1" applyBorder="1"/>
    <xf numFmtId="182" fontId="14" fillId="0" borderId="23" xfId="12" applyNumberFormat="1" applyFont="1" applyBorder="1"/>
    <xf numFmtId="0" fontId="14" fillId="0" borderId="0" xfId="12" applyFont="1" applyAlignment="1">
      <alignment vertical="top"/>
    </xf>
    <xf numFmtId="0" fontId="16" fillId="0" borderId="0" xfId="12" applyFont="1" applyFill="1"/>
    <xf numFmtId="0" fontId="14" fillId="0" borderId="0" xfId="12" applyFont="1" applyFill="1"/>
    <xf numFmtId="0" fontId="14" fillId="0" borderId="34" xfId="12" applyFont="1" applyFill="1" applyBorder="1"/>
    <xf numFmtId="0" fontId="14" fillId="0" borderId="52" xfId="12" applyFont="1" applyFill="1" applyBorder="1"/>
    <xf numFmtId="0" fontId="14" fillId="0" borderId="52" xfId="12" applyFont="1" applyFill="1" applyBorder="1" applyAlignment="1">
      <alignment horizontal="center"/>
    </xf>
    <xf numFmtId="0" fontId="14" fillId="0" borderId="0" xfId="12" applyFont="1" applyFill="1" applyAlignment="1">
      <alignment horizontal="distributed"/>
    </xf>
    <xf numFmtId="0" fontId="20" fillId="0" borderId="2" xfId="12" applyFont="1" applyFill="1" applyBorder="1"/>
    <xf numFmtId="0" fontId="20" fillId="0" borderId="1" xfId="12" applyFont="1" applyFill="1" applyBorder="1"/>
    <xf numFmtId="182" fontId="14" fillId="0" borderId="0" xfId="12" applyNumberFormat="1" applyFont="1" applyFill="1"/>
    <xf numFmtId="0" fontId="20" fillId="0" borderId="39" xfId="12" applyFont="1" applyFill="1" applyBorder="1"/>
    <xf numFmtId="0" fontId="20" fillId="0" borderId="62" xfId="12" applyFont="1" applyFill="1" applyBorder="1"/>
    <xf numFmtId="182" fontId="14" fillId="0" borderId="39" xfId="12" applyNumberFormat="1" applyFont="1" applyFill="1" applyBorder="1" applyAlignment="1"/>
    <xf numFmtId="182" fontId="14" fillId="0" borderId="0" xfId="12" applyNumberFormat="1" applyFont="1" applyFill="1" applyBorder="1" applyAlignment="1"/>
    <xf numFmtId="182" fontId="14" fillId="0" borderId="23" xfId="12" applyNumberFormat="1" applyFont="1" applyFill="1" applyBorder="1" applyAlignment="1">
      <alignment horizontal="center"/>
    </xf>
    <xf numFmtId="0" fontId="20" fillId="0" borderId="60" xfId="12" applyFont="1" applyFill="1" applyBorder="1"/>
    <xf numFmtId="0" fontId="20" fillId="0" borderId="61" xfId="12" applyFont="1" applyFill="1" applyBorder="1"/>
    <xf numFmtId="182" fontId="14" fillId="0" borderId="23" xfId="12" applyNumberFormat="1" applyFont="1" applyFill="1" applyBorder="1"/>
    <xf numFmtId="0" fontId="17" fillId="0" borderId="0" xfId="12" applyFont="1" applyFill="1"/>
    <xf numFmtId="0" fontId="14" fillId="0" borderId="2" xfId="12" applyFont="1" applyFill="1" applyBorder="1"/>
    <xf numFmtId="0" fontId="14" fillId="0" borderId="1" xfId="12" applyFont="1" applyFill="1" applyBorder="1"/>
    <xf numFmtId="0" fontId="14" fillId="0" borderId="39" xfId="12" applyFont="1" applyFill="1" applyBorder="1"/>
    <xf numFmtId="0" fontId="14" fillId="0" borderId="62" xfId="12" applyFont="1" applyFill="1" applyBorder="1"/>
    <xf numFmtId="182" fontId="14" fillId="0" borderId="0" xfId="12" applyNumberFormat="1" applyFont="1" applyBorder="1" applyAlignment="1">
      <alignment horizontal="center"/>
    </xf>
    <xf numFmtId="0" fontId="20" fillId="0" borderId="0" xfId="12" applyFont="1" applyBorder="1"/>
    <xf numFmtId="182" fontId="14" fillId="0" borderId="0" xfId="12" applyNumberFormat="1" applyFont="1" applyBorder="1"/>
    <xf numFmtId="0" fontId="21" fillId="0" borderId="0" xfId="12" applyFont="1"/>
    <xf numFmtId="182" fontId="20" fillId="0" borderId="0" xfId="12" applyNumberFormat="1" applyFont="1" applyAlignment="1">
      <alignment horizontal="distributed"/>
    </xf>
    <xf numFmtId="0" fontId="14" fillId="0" borderId="1" xfId="12" applyFont="1" applyBorder="1" applyAlignment="1"/>
    <xf numFmtId="0" fontId="14" fillId="0" borderId="62" xfId="12" applyFont="1" applyBorder="1" applyAlignment="1"/>
    <xf numFmtId="0" fontId="14" fillId="0" borderId="39" xfId="12" applyFont="1" applyBorder="1" applyAlignment="1"/>
    <xf numFmtId="0" fontId="14" fillId="0" borderId="61" xfId="12" applyFont="1" applyBorder="1" applyAlignment="1"/>
    <xf numFmtId="182" fontId="14" fillId="0" borderId="60" xfId="12" applyNumberFormat="1" applyFont="1" applyBorder="1" applyAlignment="1">
      <alignment vertical="center"/>
    </xf>
    <xf numFmtId="0" fontId="14" fillId="0" borderId="0" xfId="12" applyFont="1" applyBorder="1" applyAlignment="1"/>
    <xf numFmtId="0" fontId="14" fillId="0" borderId="0" xfId="12" applyFont="1" applyBorder="1"/>
    <xf numFmtId="182" fontId="14" fillId="0" borderId="0" xfId="12" applyNumberFormat="1" applyFont="1" applyAlignment="1">
      <alignment horizontal="distributed"/>
    </xf>
    <xf numFmtId="0" fontId="14" fillId="0" borderId="62" xfId="12" applyFont="1" applyBorder="1" applyAlignment="1">
      <alignment wrapText="1"/>
    </xf>
    <xf numFmtId="182" fontId="14" fillId="0" borderId="4" xfId="12" applyNumberFormat="1" applyFont="1" applyBorder="1" applyAlignment="1">
      <alignment horizontal="center" vertical="center"/>
    </xf>
    <xf numFmtId="182" fontId="14" fillId="0" borderId="0" xfId="12" applyNumberFormat="1" applyFont="1" applyAlignment="1">
      <alignment horizontal="distributed" vertical="distributed"/>
    </xf>
    <xf numFmtId="0" fontId="14" fillId="0" borderId="62" xfId="12" applyFont="1" applyBorder="1" applyAlignment="1">
      <alignment vertical="center"/>
    </xf>
    <xf numFmtId="182" fontId="14" fillId="0" borderId="39" xfId="12" applyNumberFormat="1" applyFont="1" applyBorder="1" applyAlignment="1">
      <alignment vertical="center"/>
    </xf>
    <xf numFmtId="0" fontId="14" fillId="0" borderId="39" xfId="12" applyFont="1" applyBorder="1" applyAlignment="1">
      <alignment vertical="center"/>
    </xf>
    <xf numFmtId="182" fontId="14" fillId="0" borderId="53" xfId="12" applyNumberFormat="1" applyFont="1" applyBorder="1" applyAlignment="1">
      <alignment horizontal="distributed" vertical="distributed"/>
    </xf>
    <xf numFmtId="0" fontId="14" fillId="0" borderId="63" xfId="12" applyFont="1" applyBorder="1" applyAlignment="1"/>
    <xf numFmtId="182" fontId="14" fillId="0" borderId="51" xfId="12" applyNumberFormat="1" applyFont="1" applyBorder="1" applyAlignment="1">
      <alignment vertical="center"/>
    </xf>
    <xf numFmtId="182" fontId="14" fillId="0" borderId="0" xfId="12" applyNumberFormat="1" applyFont="1" applyAlignment="1">
      <alignment horizontal="center" vertical="center"/>
    </xf>
    <xf numFmtId="0" fontId="14" fillId="0" borderId="39" xfId="12" applyFont="1" applyBorder="1"/>
    <xf numFmtId="0" fontId="14" fillId="0" borderId="62" xfId="12" applyFont="1" applyBorder="1" applyAlignment="1">
      <alignment vertical="center" shrinkToFit="1"/>
    </xf>
    <xf numFmtId="182" fontId="14" fillId="0" borderId="40" xfId="12" applyNumberFormat="1" applyFont="1" applyBorder="1" applyAlignment="1">
      <alignment horizontal="distributed" vertical="distributed"/>
    </xf>
    <xf numFmtId="182" fontId="14" fillId="0" borderId="7" xfId="12" applyNumberFormat="1" applyFont="1" applyBorder="1" applyAlignment="1">
      <alignment horizontal="distributed" vertical="center" wrapText="1" justifyLastLine="1"/>
    </xf>
    <xf numFmtId="0" fontId="14" fillId="0" borderId="5" xfId="12" applyFont="1" applyBorder="1" applyAlignment="1"/>
    <xf numFmtId="0" fontId="14" fillId="0" borderId="24" xfId="12" applyFont="1" applyBorder="1" applyAlignment="1"/>
    <xf numFmtId="0" fontId="14" fillId="0" borderId="5" xfId="12" applyFont="1" applyBorder="1" applyAlignment="1">
      <alignment vertical="center"/>
    </xf>
    <xf numFmtId="180" fontId="15" fillId="0" borderId="0" xfId="12" applyNumberFormat="1" applyFont="1"/>
    <xf numFmtId="180" fontId="15" fillId="0" borderId="34" xfId="12" applyNumberFormat="1" applyFont="1" applyBorder="1" applyAlignment="1">
      <alignment horizontal="center"/>
    </xf>
    <xf numFmtId="182" fontId="15" fillId="0" borderId="64" xfId="12" applyNumberFormat="1" applyFont="1" applyBorder="1" applyAlignment="1">
      <alignment horizontal="center"/>
    </xf>
    <xf numFmtId="0" fontId="15" fillId="0" borderId="0" xfId="12" applyFont="1" applyBorder="1"/>
    <xf numFmtId="180" fontId="15" fillId="0" borderId="0" xfId="12" applyNumberFormat="1" applyFont="1" applyBorder="1" applyAlignment="1">
      <alignment horizontal="center"/>
    </xf>
    <xf numFmtId="0" fontId="15" fillId="0" borderId="52" xfId="12" applyFont="1" applyBorder="1" applyAlignment="1">
      <alignment horizontal="center"/>
    </xf>
    <xf numFmtId="180" fontId="15" fillId="0" borderId="52" xfId="12" applyNumberFormat="1" applyFont="1" applyBorder="1" applyAlignment="1">
      <alignment horizontal="center"/>
    </xf>
    <xf numFmtId="182" fontId="15" fillId="0" borderId="63" xfId="12" applyNumberFormat="1" applyFont="1" applyBorder="1" applyAlignment="1">
      <alignment horizontal="center"/>
    </xf>
    <xf numFmtId="0" fontId="15" fillId="0" borderId="0" xfId="12" applyFont="1" applyBorder="1" applyAlignment="1">
      <alignment horizontal="distributed"/>
    </xf>
    <xf numFmtId="0" fontId="15" fillId="0" borderId="62" xfId="12" applyFont="1" applyBorder="1"/>
    <xf numFmtId="180" fontId="15" fillId="0" borderId="0" xfId="12" applyNumberFormat="1" applyFont="1" applyBorder="1"/>
    <xf numFmtId="183" fontId="15" fillId="0" borderId="0" xfId="12" applyNumberFormat="1" applyFont="1" applyBorder="1"/>
    <xf numFmtId="183" fontId="15" fillId="0" borderId="0" xfId="12" applyNumberFormat="1" applyFont="1" applyBorder="1" applyAlignment="1"/>
    <xf numFmtId="0" fontId="19" fillId="0" borderId="62" xfId="12" applyFont="1" applyBorder="1"/>
    <xf numFmtId="182" fontId="15" fillId="0" borderId="0" xfId="12" applyNumberFormat="1" applyFont="1" applyBorder="1"/>
    <xf numFmtId="0" fontId="15" fillId="0" borderId="23" xfId="12" applyFont="1" applyBorder="1" applyAlignment="1">
      <alignment horizontal="distributed"/>
    </xf>
    <xf numFmtId="0" fontId="15" fillId="0" borderId="61" xfId="12" applyFont="1" applyBorder="1" applyAlignment="1">
      <alignment horizontal="center"/>
    </xf>
    <xf numFmtId="0" fontId="15" fillId="0" borderId="23" xfId="12" applyFont="1" applyBorder="1" applyAlignment="1">
      <alignment horizontal="center"/>
    </xf>
    <xf numFmtId="0" fontId="15" fillId="0" borderId="61" xfId="12" applyFont="1" applyBorder="1" applyAlignment="1">
      <alignment horizontal="right"/>
    </xf>
    <xf numFmtId="180" fontId="15" fillId="0" borderId="23" xfId="12" applyNumberFormat="1" applyFont="1" applyBorder="1"/>
    <xf numFmtId="182" fontId="15" fillId="0" borderId="23" xfId="12" applyNumberFormat="1" applyFont="1" applyBorder="1"/>
    <xf numFmtId="0" fontId="9" fillId="0" borderId="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5" fillId="0" borderId="34" xfId="12" applyFont="1" applyBorder="1" applyAlignment="1">
      <alignment horizontal="center"/>
    </xf>
    <xf numFmtId="181" fontId="11" fillId="0" borderId="0" xfId="10" applyNumberFormat="1" applyFont="1" applyFill="1" applyAlignment="1">
      <alignment horizontal="center"/>
    </xf>
    <xf numFmtId="0" fontId="14" fillId="0" borderId="69" xfId="1" applyFont="1" applyFill="1" applyBorder="1" applyAlignment="1">
      <alignment horizontal="center" vertical="center"/>
    </xf>
    <xf numFmtId="0" fontId="14" fillId="0" borderId="71" xfId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 shrinkToFit="1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15" fillId="0" borderId="33" xfId="12" applyFont="1" applyFill="1" applyBorder="1" applyAlignment="1">
      <alignment horizontal="center"/>
    </xf>
    <xf numFmtId="0" fontId="15" fillId="0" borderId="34" xfId="12" applyFont="1" applyFill="1" applyBorder="1" applyAlignment="1">
      <alignment horizontal="center"/>
    </xf>
    <xf numFmtId="0" fontId="15" fillId="0" borderId="51" xfId="12" applyFont="1" applyFill="1" applyBorder="1" applyAlignment="1">
      <alignment horizontal="center" vertical="top"/>
    </xf>
    <xf numFmtId="0" fontId="15" fillId="0" borderId="52" xfId="12" applyFont="1" applyFill="1" applyBorder="1" applyAlignment="1">
      <alignment horizontal="center" vertical="top"/>
    </xf>
    <xf numFmtId="0" fontId="15" fillId="0" borderId="35" xfId="12" applyFont="1" applyFill="1" applyBorder="1" applyAlignment="1">
      <alignment horizontal="center" vertical="center"/>
    </xf>
    <xf numFmtId="0" fontId="15" fillId="0" borderId="40" xfId="12" applyFont="1" applyFill="1" applyBorder="1" applyAlignment="1">
      <alignment horizontal="center" vertical="center"/>
    </xf>
    <xf numFmtId="0" fontId="15" fillId="0" borderId="53" xfId="12" applyFont="1" applyFill="1" applyBorder="1" applyAlignment="1">
      <alignment horizontal="center" vertical="center"/>
    </xf>
    <xf numFmtId="0" fontId="15" fillId="0" borderId="33" xfId="12" applyFont="1" applyBorder="1" applyAlignment="1">
      <alignment horizontal="center"/>
    </xf>
    <xf numFmtId="0" fontId="15" fillId="0" borderId="34" xfId="12" applyFont="1" applyBorder="1" applyAlignment="1">
      <alignment horizontal="center"/>
    </xf>
    <xf numFmtId="0" fontId="15" fillId="0" borderId="51" xfId="12" applyFont="1" applyBorder="1" applyAlignment="1">
      <alignment horizontal="center" vertical="top"/>
    </xf>
    <xf numFmtId="0" fontId="15" fillId="0" borderId="52" xfId="12" applyFont="1" applyBorder="1" applyAlignment="1">
      <alignment horizontal="center" vertical="top"/>
    </xf>
    <xf numFmtId="0" fontId="15" fillId="0" borderId="35" xfId="12" applyFont="1" applyBorder="1" applyAlignment="1">
      <alignment horizontal="center" vertical="center"/>
    </xf>
    <xf numFmtId="0" fontId="15" fillId="0" borderId="40" xfId="12" applyFont="1" applyBorder="1" applyAlignment="1">
      <alignment horizontal="center" vertical="center"/>
    </xf>
    <xf numFmtId="0" fontId="15" fillId="0" borderId="53" xfId="12" applyFont="1" applyBorder="1" applyAlignment="1">
      <alignment horizontal="center" vertical="center"/>
    </xf>
    <xf numFmtId="0" fontId="15" fillId="0" borderId="64" xfId="12" applyFont="1" applyBorder="1" applyAlignment="1">
      <alignment horizontal="center" vertical="center"/>
    </xf>
    <xf numFmtId="0" fontId="15" fillId="0" borderId="62" xfId="12" applyFont="1" applyBorder="1" applyAlignment="1">
      <alignment horizontal="center" vertical="center"/>
    </xf>
    <xf numFmtId="0" fontId="15" fillId="0" borderId="63" xfId="12" applyFont="1" applyBorder="1" applyAlignment="1">
      <alignment horizontal="center" vertical="center"/>
    </xf>
    <xf numFmtId="0" fontId="15" fillId="0" borderId="64" xfId="12" applyFont="1" applyBorder="1" applyAlignment="1">
      <alignment horizontal="center" vertical="center" wrapText="1"/>
    </xf>
    <xf numFmtId="0" fontId="15" fillId="0" borderId="62" xfId="12" applyFont="1" applyBorder="1" applyAlignment="1">
      <alignment horizontal="center" vertical="center" wrapText="1"/>
    </xf>
    <xf numFmtId="0" fontId="15" fillId="0" borderId="63" xfId="12" applyFont="1" applyBorder="1" applyAlignment="1">
      <alignment horizontal="center" vertical="center" wrapText="1"/>
    </xf>
    <xf numFmtId="0" fontId="15" fillId="0" borderId="64" xfId="12" applyFont="1" applyFill="1" applyBorder="1" applyAlignment="1">
      <alignment horizontal="center" vertical="center"/>
    </xf>
    <xf numFmtId="0" fontId="15" fillId="0" borderId="62" xfId="12" applyFont="1" applyFill="1" applyBorder="1" applyAlignment="1">
      <alignment horizontal="center" vertical="center"/>
    </xf>
    <xf numFmtId="0" fontId="15" fillId="0" borderId="63" xfId="12" applyFont="1" applyFill="1" applyBorder="1" applyAlignment="1">
      <alignment horizontal="center" vertical="center"/>
    </xf>
    <xf numFmtId="0" fontId="15" fillId="0" borderId="64" xfId="12" applyFont="1" applyFill="1" applyBorder="1" applyAlignment="1">
      <alignment horizontal="center" vertical="center" wrapText="1"/>
    </xf>
    <xf numFmtId="0" fontId="15" fillId="0" borderId="62" xfId="12" applyFont="1" applyFill="1" applyBorder="1" applyAlignment="1">
      <alignment horizontal="center" vertical="center" wrapText="1"/>
    </xf>
    <xf numFmtId="0" fontId="15" fillId="0" borderId="63" xfId="12" applyFont="1" applyFill="1" applyBorder="1" applyAlignment="1">
      <alignment horizontal="center" vertical="center" wrapText="1"/>
    </xf>
    <xf numFmtId="0" fontId="15" fillId="0" borderId="64" xfId="12" applyFont="1" applyFill="1" applyBorder="1" applyAlignment="1">
      <alignment horizontal="center" vertical="center" shrinkToFit="1"/>
    </xf>
    <xf numFmtId="0" fontId="15" fillId="0" borderId="62" xfId="12" applyFont="1" applyFill="1" applyBorder="1" applyAlignment="1">
      <alignment horizontal="center" vertical="center" shrinkToFit="1"/>
    </xf>
    <xf numFmtId="0" fontId="15" fillId="0" borderId="63" xfId="12" applyFont="1" applyFill="1" applyBorder="1" applyAlignment="1">
      <alignment horizontal="center" vertical="center" shrinkToFit="1"/>
    </xf>
    <xf numFmtId="0" fontId="14" fillId="0" borderId="0" xfId="12" applyFont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center"/>
    </xf>
    <xf numFmtId="0" fontId="14" fillId="0" borderId="1" xfId="12" applyFont="1" applyBorder="1" applyAlignment="1">
      <alignment horizontal="center" vertical="center"/>
    </xf>
    <xf numFmtId="0" fontId="14" fillId="0" borderId="63" xfId="12" applyFont="1" applyBorder="1" applyAlignment="1">
      <alignment horizontal="center" vertical="center"/>
    </xf>
    <xf numFmtId="0" fontId="14" fillId="0" borderId="33" xfId="12" applyFont="1" applyFill="1" applyBorder="1" applyAlignment="1">
      <alignment horizontal="center" vertical="center"/>
    </xf>
    <xf numFmtId="0" fontId="14" fillId="0" borderId="35" xfId="12" applyFont="1" applyFill="1" applyBorder="1" applyAlignment="1">
      <alignment horizontal="center" vertical="center"/>
    </xf>
    <xf numFmtId="0" fontId="14" fillId="0" borderId="39" xfId="12" applyFont="1" applyFill="1" applyBorder="1" applyAlignment="1">
      <alignment horizontal="center" vertical="center"/>
    </xf>
    <xf numFmtId="0" fontId="14" fillId="0" borderId="40" xfId="12" applyFont="1" applyFill="1" applyBorder="1" applyAlignment="1">
      <alignment horizontal="center" vertical="center"/>
    </xf>
    <xf numFmtId="0" fontId="14" fillId="0" borderId="33" xfId="12" applyFont="1" applyBorder="1" applyAlignment="1">
      <alignment horizontal="center" vertical="center"/>
    </xf>
    <xf numFmtId="0" fontId="14" fillId="0" borderId="35" xfId="12" applyFont="1" applyBorder="1" applyAlignment="1">
      <alignment horizontal="center" vertical="center"/>
    </xf>
    <xf numFmtId="0" fontId="14" fillId="0" borderId="39" xfId="12" applyFont="1" applyBorder="1" applyAlignment="1">
      <alignment horizontal="center" vertical="center"/>
    </xf>
    <xf numFmtId="0" fontId="14" fillId="0" borderId="40" xfId="12" applyFont="1" applyBorder="1" applyAlignment="1">
      <alignment horizontal="center" vertical="center"/>
    </xf>
    <xf numFmtId="0" fontId="14" fillId="0" borderId="1" xfId="12" applyFont="1" applyFill="1" applyBorder="1" applyAlignment="1">
      <alignment horizontal="center" vertical="center"/>
    </xf>
    <xf numFmtId="0" fontId="14" fillId="0" borderId="63" xfId="12" applyFont="1" applyFill="1" applyBorder="1" applyAlignment="1">
      <alignment horizontal="center" vertical="center"/>
    </xf>
  </cellXfs>
  <cellStyles count="13">
    <cellStyle name="パーセント 2" xfId="3"/>
    <cellStyle name="パーセント 3" xfId="6"/>
    <cellStyle name="パーセント 4" xfId="11"/>
    <cellStyle name="桁区切り 2" xfId="5"/>
    <cellStyle name="桁区切り 3" xfId="7"/>
    <cellStyle name="桁区切り 4" xfId="10"/>
    <cellStyle name="標準" xfId="0" builtinId="0"/>
    <cellStyle name="標準 2" xfId="2"/>
    <cellStyle name="標準 3" xfId="8"/>
    <cellStyle name="標準 4" xfId="9"/>
    <cellStyle name="標準 5" xfId="12"/>
    <cellStyle name="標準_Book1" xfId="1"/>
    <cellStyle name="標準_Book1_【OK】(12章)技術基準データ（中日本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00"/>
  <sheetViews>
    <sheetView tabSelected="1" view="pageBreakPreview" topLeftCell="A27" zoomScale="55" zoomScaleNormal="70" zoomScaleSheetLayoutView="55" workbookViewId="0">
      <selection activeCell="A29" sqref="A29:P29"/>
    </sheetView>
  </sheetViews>
  <sheetFormatPr defaultRowHeight="13.5"/>
  <cols>
    <col min="1" max="1" width="24.625" style="4" customWidth="1"/>
    <col min="2" max="2" width="16.625" style="2" customWidth="1"/>
    <col min="3" max="3" width="3.375" style="2" bestFit="1" customWidth="1"/>
    <col min="4" max="4" width="16.625" style="2" customWidth="1"/>
    <col min="5" max="5" width="10.625" style="3" customWidth="1"/>
    <col min="6" max="6" width="8" style="4" customWidth="1"/>
    <col min="7" max="7" width="10.625" style="4" customWidth="1"/>
    <col min="8" max="8" width="8" style="4" customWidth="1"/>
    <col min="9" max="9" width="10.625" style="4" customWidth="1"/>
    <col min="10" max="10" width="8" style="4" customWidth="1"/>
    <col min="11" max="11" width="10.625" style="4" customWidth="1"/>
    <col min="12" max="12" width="8" style="4" customWidth="1"/>
    <col min="13" max="13" width="16.625" style="4" customWidth="1"/>
    <col min="14" max="14" width="3.875" style="4" bestFit="1" customWidth="1"/>
    <col min="15" max="15" width="16.625" style="4" customWidth="1"/>
    <col min="16" max="16" width="27" style="4" customWidth="1"/>
    <col min="17" max="17" width="19.125" style="4" hidden="1" customWidth="1"/>
    <col min="18" max="18" width="9.75" style="4" hidden="1" customWidth="1"/>
    <col min="19" max="21" width="0" style="4" hidden="1" customWidth="1"/>
    <col min="22" max="16384" width="9" style="4"/>
  </cols>
  <sheetData>
    <row r="1" spans="1:16" ht="14.25" hidden="1">
      <c r="A1" s="1"/>
    </row>
    <row r="2" spans="1:16" hidden="1"/>
    <row r="3" spans="1:16" ht="20.100000000000001" hidden="1" customHeight="1">
      <c r="A3" s="4" t="s">
        <v>0</v>
      </c>
      <c r="E3" s="5" t="s">
        <v>1</v>
      </c>
    </row>
    <row r="4" spans="1:16" ht="10.5" hidden="1" customHeight="1"/>
    <row r="5" spans="1:16" hidden="1">
      <c r="A5" s="410" t="s">
        <v>2</v>
      </c>
      <c r="B5" s="412" t="s">
        <v>3</v>
      </c>
      <c r="C5" s="413"/>
      <c r="D5" s="414"/>
      <c r="E5" s="418" t="s">
        <v>4</v>
      </c>
      <c r="F5" s="419"/>
      <c r="G5" s="419"/>
      <c r="H5" s="419"/>
      <c r="I5" s="419"/>
      <c r="J5" s="419"/>
      <c r="K5" s="419"/>
      <c r="L5" s="420"/>
      <c r="M5" s="6"/>
      <c r="N5" s="6"/>
      <c r="O5" s="6"/>
      <c r="P5" s="397" t="s">
        <v>5</v>
      </c>
    </row>
    <row r="6" spans="1:16" ht="14.25" hidden="1" thickBot="1">
      <c r="A6" s="411"/>
      <c r="B6" s="415"/>
      <c r="C6" s="416"/>
      <c r="D6" s="417"/>
      <c r="E6" s="421" t="s">
        <v>6</v>
      </c>
      <c r="F6" s="422"/>
      <c r="G6" s="421" t="s">
        <v>1268</v>
      </c>
      <c r="H6" s="422"/>
      <c r="I6" s="421" t="s">
        <v>7</v>
      </c>
      <c r="J6" s="422"/>
      <c r="K6" s="421" t="s">
        <v>8</v>
      </c>
      <c r="L6" s="422"/>
      <c r="M6" s="7"/>
      <c r="N6" s="7"/>
      <c r="O6" s="7"/>
      <c r="P6" s="398" t="s">
        <v>9</v>
      </c>
    </row>
    <row r="7" spans="1:16" ht="14.25" hidden="1" thickBot="1">
      <c r="A7" s="8" t="s">
        <v>10</v>
      </c>
      <c r="B7" s="9" t="s">
        <v>1269</v>
      </c>
      <c r="C7" s="10" t="s">
        <v>1270</v>
      </c>
      <c r="D7" s="11" t="s">
        <v>11</v>
      </c>
      <c r="E7" s="12">
        <v>13.9</v>
      </c>
      <c r="F7" s="13">
        <f>E7/$K7*100</f>
        <v>66.507177033492809</v>
      </c>
      <c r="G7" s="12">
        <v>5.9</v>
      </c>
      <c r="H7" s="13">
        <f>G7/$K7*100</f>
        <v>28.229665071770331</v>
      </c>
      <c r="I7" s="12">
        <v>1.1000000000000001</v>
      </c>
      <c r="J7" s="13">
        <f>I7/$K7*100</f>
        <v>5.2631578947368416</v>
      </c>
      <c r="K7" s="14">
        <f>SUM(E7,G7,I7)</f>
        <v>20.900000000000002</v>
      </c>
      <c r="L7" s="13">
        <f>K7/$K7*100</f>
        <v>100</v>
      </c>
      <c r="M7" s="15"/>
      <c r="N7" s="15"/>
      <c r="O7" s="15"/>
      <c r="P7" s="16" t="s">
        <v>1271</v>
      </c>
    </row>
    <row r="8" spans="1:16" hidden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6" ht="14.25" hidden="1" thickBot="1">
      <c r="A9" s="8" t="s">
        <v>12</v>
      </c>
      <c r="B9" s="9" t="s">
        <v>13</v>
      </c>
      <c r="C9" s="10" t="s">
        <v>1272</v>
      </c>
      <c r="D9" s="11" t="s">
        <v>14</v>
      </c>
      <c r="E9" s="12">
        <v>8.6999999999999993</v>
      </c>
      <c r="F9" s="13">
        <f>E9/$K9*100</f>
        <v>94.565217391304344</v>
      </c>
      <c r="G9" s="12">
        <v>0</v>
      </c>
      <c r="H9" s="13">
        <f>G9/$K9*100</f>
        <v>0</v>
      </c>
      <c r="I9" s="12">
        <v>0.5</v>
      </c>
      <c r="J9" s="13">
        <f>I9/$K9*100</f>
        <v>5.4347826086956523</v>
      </c>
      <c r="K9" s="14">
        <f>SUM(E9,G9,I9)</f>
        <v>9.1999999999999993</v>
      </c>
      <c r="L9" s="13">
        <f>K9/$K9*100</f>
        <v>100</v>
      </c>
      <c r="M9" s="15"/>
      <c r="N9" s="15"/>
      <c r="O9" s="15"/>
      <c r="P9" s="16" t="s">
        <v>1273</v>
      </c>
    </row>
    <row r="10" spans="1:16" hidden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6" ht="14.25" hidden="1" thickBot="1">
      <c r="A11" s="8" t="s">
        <v>15</v>
      </c>
      <c r="B11" s="9" t="s">
        <v>16</v>
      </c>
      <c r="C11" s="10" t="s">
        <v>1272</v>
      </c>
      <c r="D11" s="11" t="s">
        <v>17</v>
      </c>
      <c r="E11" s="12">
        <v>14.6</v>
      </c>
      <c r="F11" s="13">
        <f>E11/$K11*100</f>
        <v>91.25</v>
      </c>
      <c r="G11" s="12">
        <v>0</v>
      </c>
      <c r="H11" s="13">
        <f>G11/$K11*100</f>
        <v>0</v>
      </c>
      <c r="I11" s="12">
        <v>1.4</v>
      </c>
      <c r="J11" s="13">
        <f>I11/$K11*100</f>
        <v>8.75</v>
      </c>
      <c r="K11" s="14">
        <f>SUM(E11,G11,I11)</f>
        <v>16</v>
      </c>
      <c r="L11" s="13">
        <f>K11/$K11*100</f>
        <v>100</v>
      </c>
      <c r="M11" s="15"/>
      <c r="N11" s="15"/>
      <c r="O11" s="15"/>
      <c r="P11" s="16"/>
    </row>
    <row r="12" spans="1:16" hidden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6" ht="14.25" hidden="1" thickBot="1">
      <c r="A13" s="8" t="s">
        <v>15</v>
      </c>
      <c r="B13" s="9" t="s">
        <v>18</v>
      </c>
      <c r="C13" s="10" t="s">
        <v>1272</v>
      </c>
      <c r="D13" s="11" t="s">
        <v>19</v>
      </c>
      <c r="E13" s="12">
        <v>6</v>
      </c>
      <c r="F13" s="13">
        <f>E13/$K13*100</f>
        <v>80</v>
      </c>
      <c r="G13" s="12">
        <v>0</v>
      </c>
      <c r="H13" s="13">
        <f>G13/$K13*100</f>
        <v>0</v>
      </c>
      <c r="I13" s="12">
        <v>1.5</v>
      </c>
      <c r="J13" s="13">
        <f>I13/$K13*100</f>
        <v>20</v>
      </c>
      <c r="K13" s="14">
        <f>SUM(E13,G13,I13)</f>
        <v>7.5</v>
      </c>
      <c r="L13" s="13">
        <f>K13/$K13*100</f>
        <v>100</v>
      </c>
      <c r="M13" s="15"/>
      <c r="N13" s="15"/>
      <c r="O13" s="15"/>
      <c r="P13" s="16"/>
    </row>
    <row r="14" spans="1:16" hidden="1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6" ht="14.25" hidden="1" thickBot="1">
      <c r="A15" s="8" t="s">
        <v>15</v>
      </c>
      <c r="B15" s="9" t="s">
        <v>20</v>
      </c>
      <c r="C15" s="10" t="s">
        <v>1274</v>
      </c>
      <c r="D15" s="11" t="s">
        <v>21</v>
      </c>
      <c r="E15" s="12">
        <v>7.1</v>
      </c>
      <c r="F15" s="13">
        <f>E15/$K15*100</f>
        <v>78.021978021978029</v>
      </c>
      <c r="G15" s="12">
        <v>1.1000000000000001</v>
      </c>
      <c r="H15" s="13">
        <f>G15/$K15*100</f>
        <v>12.087912087912089</v>
      </c>
      <c r="I15" s="12">
        <v>0.9</v>
      </c>
      <c r="J15" s="13">
        <f>I15/$K15*100</f>
        <v>9.8901098901098905</v>
      </c>
      <c r="K15" s="14">
        <f>SUM(E15,G15,I15)</f>
        <v>9.1</v>
      </c>
      <c r="L15" s="13">
        <f>K15/$K15*100</f>
        <v>100</v>
      </c>
      <c r="M15" s="15"/>
      <c r="N15" s="15"/>
      <c r="O15" s="15"/>
      <c r="P15" s="16"/>
    </row>
    <row r="16" spans="1:16" hidden="1"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22" ht="14.25" hidden="1" thickBot="1">
      <c r="A17" s="18" t="s">
        <v>22</v>
      </c>
      <c r="B17" s="19" t="s">
        <v>23</v>
      </c>
      <c r="C17" s="20" t="s">
        <v>1275</v>
      </c>
      <c r="D17" s="21" t="s">
        <v>24</v>
      </c>
      <c r="E17" s="22">
        <v>6.4</v>
      </c>
      <c r="F17" s="13">
        <f>E17/$K17*100</f>
        <v>47.407407407407412</v>
      </c>
      <c r="G17" s="22">
        <v>4</v>
      </c>
      <c r="H17" s="23">
        <f>G17/$K17*100</f>
        <v>29.629629629629626</v>
      </c>
      <c r="I17" s="22">
        <v>3.1</v>
      </c>
      <c r="J17" s="13">
        <f>I17/$K17*100</f>
        <v>22.962962962962962</v>
      </c>
      <c r="K17" s="24">
        <f>SUM(E17,G17,I17)</f>
        <v>13.5</v>
      </c>
      <c r="L17" s="13">
        <f>K17/$K17*100</f>
        <v>100</v>
      </c>
      <c r="M17" s="15"/>
      <c r="N17" s="15"/>
      <c r="O17" s="15"/>
      <c r="P17" s="25" t="s">
        <v>25</v>
      </c>
    </row>
    <row r="18" spans="1:22" hidden="1">
      <c r="A18" s="26"/>
      <c r="B18" s="27"/>
      <c r="C18" s="27"/>
      <c r="D18" s="26"/>
      <c r="E18" s="28"/>
      <c r="F18" s="29"/>
      <c r="G18" s="28"/>
      <c r="H18" s="29"/>
      <c r="I18" s="28"/>
      <c r="J18" s="29"/>
      <c r="K18" s="30"/>
      <c r="L18" s="31"/>
      <c r="M18" s="31"/>
      <c r="N18" s="31"/>
      <c r="O18" s="31"/>
      <c r="P18" s="32"/>
    </row>
    <row r="19" spans="1:22" ht="14.25" hidden="1" thickBot="1">
      <c r="A19" s="33" t="s">
        <v>22</v>
      </c>
      <c r="B19" s="34" t="s">
        <v>24</v>
      </c>
      <c r="C19" s="35" t="s">
        <v>1275</v>
      </c>
      <c r="D19" s="36" t="s">
        <v>26</v>
      </c>
      <c r="E19" s="37">
        <v>15.9</v>
      </c>
      <c r="F19" s="13">
        <f>E19/$K19*100</f>
        <v>55.78947368421052</v>
      </c>
      <c r="G19" s="37">
        <v>6.4</v>
      </c>
      <c r="H19" s="13">
        <f>G19/$K19*100</f>
        <v>22.456140350877192</v>
      </c>
      <c r="I19" s="37">
        <v>6.2</v>
      </c>
      <c r="J19" s="13">
        <f>I19/$K19*100</f>
        <v>21.754385964912281</v>
      </c>
      <c r="K19" s="38">
        <f>SUM(E19,G19,I19)</f>
        <v>28.5</v>
      </c>
      <c r="L19" s="13">
        <f>K19/$K19*100</f>
        <v>100</v>
      </c>
      <c r="M19" s="15"/>
      <c r="N19" s="15"/>
      <c r="O19" s="15"/>
      <c r="P19" s="39" t="s">
        <v>1276</v>
      </c>
    </row>
    <row r="20" spans="1:22" ht="14.25" hidden="1" thickBot="1">
      <c r="A20" s="33" t="s">
        <v>22</v>
      </c>
      <c r="B20" s="34" t="s">
        <v>1277</v>
      </c>
      <c r="C20" s="35" t="s">
        <v>1275</v>
      </c>
      <c r="D20" s="36" t="s">
        <v>27</v>
      </c>
      <c r="E20" s="37">
        <v>2.4</v>
      </c>
      <c r="F20" s="13">
        <f>E20/$K20*100</f>
        <v>41.379310344827587</v>
      </c>
      <c r="G20" s="37">
        <v>1.5</v>
      </c>
      <c r="H20" s="13">
        <f>G20/$K20*100</f>
        <v>25.862068965517242</v>
      </c>
      <c r="I20" s="37">
        <v>1.9</v>
      </c>
      <c r="J20" s="13">
        <f>I20/$K20*100</f>
        <v>32.758620689655174</v>
      </c>
      <c r="K20" s="38">
        <f>SUM(E20,G20,I20)</f>
        <v>5.8</v>
      </c>
      <c r="L20" s="13">
        <f>K20/$K20*100</f>
        <v>100</v>
      </c>
      <c r="M20" s="15"/>
      <c r="N20" s="15"/>
      <c r="O20" s="15"/>
      <c r="P20" s="39" t="s">
        <v>1278</v>
      </c>
    </row>
    <row r="21" spans="1:22" ht="10.5" hidden="1" customHeight="1" thickBot="1"/>
    <row r="22" spans="1:22" ht="14.25" hidden="1" thickBot="1">
      <c r="A22" s="40" t="s">
        <v>28</v>
      </c>
      <c r="B22" s="40"/>
      <c r="C22" s="20"/>
      <c r="D22" s="41"/>
      <c r="E22" s="42">
        <f>SUM(E7,E9,E11,E13,E15,E17,E19,E20)</f>
        <v>75.000000000000014</v>
      </c>
      <c r="F22" s="43">
        <f>E22/$K22*100</f>
        <v>67.873303167420829</v>
      </c>
      <c r="G22" s="42">
        <f>SUM(G7,G9,G11,G13,G15,G17,G19,G20)</f>
        <v>18.899999999999999</v>
      </c>
      <c r="H22" s="43">
        <f>G22/$K22*100</f>
        <v>17.104072398190041</v>
      </c>
      <c r="I22" s="42">
        <f>SUM(I7,I9,I11,I13,I15,I17,I19,I20)</f>
        <v>16.599999999999998</v>
      </c>
      <c r="J22" s="43">
        <f>I22/$K22*100</f>
        <v>15.02262443438914</v>
      </c>
      <c r="K22" s="42">
        <f>SUM(K7,K9,K11,K13,K15,K17,K19,K20)</f>
        <v>110.5</v>
      </c>
      <c r="L22" s="44">
        <f>K22/$K22*100</f>
        <v>100</v>
      </c>
      <c r="M22" s="45"/>
      <c r="N22" s="45"/>
      <c r="O22" s="45"/>
      <c r="P22" s="46"/>
    </row>
    <row r="23" spans="1:22" ht="14.25" hidden="1" thickBot="1">
      <c r="A23" s="40" t="s">
        <v>29</v>
      </c>
      <c r="B23" s="40"/>
      <c r="C23" s="20"/>
      <c r="D23" s="41"/>
      <c r="E23" s="42">
        <v>5587.7</v>
      </c>
      <c r="F23" s="43">
        <f>E23/$K23*100</f>
        <v>75.289694944486357</v>
      </c>
      <c r="G23" s="42">
        <v>707.1</v>
      </c>
      <c r="H23" s="43">
        <f>G23/$K23*100</f>
        <v>9.5275951277352604</v>
      </c>
      <c r="I23" s="42">
        <v>1126.8</v>
      </c>
      <c r="J23" s="43">
        <f>I23/$K23*100</f>
        <v>15.182709927778376</v>
      </c>
      <c r="K23" s="47">
        <f>SUM(E23,G23,I23)</f>
        <v>7421.6</v>
      </c>
      <c r="L23" s="48">
        <f>K23/$K23*100</f>
        <v>100</v>
      </c>
      <c r="M23" s="49"/>
      <c r="N23" s="49"/>
      <c r="O23" s="49"/>
      <c r="P23" s="46"/>
    </row>
    <row r="24" spans="1:22" ht="14.25" hidden="1" thickBot="1">
      <c r="A24" s="40" t="s">
        <v>30</v>
      </c>
      <c r="B24" s="40"/>
      <c r="C24" s="20"/>
      <c r="D24" s="41"/>
      <c r="E24" s="50">
        <f>SUM(E22:E23)</f>
        <v>5662.7</v>
      </c>
      <c r="F24" s="43">
        <f>E24/$K24*100</f>
        <v>75.180892446993525</v>
      </c>
      <c r="G24" s="50">
        <f>SUM(G22:G23)</f>
        <v>726</v>
      </c>
      <c r="H24" s="43">
        <f>G24/$K24*100</f>
        <v>9.638746166407774</v>
      </c>
      <c r="I24" s="50">
        <f>SUM(I22:I23)</f>
        <v>1143.3999999999999</v>
      </c>
      <c r="J24" s="43">
        <f>I24/$K24*100</f>
        <v>15.18036138659869</v>
      </c>
      <c r="K24" s="50">
        <f>SUM(K22:K23)</f>
        <v>7532.1</v>
      </c>
      <c r="L24" s="44">
        <f>K24/$K24*100</f>
        <v>100</v>
      </c>
      <c r="M24" s="45"/>
      <c r="N24" s="45"/>
      <c r="O24" s="45"/>
      <c r="P24" s="46"/>
    </row>
    <row r="25" spans="1:22" hidden="1">
      <c r="A25" s="27"/>
      <c r="B25" s="27"/>
      <c r="C25" s="27"/>
      <c r="D25" s="27"/>
      <c r="E25" s="51"/>
      <c r="F25" s="45"/>
      <c r="G25" s="51"/>
      <c r="H25" s="45"/>
      <c r="I25" s="51"/>
      <c r="J25" s="45"/>
      <c r="K25" s="51"/>
      <c r="L25" s="45"/>
      <c r="M25" s="45"/>
      <c r="N25" s="45"/>
      <c r="O25" s="45"/>
      <c r="P25" s="46"/>
    </row>
    <row r="26" spans="1:22" ht="39.950000000000003" hidden="1" customHeight="1"/>
    <row r="27" spans="1:22" ht="20.100000000000001" customHeight="1">
      <c r="A27" s="4" t="s">
        <v>0</v>
      </c>
      <c r="E27" s="5"/>
    </row>
    <row r="28" spans="1:22">
      <c r="P28" s="52"/>
    </row>
    <row r="29" spans="1:22" s="53" customFormat="1" ht="21">
      <c r="A29" s="400" t="s">
        <v>207</v>
      </c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</row>
    <row r="30" spans="1:22" s="53" customFormat="1" ht="17.25">
      <c r="A30" s="54" t="s">
        <v>206</v>
      </c>
      <c r="L30" s="55"/>
      <c r="M30" s="55"/>
    </row>
    <row r="31" spans="1:22" s="53" customFormat="1" ht="18" thickBot="1">
      <c r="A31" s="56" t="s">
        <v>205</v>
      </c>
      <c r="M31" s="57"/>
      <c r="P31" s="57" t="s">
        <v>1363</v>
      </c>
    </row>
    <row r="32" spans="1:22">
      <c r="A32" s="401" t="s">
        <v>2</v>
      </c>
      <c r="B32" s="403" t="s">
        <v>3</v>
      </c>
      <c r="C32" s="403"/>
      <c r="D32" s="403"/>
      <c r="E32" s="405" t="s">
        <v>4</v>
      </c>
      <c r="F32" s="405"/>
      <c r="G32" s="405"/>
      <c r="H32" s="405"/>
      <c r="I32" s="405"/>
      <c r="J32" s="405"/>
      <c r="K32" s="405"/>
      <c r="L32" s="405"/>
      <c r="M32" s="58"/>
      <c r="N32" s="59"/>
      <c r="O32" s="60"/>
      <c r="P32" s="61" t="s">
        <v>5</v>
      </c>
      <c r="R32" s="406" t="s">
        <v>31</v>
      </c>
      <c r="S32" s="407"/>
      <c r="T32" s="408"/>
      <c r="V32" s="62"/>
    </row>
    <row r="33" spans="1:22" ht="14.25" thickBot="1">
      <c r="A33" s="402"/>
      <c r="B33" s="404"/>
      <c r="C33" s="404"/>
      <c r="D33" s="404"/>
      <c r="E33" s="409" t="s">
        <v>6</v>
      </c>
      <c r="F33" s="409"/>
      <c r="G33" s="409" t="s">
        <v>1279</v>
      </c>
      <c r="H33" s="409"/>
      <c r="I33" s="409" t="s">
        <v>7</v>
      </c>
      <c r="J33" s="409"/>
      <c r="K33" s="409" t="s">
        <v>8</v>
      </c>
      <c r="L33" s="409"/>
      <c r="M33" s="63"/>
      <c r="N33" s="64"/>
      <c r="O33" s="65"/>
      <c r="P33" s="66" t="s">
        <v>9</v>
      </c>
      <c r="R33" s="67" t="s">
        <v>32</v>
      </c>
      <c r="S33" s="68" t="s">
        <v>33</v>
      </c>
      <c r="T33" s="69" t="s">
        <v>34</v>
      </c>
      <c r="V33" s="70"/>
    </row>
    <row r="34" spans="1:22" s="83" customFormat="1" ht="18.75" customHeight="1" thickTop="1">
      <c r="A34" s="71" t="s">
        <v>35</v>
      </c>
      <c r="B34" s="72" t="s">
        <v>1022</v>
      </c>
      <c r="C34" s="73" t="s">
        <v>1270</v>
      </c>
      <c r="D34" s="74" t="s">
        <v>36</v>
      </c>
      <c r="E34" s="75">
        <f>367+9.3</f>
        <v>376.3</v>
      </c>
      <c r="F34" s="76">
        <f>E34/$K34*100</f>
        <v>84.847801578354009</v>
      </c>
      <c r="G34" s="75">
        <v>22.2</v>
      </c>
      <c r="H34" s="76">
        <f>G34/$K34*100</f>
        <v>5.0056369785794814</v>
      </c>
      <c r="I34" s="77">
        <f>44.6+0.4</f>
        <v>45</v>
      </c>
      <c r="J34" s="76">
        <f>I34/$K34*100</f>
        <v>10.146561443066517</v>
      </c>
      <c r="K34" s="77">
        <f>SUM(E34,G34,I34)</f>
        <v>443.5</v>
      </c>
      <c r="L34" s="78">
        <f>K34/$K34*100</f>
        <v>100</v>
      </c>
      <c r="M34" s="72" t="s">
        <v>1023</v>
      </c>
      <c r="N34" s="73" t="s">
        <v>37</v>
      </c>
      <c r="O34" s="74" t="s">
        <v>38</v>
      </c>
      <c r="P34" s="79" t="s">
        <v>39</v>
      </c>
      <c r="Q34" s="80" t="s">
        <v>40</v>
      </c>
      <c r="R34" s="81"/>
      <c r="S34" s="82"/>
      <c r="T34" s="82"/>
    </row>
    <row r="35" spans="1:22" s="83" customFormat="1" ht="18.75" customHeight="1">
      <c r="A35" s="84"/>
      <c r="B35" s="85"/>
      <c r="C35" s="86"/>
      <c r="D35" s="87"/>
      <c r="E35" s="88"/>
      <c r="F35" s="89"/>
      <c r="G35" s="88"/>
      <c r="H35" s="89"/>
      <c r="I35" s="88"/>
      <c r="J35" s="88"/>
      <c r="K35" s="88"/>
      <c r="L35" s="90"/>
      <c r="M35" s="85" t="s">
        <v>38</v>
      </c>
      <c r="N35" s="86" t="s">
        <v>37</v>
      </c>
      <c r="O35" s="87" t="s">
        <v>41</v>
      </c>
      <c r="P35" s="91" t="s">
        <v>42</v>
      </c>
      <c r="Q35" s="80" t="s">
        <v>40</v>
      </c>
      <c r="R35" s="92"/>
      <c r="S35" s="93"/>
      <c r="T35" s="93"/>
    </row>
    <row r="36" spans="1:22" s="83" customFormat="1" ht="18.75" customHeight="1">
      <c r="A36" s="84"/>
      <c r="B36" s="85"/>
      <c r="C36" s="86"/>
      <c r="D36" s="87"/>
      <c r="E36" s="88"/>
      <c r="F36" s="89"/>
      <c r="G36" s="88"/>
      <c r="H36" s="89"/>
      <c r="I36" s="88"/>
      <c r="J36" s="88"/>
      <c r="K36" s="88"/>
      <c r="L36" s="90"/>
      <c r="M36" s="85" t="s">
        <v>41</v>
      </c>
      <c r="N36" s="86" t="s">
        <v>37</v>
      </c>
      <c r="O36" s="87" t="s">
        <v>36</v>
      </c>
      <c r="P36" s="91" t="s">
        <v>39</v>
      </c>
      <c r="Q36" s="80" t="s">
        <v>40</v>
      </c>
      <c r="R36" s="92"/>
      <c r="S36" s="93"/>
      <c r="T36" s="93"/>
    </row>
    <row r="37" spans="1:22" ht="18.75" customHeight="1" thickBot="1">
      <c r="A37" s="94"/>
      <c r="B37" s="95"/>
      <c r="C37" s="96"/>
      <c r="D37" s="97" t="s">
        <v>8</v>
      </c>
      <c r="E37" s="98">
        <f>SUM(E34:E36)</f>
        <v>376.3</v>
      </c>
      <c r="F37" s="99">
        <f t="shared" ref="F37:F42" si="0">E37/$K37*100</f>
        <v>84.847801578354009</v>
      </c>
      <c r="G37" s="98">
        <f>SUM(G34:G36)</f>
        <v>22.2</v>
      </c>
      <c r="H37" s="99">
        <f>G37/$K37*100</f>
        <v>5.0056369785794814</v>
      </c>
      <c r="I37" s="98">
        <f>SUM(I34:I36)</f>
        <v>45</v>
      </c>
      <c r="J37" s="99">
        <f t="shared" ref="J37:J42" si="1">I37/$K37*100</f>
        <v>10.146561443066517</v>
      </c>
      <c r="K37" s="98">
        <f t="shared" ref="K37:K42" si="2">SUM(E37,G37,I37)</f>
        <v>443.5</v>
      </c>
      <c r="L37" s="99">
        <f t="shared" ref="L37:L42" si="3">K37/$K37*100</f>
        <v>100</v>
      </c>
      <c r="M37" s="95"/>
      <c r="N37" s="96"/>
      <c r="O37" s="97"/>
      <c r="P37" s="100"/>
      <c r="R37" s="101">
        <f>K37</f>
        <v>443.5</v>
      </c>
      <c r="S37" s="102"/>
      <c r="T37" s="102"/>
    </row>
    <row r="38" spans="1:22" s="83" customFormat="1" ht="18.75" customHeight="1">
      <c r="A38" s="71" t="s">
        <v>43</v>
      </c>
      <c r="B38" s="72" t="s">
        <v>44</v>
      </c>
      <c r="C38" s="73" t="s">
        <v>1280</v>
      </c>
      <c r="D38" s="74" t="s">
        <v>951</v>
      </c>
      <c r="E38" s="103">
        <v>19.3</v>
      </c>
      <c r="F38" s="104">
        <f t="shared" si="0"/>
        <v>50.391644908616193</v>
      </c>
      <c r="G38" s="75">
        <v>1.8</v>
      </c>
      <c r="H38" s="104">
        <f>G38/$K38*100</f>
        <v>4.6997389033942563</v>
      </c>
      <c r="I38" s="75">
        <v>17.2</v>
      </c>
      <c r="J38" s="104">
        <f t="shared" si="1"/>
        <v>44.908616187989558</v>
      </c>
      <c r="K38" s="75">
        <f t="shared" si="2"/>
        <v>38.299999999999997</v>
      </c>
      <c r="L38" s="105">
        <f t="shared" si="3"/>
        <v>100</v>
      </c>
      <c r="M38" s="72" t="s">
        <v>44</v>
      </c>
      <c r="N38" s="73" t="s">
        <v>37</v>
      </c>
      <c r="O38" s="74" t="s">
        <v>951</v>
      </c>
      <c r="P38" s="79" t="s">
        <v>42</v>
      </c>
      <c r="Q38" s="80" t="s">
        <v>40</v>
      </c>
      <c r="R38" s="81"/>
      <c r="S38" s="82"/>
      <c r="T38" s="82"/>
    </row>
    <row r="39" spans="1:22" s="83" customFormat="1" ht="18.75" customHeight="1">
      <c r="A39" s="84"/>
      <c r="B39" s="85" t="s">
        <v>972</v>
      </c>
      <c r="C39" s="86" t="s">
        <v>1280</v>
      </c>
      <c r="D39" s="87" t="s">
        <v>999</v>
      </c>
      <c r="E39" s="106">
        <v>148.1</v>
      </c>
      <c r="F39" s="89">
        <f t="shared" si="0"/>
        <v>76.735751295336783</v>
      </c>
      <c r="G39" s="88">
        <v>31.6</v>
      </c>
      <c r="H39" s="89">
        <f>G39/$K39*100</f>
        <v>16.373056994818654</v>
      </c>
      <c r="I39" s="88">
        <v>13.3</v>
      </c>
      <c r="J39" s="89">
        <f t="shared" si="1"/>
        <v>6.8911917098445601</v>
      </c>
      <c r="K39" s="88">
        <f t="shared" si="2"/>
        <v>193</v>
      </c>
      <c r="L39" s="90">
        <f t="shared" si="3"/>
        <v>100</v>
      </c>
      <c r="M39" s="85" t="s">
        <v>972</v>
      </c>
      <c r="N39" s="86" t="s">
        <v>37</v>
      </c>
      <c r="O39" s="87" t="s">
        <v>999</v>
      </c>
      <c r="P39" s="91" t="s">
        <v>39</v>
      </c>
      <c r="Q39" s="80" t="s">
        <v>40</v>
      </c>
      <c r="R39" s="92"/>
      <c r="S39" s="93"/>
      <c r="T39" s="93"/>
    </row>
    <row r="40" spans="1:22" s="83" customFormat="1" ht="18.75" customHeight="1">
      <c r="A40" s="84"/>
      <c r="B40" s="107" t="s">
        <v>973</v>
      </c>
      <c r="C40" s="108" t="s">
        <v>1280</v>
      </c>
      <c r="D40" s="109" t="s">
        <v>45</v>
      </c>
      <c r="E40" s="110">
        <v>12.2</v>
      </c>
      <c r="F40" s="111">
        <f t="shared" si="0"/>
        <v>93.129770992366417</v>
      </c>
      <c r="G40" s="112" t="s">
        <v>1281</v>
      </c>
      <c r="H40" s="113" t="s">
        <v>1281</v>
      </c>
      <c r="I40" s="114">
        <v>0.9</v>
      </c>
      <c r="J40" s="114">
        <f t="shared" si="1"/>
        <v>6.8702290076335881</v>
      </c>
      <c r="K40" s="114">
        <f t="shared" si="2"/>
        <v>13.1</v>
      </c>
      <c r="L40" s="115">
        <f t="shared" si="3"/>
        <v>100</v>
      </c>
      <c r="M40" s="107" t="s">
        <v>973</v>
      </c>
      <c r="N40" s="108" t="s">
        <v>37</v>
      </c>
      <c r="O40" s="109" t="s">
        <v>45</v>
      </c>
      <c r="P40" s="116" t="s">
        <v>39</v>
      </c>
      <c r="R40" s="117"/>
      <c r="S40" s="118"/>
      <c r="T40" s="118"/>
    </row>
    <row r="41" spans="1:22" ht="18.75" customHeight="1" thickBot="1">
      <c r="A41" s="94"/>
      <c r="B41" s="95"/>
      <c r="C41" s="96"/>
      <c r="D41" s="97" t="s">
        <v>8</v>
      </c>
      <c r="E41" s="119">
        <f>SUM(E38:E40)</f>
        <v>179.6</v>
      </c>
      <c r="F41" s="99">
        <f t="shared" si="0"/>
        <v>73.486088379705393</v>
      </c>
      <c r="G41" s="98">
        <f>SUM(G38:G40)</f>
        <v>33.4</v>
      </c>
      <c r="H41" s="99">
        <f>G41/$K41*100</f>
        <v>13.666121112929622</v>
      </c>
      <c r="I41" s="98">
        <f>SUM(I38:I40)</f>
        <v>31.4</v>
      </c>
      <c r="J41" s="99">
        <f t="shared" si="1"/>
        <v>12.847790507364977</v>
      </c>
      <c r="K41" s="98">
        <f>SUM(E41,G41,I41)</f>
        <v>244.4</v>
      </c>
      <c r="L41" s="120">
        <f t="shared" si="3"/>
        <v>100</v>
      </c>
      <c r="M41" s="95"/>
      <c r="N41" s="96"/>
      <c r="O41" s="97"/>
      <c r="P41" s="100"/>
      <c r="R41" s="101">
        <f>K41</f>
        <v>244.4</v>
      </c>
      <c r="S41" s="102"/>
      <c r="T41" s="102"/>
    </row>
    <row r="42" spans="1:22" s="83" customFormat="1" ht="18.75" customHeight="1">
      <c r="A42" s="71" t="s">
        <v>46</v>
      </c>
      <c r="B42" s="72" t="s">
        <v>47</v>
      </c>
      <c r="C42" s="73" t="s">
        <v>1280</v>
      </c>
      <c r="D42" s="74" t="s">
        <v>48</v>
      </c>
      <c r="E42" s="103">
        <v>634.4</v>
      </c>
      <c r="F42" s="104">
        <f t="shared" si="0"/>
        <v>90.901275254334436</v>
      </c>
      <c r="G42" s="75">
        <v>15.5</v>
      </c>
      <c r="H42" s="104">
        <f>G42/$K42*100</f>
        <v>2.2209485599656111</v>
      </c>
      <c r="I42" s="75">
        <v>48</v>
      </c>
      <c r="J42" s="104">
        <f t="shared" si="1"/>
        <v>6.8777761856999575</v>
      </c>
      <c r="K42" s="75">
        <f t="shared" si="2"/>
        <v>697.9</v>
      </c>
      <c r="L42" s="105">
        <f t="shared" si="3"/>
        <v>100</v>
      </c>
      <c r="M42" s="72" t="s">
        <v>47</v>
      </c>
      <c r="N42" s="73" t="s">
        <v>37</v>
      </c>
      <c r="O42" s="74" t="s">
        <v>49</v>
      </c>
      <c r="P42" s="79" t="s">
        <v>1282</v>
      </c>
      <c r="Q42" s="80" t="s">
        <v>40</v>
      </c>
      <c r="R42" s="121"/>
      <c r="S42" s="122"/>
      <c r="T42" s="122"/>
    </row>
    <row r="43" spans="1:22" s="83" customFormat="1" ht="18.75" customHeight="1">
      <c r="A43" s="84"/>
      <c r="B43" s="85"/>
      <c r="C43" s="86"/>
      <c r="D43" s="87"/>
      <c r="E43" s="106"/>
      <c r="F43" s="89"/>
      <c r="G43" s="88"/>
      <c r="H43" s="89"/>
      <c r="I43" s="88"/>
      <c r="J43" s="89"/>
      <c r="K43" s="88"/>
      <c r="L43" s="90"/>
      <c r="M43" s="85" t="s">
        <v>49</v>
      </c>
      <c r="N43" s="86" t="s">
        <v>37</v>
      </c>
      <c r="O43" s="87" t="s">
        <v>952</v>
      </c>
      <c r="P43" s="91" t="s">
        <v>1283</v>
      </c>
      <c r="Q43" s="80" t="s">
        <v>40</v>
      </c>
      <c r="R43" s="123"/>
      <c r="S43" s="124"/>
      <c r="T43" s="124"/>
    </row>
    <row r="44" spans="1:22" s="83" customFormat="1" ht="18.75" customHeight="1">
      <c r="A44" s="84"/>
      <c r="B44" s="85"/>
      <c r="C44" s="86"/>
      <c r="D44" s="87"/>
      <c r="E44" s="106"/>
      <c r="F44" s="89"/>
      <c r="G44" s="88"/>
      <c r="H44" s="89"/>
      <c r="I44" s="88"/>
      <c r="J44" s="89"/>
      <c r="K44" s="88"/>
      <c r="L44" s="90"/>
      <c r="M44" s="85" t="s">
        <v>952</v>
      </c>
      <c r="N44" s="86" t="s">
        <v>37</v>
      </c>
      <c r="O44" s="87" t="s">
        <v>50</v>
      </c>
      <c r="P44" s="91" t="s">
        <v>1284</v>
      </c>
      <c r="Q44" s="80" t="s">
        <v>40</v>
      </c>
      <c r="R44" s="123"/>
      <c r="S44" s="124"/>
      <c r="T44" s="124"/>
    </row>
    <row r="45" spans="1:22" s="83" customFormat="1" ht="18.75" customHeight="1">
      <c r="A45" s="84"/>
      <c r="B45" s="85"/>
      <c r="C45" s="86"/>
      <c r="D45" s="87"/>
      <c r="E45" s="106"/>
      <c r="F45" s="89"/>
      <c r="G45" s="88"/>
      <c r="H45" s="89"/>
      <c r="I45" s="88"/>
      <c r="J45" s="88"/>
      <c r="K45" s="88"/>
      <c r="L45" s="90"/>
      <c r="M45" s="85" t="s">
        <v>50</v>
      </c>
      <c r="N45" s="86" t="s">
        <v>37</v>
      </c>
      <c r="O45" s="87" t="s">
        <v>48</v>
      </c>
      <c r="P45" s="91" t="s">
        <v>1283</v>
      </c>
      <c r="Q45" s="80" t="s">
        <v>40</v>
      </c>
      <c r="R45" s="123"/>
      <c r="S45" s="124"/>
      <c r="T45" s="124"/>
    </row>
    <row r="46" spans="1:22" s="83" customFormat="1" ht="18.75" customHeight="1">
      <c r="A46" s="84"/>
      <c r="B46" s="107" t="s">
        <v>974</v>
      </c>
      <c r="C46" s="108" t="s">
        <v>1270</v>
      </c>
      <c r="D46" s="109" t="s">
        <v>51</v>
      </c>
      <c r="E46" s="110">
        <v>58.3</v>
      </c>
      <c r="F46" s="111">
        <f t="shared" ref="F46:F51" si="4">E46/$K46*100</f>
        <v>85.609397944199699</v>
      </c>
      <c r="G46" s="125">
        <v>2.8</v>
      </c>
      <c r="H46" s="126">
        <f>G46/$K46*100</f>
        <v>4.1116005873715125</v>
      </c>
      <c r="I46" s="114">
        <v>7</v>
      </c>
      <c r="J46" s="114">
        <f t="shared" ref="J46:J51" si="5">I46/$K46*100</f>
        <v>10.279001468428781</v>
      </c>
      <c r="K46" s="114">
        <f t="shared" ref="K46:K51" si="6">SUM(E46,G46,I46)</f>
        <v>68.099999999999994</v>
      </c>
      <c r="L46" s="115">
        <f t="shared" ref="L46:L51" si="7">K46/$K46*100</f>
        <v>100</v>
      </c>
      <c r="M46" s="107" t="s">
        <v>974</v>
      </c>
      <c r="N46" s="108" t="s">
        <v>37</v>
      </c>
      <c r="O46" s="109" t="s">
        <v>51</v>
      </c>
      <c r="P46" s="116" t="s">
        <v>1283</v>
      </c>
      <c r="Q46" s="80" t="s">
        <v>40</v>
      </c>
      <c r="R46" s="127"/>
      <c r="S46" s="128"/>
      <c r="T46" s="128"/>
    </row>
    <row r="47" spans="1:22" s="83" customFormat="1" ht="18.75" customHeight="1">
      <c r="A47" s="84"/>
      <c r="B47" s="85" t="s">
        <v>975</v>
      </c>
      <c r="C47" s="86" t="s">
        <v>37</v>
      </c>
      <c r="D47" s="87" t="s">
        <v>52</v>
      </c>
      <c r="E47" s="106">
        <v>12.4</v>
      </c>
      <c r="F47" s="89">
        <f>E47/$K47*100</f>
        <v>93.939393939393938</v>
      </c>
      <c r="G47" s="129" t="s">
        <v>1285</v>
      </c>
      <c r="H47" s="130" t="s">
        <v>53</v>
      </c>
      <c r="I47" s="88">
        <v>0.8</v>
      </c>
      <c r="J47" s="88">
        <f t="shared" si="5"/>
        <v>6.0606060606060606</v>
      </c>
      <c r="K47" s="88">
        <f t="shared" si="6"/>
        <v>13.200000000000001</v>
      </c>
      <c r="L47" s="90">
        <f t="shared" si="7"/>
        <v>100</v>
      </c>
      <c r="M47" s="85" t="s">
        <v>975</v>
      </c>
      <c r="N47" s="86" t="s">
        <v>37</v>
      </c>
      <c r="O47" s="87" t="s">
        <v>52</v>
      </c>
      <c r="P47" s="91" t="s">
        <v>39</v>
      </c>
      <c r="Q47" s="80" t="s">
        <v>40</v>
      </c>
      <c r="R47" s="92"/>
      <c r="S47" s="93"/>
      <c r="T47" s="93"/>
    </row>
    <row r="48" spans="1:22" s="83" customFormat="1" ht="18.75" customHeight="1">
      <c r="A48" s="84"/>
      <c r="B48" s="85" t="s">
        <v>54</v>
      </c>
      <c r="C48" s="86" t="s">
        <v>37</v>
      </c>
      <c r="D48" s="87" t="s">
        <v>953</v>
      </c>
      <c r="E48" s="106">
        <v>12.8</v>
      </c>
      <c r="F48" s="89">
        <f t="shared" si="4"/>
        <v>82.051282051282058</v>
      </c>
      <c r="G48" s="131">
        <v>1.7</v>
      </c>
      <c r="H48" s="132">
        <f>G48/$K48*100</f>
        <v>10.897435897435898</v>
      </c>
      <c r="I48" s="88">
        <v>1.1000000000000001</v>
      </c>
      <c r="J48" s="88">
        <f t="shared" si="5"/>
        <v>7.0512820512820529</v>
      </c>
      <c r="K48" s="88">
        <f t="shared" si="6"/>
        <v>15.6</v>
      </c>
      <c r="L48" s="90">
        <f t="shared" si="7"/>
        <v>100</v>
      </c>
      <c r="M48" s="85" t="s">
        <v>54</v>
      </c>
      <c r="N48" s="86" t="s">
        <v>37</v>
      </c>
      <c r="O48" s="87" t="s">
        <v>953</v>
      </c>
      <c r="P48" s="91" t="s">
        <v>39</v>
      </c>
      <c r="Q48" s="80" t="s">
        <v>40</v>
      </c>
      <c r="R48" s="92"/>
      <c r="S48" s="93"/>
      <c r="T48" s="93"/>
    </row>
    <row r="49" spans="1:20" ht="18.75" customHeight="1" thickBot="1">
      <c r="A49" s="94"/>
      <c r="B49" s="95"/>
      <c r="C49" s="96"/>
      <c r="D49" s="97" t="s">
        <v>8</v>
      </c>
      <c r="E49" s="119">
        <f>SUM(E42:E48)</f>
        <v>717.89999999999986</v>
      </c>
      <c r="F49" s="99">
        <f t="shared" si="4"/>
        <v>90.324609964771014</v>
      </c>
      <c r="G49" s="98">
        <f>SUM(G42:G48)</f>
        <v>20</v>
      </c>
      <c r="H49" s="99">
        <f>G49/$K49*100</f>
        <v>2.5163563160543538</v>
      </c>
      <c r="I49" s="98">
        <f>SUM(I42:I48)</f>
        <v>56.9</v>
      </c>
      <c r="J49" s="99">
        <f t="shared" si="5"/>
        <v>7.1590337191746363</v>
      </c>
      <c r="K49" s="98">
        <f t="shared" si="6"/>
        <v>794.79999999999984</v>
      </c>
      <c r="L49" s="120">
        <f t="shared" si="7"/>
        <v>100</v>
      </c>
      <c r="M49" s="95"/>
      <c r="N49" s="96"/>
      <c r="O49" s="97"/>
      <c r="P49" s="100"/>
      <c r="R49" s="101">
        <f>K49</f>
        <v>794.79999999999984</v>
      </c>
      <c r="S49" s="102"/>
      <c r="T49" s="102"/>
    </row>
    <row r="50" spans="1:20" s="83" customFormat="1" ht="18.75" customHeight="1">
      <c r="A50" s="71" t="s">
        <v>55</v>
      </c>
      <c r="B50" s="72" t="s">
        <v>976</v>
      </c>
      <c r="C50" s="73" t="s">
        <v>1280</v>
      </c>
      <c r="D50" s="74" t="s">
        <v>56</v>
      </c>
      <c r="E50" s="103">
        <v>98.9</v>
      </c>
      <c r="F50" s="104">
        <f t="shared" si="4"/>
        <v>80.471928397070798</v>
      </c>
      <c r="G50" s="75">
        <v>14.7</v>
      </c>
      <c r="H50" s="104">
        <f>G50/$K50*100</f>
        <v>11.96094385679414</v>
      </c>
      <c r="I50" s="75">
        <v>9.3000000000000007</v>
      </c>
      <c r="J50" s="104">
        <f t="shared" si="5"/>
        <v>7.5671277461350686</v>
      </c>
      <c r="K50" s="75">
        <f t="shared" si="6"/>
        <v>122.9</v>
      </c>
      <c r="L50" s="105">
        <f t="shared" si="7"/>
        <v>100</v>
      </c>
      <c r="M50" s="72" t="s">
        <v>976</v>
      </c>
      <c r="N50" s="73" t="s">
        <v>37</v>
      </c>
      <c r="O50" s="74" t="s">
        <v>57</v>
      </c>
      <c r="P50" s="79" t="s">
        <v>1286</v>
      </c>
      <c r="Q50" s="80" t="s">
        <v>40</v>
      </c>
      <c r="R50" s="121"/>
      <c r="S50" s="122"/>
      <c r="T50" s="122"/>
    </row>
    <row r="51" spans="1:20" s="83" customFormat="1" ht="18.75" customHeight="1">
      <c r="A51" s="84"/>
      <c r="B51" s="85" t="s">
        <v>58</v>
      </c>
      <c r="C51" s="86" t="s">
        <v>37</v>
      </c>
      <c r="D51" s="87" t="s">
        <v>954</v>
      </c>
      <c r="E51" s="106">
        <v>10.5</v>
      </c>
      <c r="F51" s="89">
        <f t="shared" si="4"/>
        <v>92.10526315789474</v>
      </c>
      <c r="G51" s="129" t="s">
        <v>1287</v>
      </c>
      <c r="H51" s="130" t="s">
        <v>1287</v>
      </c>
      <c r="I51" s="88">
        <v>0.9</v>
      </c>
      <c r="J51" s="89">
        <f t="shared" si="5"/>
        <v>7.8947368421052628</v>
      </c>
      <c r="K51" s="88">
        <f t="shared" si="6"/>
        <v>11.4</v>
      </c>
      <c r="L51" s="90">
        <f t="shared" si="7"/>
        <v>100</v>
      </c>
      <c r="M51" s="85" t="s">
        <v>57</v>
      </c>
      <c r="N51" s="86" t="s">
        <v>37</v>
      </c>
      <c r="O51" s="87" t="s">
        <v>59</v>
      </c>
      <c r="P51" s="91" t="s">
        <v>1288</v>
      </c>
      <c r="Q51" s="80" t="s">
        <v>40</v>
      </c>
      <c r="R51" s="123"/>
      <c r="S51" s="124"/>
      <c r="T51" s="124"/>
    </row>
    <row r="52" spans="1:20" s="83" customFormat="1" ht="18.75" customHeight="1">
      <c r="A52" s="84"/>
      <c r="B52" s="85"/>
      <c r="C52" s="86"/>
      <c r="D52" s="87"/>
      <c r="E52" s="106"/>
      <c r="F52" s="89"/>
      <c r="G52" s="88"/>
      <c r="H52" s="89"/>
      <c r="I52" s="88"/>
      <c r="J52" s="88"/>
      <c r="K52" s="88"/>
      <c r="L52" s="90"/>
      <c r="M52" s="85" t="s">
        <v>59</v>
      </c>
      <c r="N52" s="86" t="s">
        <v>37</v>
      </c>
      <c r="O52" s="87" t="s">
        <v>56</v>
      </c>
      <c r="P52" s="91" t="s">
        <v>1289</v>
      </c>
      <c r="Q52" s="80" t="s">
        <v>40</v>
      </c>
      <c r="R52" s="123"/>
      <c r="S52" s="124"/>
      <c r="T52" s="124"/>
    </row>
    <row r="53" spans="1:20" s="83" customFormat="1" ht="18.75" customHeight="1">
      <c r="A53" s="84"/>
      <c r="B53" s="133"/>
      <c r="C53" s="134"/>
      <c r="D53" s="135"/>
      <c r="E53" s="136"/>
      <c r="F53" s="137"/>
      <c r="G53" s="138"/>
      <c r="H53" s="137"/>
      <c r="I53" s="138"/>
      <c r="J53" s="138"/>
      <c r="K53" s="138"/>
      <c r="L53" s="139"/>
      <c r="M53" s="133" t="s">
        <v>58</v>
      </c>
      <c r="N53" s="134" t="s">
        <v>37</v>
      </c>
      <c r="O53" s="135" t="s">
        <v>954</v>
      </c>
      <c r="P53" s="140" t="s">
        <v>1289</v>
      </c>
      <c r="Q53" s="80" t="s">
        <v>40</v>
      </c>
      <c r="R53" s="141"/>
      <c r="S53" s="142"/>
      <c r="T53" s="142"/>
    </row>
    <row r="54" spans="1:20" s="83" customFormat="1" ht="18.75" customHeight="1">
      <c r="A54" s="84"/>
      <c r="B54" s="85" t="s">
        <v>61</v>
      </c>
      <c r="C54" s="86" t="s">
        <v>37</v>
      </c>
      <c r="D54" s="87" t="s">
        <v>60</v>
      </c>
      <c r="E54" s="110">
        <v>59.2</v>
      </c>
      <c r="F54" s="111">
        <f>E54/$K54*100</f>
        <v>70.898203592814355</v>
      </c>
      <c r="G54" s="125">
        <v>12.9</v>
      </c>
      <c r="H54" s="126">
        <f>G54/$K54*100</f>
        <v>15.449101796407183</v>
      </c>
      <c r="I54" s="114">
        <v>11.4</v>
      </c>
      <c r="J54" s="114">
        <f>I54/$K54*100</f>
        <v>13.65269461077844</v>
      </c>
      <c r="K54" s="114">
        <f>SUM(E54,G54,I54)</f>
        <v>83.500000000000014</v>
      </c>
      <c r="L54" s="115">
        <f>K54/$K54*100</f>
        <v>100</v>
      </c>
      <c r="M54" s="85" t="s">
        <v>61</v>
      </c>
      <c r="N54" s="86" t="s">
        <v>37</v>
      </c>
      <c r="O54" s="87" t="s">
        <v>62</v>
      </c>
      <c r="P54" s="91" t="s">
        <v>1288</v>
      </c>
      <c r="Q54" s="80" t="s">
        <v>40</v>
      </c>
      <c r="R54" s="123"/>
      <c r="S54" s="124"/>
      <c r="T54" s="124"/>
    </row>
    <row r="55" spans="1:20" s="83" customFormat="1" ht="18.75" customHeight="1">
      <c r="A55" s="84"/>
      <c r="B55" s="85" t="s">
        <v>63</v>
      </c>
      <c r="C55" s="86" t="s">
        <v>37</v>
      </c>
      <c r="D55" s="87" t="s">
        <v>64</v>
      </c>
      <c r="E55" s="106">
        <v>43.5</v>
      </c>
      <c r="F55" s="89">
        <f>E55/$K55*100</f>
        <v>81.920903954802256</v>
      </c>
      <c r="G55" s="131">
        <v>5.0999999999999996</v>
      </c>
      <c r="H55" s="132">
        <f>G55/$K55*100</f>
        <v>9.6045197740112975</v>
      </c>
      <c r="I55" s="88">
        <v>4.5</v>
      </c>
      <c r="J55" s="88">
        <f>I55/$K55*100</f>
        <v>8.4745762711864394</v>
      </c>
      <c r="K55" s="88">
        <f>SUM(E55,G55,I55)</f>
        <v>53.1</v>
      </c>
      <c r="L55" s="90">
        <f>K55/$K55*100</f>
        <v>100</v>
      </c>
      <c r="M55" s="85" t="s">
        <v>62</v>
      </c>
      <c r="N55" s="86" t="s">
        <v>37</v>
      </c>
      <c r="O55" s="87" t="s">
        <v>60</v>
      </c>
      <c r="P55" s="91" t="s">
        <v>1289</v>
      </c>
      <c r="Q55" s="80" t="s">
        <v>40</v>
      </c>
      <c r="R55" s="123"/>
      <c r="S55" s="124"/>
      <c r="T55" s="124"/>
    </row>
    <row r="56" spans="1:20" s="83" customFormat="1" ht="18.75" customHeight="1">
      <c r="A56" s="84"/>
      <c r="B56" s="85"/>
      <c r="C56" s="86"/>
      <c r="D56" s="87"/>
      <c r="E56" s="106"/>
      <c r="F56" s="89"/>
      <c r="G56" s="88"/>
      <c r="H56" s="89"/>
      <c r="I56" s="88"/>
      <c r="J56" s="88"/>
      <c r="K56" s="88"/>
      <c r="L56" s="90"/>
      <c r="M56" s="85" t="s">
        <v>63</v>
      </c>
      <c r="N56" s="86" t="s">
        <v>37</v>
      </c>
      <c r="O56" s="87" t="s">
        <v>64</v>
      </c>
      <c r="P56" s="91" t="s">
        <v>39</v>
      </c>
      <c r="Q56" s="80" t="s">
        <v>40</v>
      </c>
      <c r="R56" s="123"/>
      <c r="S56" s="124"/>
      <c r="T56" s="124"/>
    </row>
    <row r="57" spans="1:20" s="83" customFormat="1" ht="18.75" customHeight="1">
      <c r="A57" s="84"/>
      <c r="B57" s="107" t="s">
        <v>977</v>
      </c>
      <c r="C57" s="108" t="s">
        <v>1275</v>
      </c>
      <c r="D57" s="109" t="s">
        <v>65</v>
      </c>
      <c r="E57" s="110">
        <v>158.80000000000001</v>
      </c>
      <c r="F57" s="111">
        <f>E57/$K57*100</f>
        <v>74.659144334743772</v>
      </c>
      <c r="G57" s="125">
        <v>31.9</v>
      </c>
      <c r="H57" s="126">
        <f>G57/$K57*100</f>
        <v>14.997649271274094</v>
      </c>
      <c r="I57" s="114">
        <v>22</v>
      </c>
      <c r="J57" s="114">
        <f>I57/$K57*100</f>
        <v>10.343206393982134</v>
      </c>
      <c r="K57" s="114">
        <f>SUM(E57,G57,I57)</f>
        <v>212.70000000000002</v>
      </c>
      <c r="L57" s="115">
        <f>K57/$K57*100</f>
        <v>100</v>
      </c>
      <c r="M57" s="107" t="s">
        <v>977</v>
      </c>
      <c r="N57" s="108" t="s">
        <v>37</v>
      </c>
      <c r="O57" s="109" t="s">
        <v>66</v>
      </c>
      <c r="P57" s="116" t="s">
        <v>1288</v>
      </c>
      <c r="Q57" s="80" t="s">
        <v>40</v>
      </c>
      <c r="R57" s="127"/>
      <c r="S57" s="128"/>
      <c r="T57" s="128"/>
    </row>
    <row r="58" spans="1:20" s="83" customFormat="1" ht="18.75" customHeight="1">
      <c r="A58" s="84"/>
      <c r="B58" s="85"/>
      <c r="C58" s="86"/>
      <c r="D58" s="87"/>
      <c r="E58" s="106"/>
      <c r="F58" s="89"/>
      <c r="G58" s="129"/>
      <c r="H58" s="130"/>
      <c r="I58" s="88"/>
      <c r="J58" s="88"/>
      <c r="K58" s="88"/>
      <c r="L58" s="90"/>
      <c r="M58" s="85" t="s">
        <v>66</v>
      </c>
      <c r="N58" s="86" t="s">
        <v>37</v>
      </c>
      <c r="O58" s="87" t="s">
        <v>65</v>
      </c>
      <c r="P58" s="91" t="s">
        <v>39</v>
      </c>
      <c r="Q58" s="80" t="s">
        <v>40</v>
      </c>
      <c r="R58" s="92"/>
      <c r="S58" s="93"/>
      <c r="T58" s="93"/>
    </row>
    <row r="59" spans="1:20" ht="18.75" customHeight="1" thickBot="1">
      <c r="A59" s="94"/>
      <c r="B59" s="95"/>
      <c r="C59" s="96"/>
      <c r="D59" s="97" t="s">
        <v>8</v>
      </c>
      <c r="E59" s="119">
        <f>SUM(E50:E58)</f>
        <v>370.90000000000003</v>
      </c>
      <c r="F59" s="99">
        <f t="shared" ref="F59:F67" si="8">E59/$K59*100</f>
        <v>76.695616211745246</v>
      </c>
      <c r="G59" s="98">
        <f>SUM(G50:G58)</f>
        <v>64.599999999999994</v>
      </c>
      <c r="H59" s="99">
        <f>G59/$K59*100</f>
        <v>13.358147229114969</v>
      </c>
      <c r="I59" s="98">
        <f>SUM(I50:I58)</f>
        <v>48.1</v>
      </c>
      <c r="J59" s="99">
        <f t="shared" ref="J59:J67" si="9">I59/$K59*100</f>
        <v>9.9462365591397841</v>
      </c>
      <c r="K59" s="98">
        <f t="shared" ref="K59:K67" si="10">SUM(E59,G59,I59)</f>
        <v>483.6</v>
      </c>
      <c r="L59" s="120">
        <f t="shared" ref="L59:L67" si="11">K59/$K59*100</f>
        <v>100</v>
      </c>
      <c r="M59" s="95"/>
      <c r="N59" s="96"/>
      <c r="O59" s="97"/>
      <c r="P59" s="100"/>
      <c r="R59" s="101">
        <f>K59</f>
        <v>483.6</v>
      </c>
      <c r="S59" s="102"/>
      <c r="T59" s="102"/>
    </row>
    <row r="60" spans="1:20" s="83" customFormat="1" ht="18.75" customHeight="1">
      <c r="A60" s="143" t="s">
        <v>67</v>
      </c>
      <c r="B60" s="72" t="s">
        <v>68</v>
      </c>
      <c r="C60" s="73" t="s">
        <v>1290</v>
      </c>
      <c r="D60" s="74" t="s">
        <v>948</v>
      </c>
      <c r="E60" s="75">
        <v>14.7</v>
      </c>
      <c r="F60" s="104">
        <f t="shared" si="8"/>
        <v>88.023952095808383</v>
      </c>
      <c r="G60" s="75">
        <v>0.6</v>
      </c>
      <c r="H60" s="104">
        <f>G60/$K60*100</f>
        <v>3.5928143712574849</v>
      </c>
      <c r="I60" s="75">
        <v>1.4</v>
      </c>
      <c r="J60" s="104">
        <f t="shared" si="9"/>
        <v>8.3832335329341312</v>
      </c>
      <c r="K60" s="75">
        <f t="shared" si="10"/>
        <v>16.7</v>
      </c>
      <c r="L60" s="78">
        <f t="shared" si="11"/>
        <v>100</v>
      </c>
      <c r="M60" s="72" t="s">
        <v>68</v>
      </c>
      <c r="N60" s="73" t="s">
        <v>1290</v>
      </c>
      <c r="O60" s="74" t="s">
        <v>948</v>
      </c>
      <c r="P60" s="79" t="s">
        <v>39</v>
      </c>
      <c r="Q60" s="80" t="s">
        <v>40</v>
      </c>
      <c r="R60" s="81"/>
      <c r="S60" s="82"/>
      <c r="T60" s="82"/>
    </row>
    <row r="61" spans="1:20" s="83" customFormat="1" ht="18.75" customHeight="1">
      <c r="A61" s="84"/>
      <c r="B61" s="85" t="s">
        <v>69</v>
      </c>
      <c r="C61" s="86" t="s">
        <v>1290</v>
      </c>
      <c r="D61" s="87" t="s">
        <v>70</v>
      </c>
      <c r="E61" s="88">
        <v>32.5</v>
      </c>
      <c r="F61" s="89">
        <f t="shared" si="8"/>
        <v>86.898395721925141</v>
      </c>
      <c r="G61" s="129" t="s">
        <v>1291</v>
      </c>
      <c r="H61" s="130" t="s">
        <v>1291</v>
      </c>
      <c r="I61" s="88">
        <v>4.9000000000000004</v>
      </c>
      <c r="J61" s="89">
        <f t="shared" si="9"/>
        <v>13.101604278074868</v>
      </c>
      <c r="K61" s="88">
        <f t="shared" si="10"/>
        <v>37.4</v>
      </c>
      <c r="L61" s="144">
        <f t="shared" si="11"/>
        <v>100</v>
      </c>
      <c r="M61" s="85" t="s">
        <v>69</v>
      </c>
      <c r="N61" s="86" t="s">
        <v>1290</v>
      </c>
      <c r="O61" s="87" t="s">
        <v>70</v>
      </c>
      <c r="P61" s="91" t="s">
        <v>39</v>
      </c>
      <c r="Q61" s="80" t="s">
        <v>40</v>
      </c>
      <c r="R61" s="92"/>
      <c r="S61" s="93"/>
      <c r="T61" s="93"/>
    </row>
    <row r="62" spans="1:20" s="83" customFormat="1" ht="18.75" customHeight="1">
      <c r="A62" s="84"/>
      <c r="B62" s="85" t="s">
        <v>71</v>
      </c>
      <c r="C62" s="86" t="s">
        <v>37</v>
      </c>
      <c r="D62" s="87" t="s">
        <v>72</v>
      </c>
      <c r="E62" s="88">
        <v>19.399999999999999</v>
      </c>
      <c r="F62" s="89">
        <f t="shared" si="8"/>
        <v>93.719806763285035</v>
      </c>
      <c r="G62" s="88">
        <v>0.4</v>
      </c>
      <c r="H62" s="89">
        <f>G62/$K62*100</f>
        <v>1.9323671497584547</v>
      </c>
      <c r="I62" s="88">
        <v>0.9</v>
      </c>
      <c r="J62" s="88">
        <f t="shared" si="9"/>
        <v>4.3478260869565233</v>
      </c>
      <c r="K62" s="88">
        <f t="shared" si="10"/>
        <v>20.699999999999996</v>
      </c>
      <c r="L62" s="90">
        <f t="shared" si="11"/>
        <v>100</v>
      </c>
      <c r="M62" s="85" t="s">
        <v>71</v>
      </c>
      <c r="N62" s="86" t="s">
        <v>37</v>
      </c>
      <c r="O62" s="87" t="s">
        <v>72</v>
      </c>
      <c r="P62" s="91" t="s">
        <v>39</v>
      </c>
      <c r="Q62" s="80" t="s">
        <v>40</v>
      </c>
      <c r="R62" s="92"/>
      <c r="S62" s="93"/>
      <c r="T62" s="93"/>
    </row>
    <row r="63" spans="1:20" s="148" customFormat="1" ht="18.75" customHeight="1">
      <c r="A63" s="84"/>
      <c r="B63" s="85" t="s">
        <v>1000</v>
      </c>
      <c r="C63" s="86" t="s">
        <v>1189</v>
      </c>
      <c r="D63" s="87" t="s">
        <v>1012</v>
      </c>
      <c r="E63" s="88">
        <v>1.4</v>
      </c>
      <c r="F63" s="89"/>
      <c r="G63" s="129" t="s">
        <v>53</v>
      </c>
      <c r="H63" s="89"/>
      <c r="I63" s="88">
        <v>0.1</v>
      </c>
      <c r="J63" s="88"/>
      <c r="K63" s="88">
        <f t="shared" si="10"/>
        <v>1.5</v>
      </c>
      <c r="L63" s="90"/>
      <c r="M63" s="85" t="s">
        <v>1001</v>
      </c>
      <c r="N63" s="86" t="s">
        <v>37</v>
      </c>
      <c r="O63" s="87" t="s">
        <v>1013</v>
      </c>
      <c r="P63" s="91" t="s">
        <v>39</v>
      </c>
      <c r="Q63" s="145"/>
      <c r="R63" s="146"/>
      <c r="S63" s="147"/>
      <c r="T63" s="147"/>
    </row>
    <row r="64" spans="1:20" ht="18.75" customHeight="1" thickBot="1">
      <c r="A64" s="94"/>
      <c r="B64" s="95"/>
      <c r="C64" s="96"/>
      <c r="D64" s="97" t="s">
        <v>8</v>
      </c>
      <c r="E64" s="98">
        <f>SUM(E60:E63)</f>
        <v>68</v>
      </c>
      <c r="F64" s="99">
        <f t="shared" si="8"/>
        <v>89.121887287024904</v>
      </c>
      <c r="G64" s="98">
        <f>SUM(G60:G63)</f>
        <v>1</v>
      </c>
      <c r="H64" s="99">
        <f>G64/$K64*100</f>
        <v>1.3106159895150722</v>
      </c>
      <c r="I64" s="98">
        <f>SUM(I60:I63)</f>
        <v>7.3000000000000007</v>
      </c>
      <c r="J64" s="99">
        <f t="shared" si="9"/>
        <v>9.5674967234600263</v>
      </c>
      <c r="K64" s="98">
        <f t="shared" si="10"/>
        <v>76.3</v>
      </c>
      <c r="L64" s="99">
        <f t="shared" si="11"/>
        <v>100</v>
      </c>
      <c r="M64" s="95"/>
      <c r="N64" s="96"/>
      <c r="O64" s="97"/>
      <c r="P64" s="100"/>
      <c r="R64" s="101">
        <f>K64</f>
        <v>76.3</v>
      </c>
      <c r="S64" s="102"/>
      <c r="T64" s="102"/>
    </row>
    <row r="65" spans="1:20" s="83" customFormat="1" ht="18.75" customHeight="1">
      <c r="A65" s="143" t="s">
        <v>73</v>
      </c>
      <c r="B65" s="72" t="s">
        <v>74</v>
      </c>
      <c r="C65" s="73" t="s">
        <v>1189</v>
      </c>
      <c r="D65" s="74" t="s">
        <v>75</v>
      </c>
      <c r="E65" s="75">
        <v>23.7</v>
      </c>
      <c r="F65" s="104">
        <f t="shared" si="8"/>
        <v>87.453874538745396</v>
      </c>
      <c r="G65" s="149" t="s">
        <v>53</v>
      </c>
      <c r="H65" s="150" t="s">
        <v>53</v>
      </c>
      <c r="I65" s="75">
        <v>3.4</v>
      </c>
      <c r="J65" s="104">
        <f t="shared" si="9"/>
        <v>12.546125461254611</v>
      </c>
      <c r="K65" s="75">
        <f t="shared" si="10"/>
        <v>27.099999999999998</v>
      </c>
      <c r="L65" s="78">
        <f t="shared" si="11"/>
        <v>100</v>
      </c>
      <c r="M65" s="72" t="s">
        <v>74</v>
      </c>
      <c r="N65" s="73" t="s">
        <v>1189</v>
      </c>
      <c r="O65" s="74" t="s">
        <v>75</v>
      </c>
      <c r="P65" s="79" t="s">
        <v>39</v>
      </c>
      <c r="Q65" s="80" t="s">
        <v>40</v>
      </c>
      <c r="R65" s="81"/>
      <c r="S65" s="82"/>
      <c r="T65" s="82"/>
    </row>
    <row r="66" spans="1:20" ht="18.75" customHeight="1" thickBot="1">
      <c r="A66" s="94"/>
      <c r="B66" s="95"/>
      <c r="C66" s="96"/>
      <c r="D66" s="97" t="s">
        <v>8</v>
      </c>
      <c r="E66" s="98">
        <f>SUM(E65:E65)</f>
        <v>23.7</v>
      </c>
      <c r="F66" s="99">
        <f t="shared" si="8"/>
        <v>87.453874538745396</v>
      </c>
      <c r="G66" s="98">
        <f>SUM(G65:G65)</f>
        <v>0</v>
      </c>
      <c r="H66" s="99">
        <f>G66/$K66*100</f>
        <v>0</v>
      </c>
      <c r="I66" s="98">
        <f>SUM(I65:I65)</f>
        <v>3.4</v>
      </c>
      <c r="J66" s="99">
        <f t="shared" si="9"/>
        <v>12.546125461254611</v>
      </c>
      <c r="K66" s="98">
        <f t="shared" si="10"/>
        <v>27.099999999999998</v>
      </c>
      <c r="L66" s="99">
        <f t="shared" si="11"/>
        <v>100</v>
      </c>
      <c r="M66" s="95"/>
      <c r="N66" s="96"/>
      <c r="O66" s="97"/>
      <c r="P66" s="100"/>
      <c r="R66" s="101">
        <f>K66</f>
        <v>27.099999999999998</v>
      </c>
      <c r="S66" s="102"/>
      <c r="T66" s="102"/>
    </row>
    <row r="67" spans="1:20" s="83" customFormat="1" ht="18.75" customHeight="1">
      <c r="A67" s="71" t="s">
        <v>76</v>
      </c>
      <c r="B67" s="72" t="s">
        <v>77</v>
      </c>
      <c r="C67" s="73" t="s">
        <v>1292</v>
      </c>
      <c r="D67" s="74" t="s">
        <v>78</v>
      </c>
      <c r="E67" s="103">
        <v>199.6</v>
      </c>
      <c r="F67" s="104">
        <f t="shared" si="8"/>
        <v>81.039382866423054</v>
      </c>
      <c r="G67" s="75">
        <v>18.2</v>
      </c>
      <c r="H67" s="104">
        <f>G67/$K67*100</f>
        <v>7.3893625659764508</v>
      </c>
      <c r="I67" s="75">
        <v>28.5</v>
      </c>
      <c r="J67" s="104">
        <f t="shared" si="9"/>
        <v>11.571254567600487</v>
      </c>
      <c r="K67" s="75">
        <f t="shared" si="10"/>
        <v>246.29999999999998</v>
      </c>
      <c r="L67" s="105">
        <f t="shared" si="11"/>
        <v>100</v>
      </c>
      <c r="M67" s="72" t="s">
        <v>77</v>
      </c>
      <c r="N67" s="73" t="s">
        <v>37</v>
      </c>
      <c r="O67" s="74" t="s">
        <v>79</v>
      </c>
      <c r="P67" s="79" t="s">
        <v>1293</v>
      </c>
      <c r="Q67" s="80" t="s">
        <v>40</v>
      </c>
      <c r="R67" s="121"/>
      <c r="S67" s="122"/>
      <c r="T67" s="122"/>
    </row>
    <row r="68" spans="1:20" s="83" customFormat="1" ht="18.75" customHeight="1">
      <c r="A68" s="84"/>
      <c r="B68" s="85"/>
      <c r="C68" s="86"/>
      <c r="D68" s="87"/>
      <c r="E68" s="106"/>
      <c r="F68" s="89"/>
      <c r="G68" s="88"/>
      <c r="H68" s="89"/>
      <c r="I68" s="88"/>
      <c r="J68" s="89"/>
      <c r="K68" s="88"/>
      <c r="L68" s="90"/>
      <c r="M68" s="85" t="s">
        <v>79</v>
      </c>
      <c r="N68" s="86" t="s">
        <v>37</v>
      </c>
      <c r="O68" s="87" t="s">
        <v>78</v>
      </c>
      <c r="P68" s="91" t="s">
        <v>1294</v>
      </c>
      <c r="Q68" s="80" t="s">
        <v>40</v>
      </c>
      <c r="R68" s="123"/>
      <c r="S68" s="124"/>
      <c r="T68" s="124"/>
    </row>
    <row r="69" spans="1:20" s="83" customFormat="1" ht="18.75" customHeight="1">
      <c r="A69" s="84"/>
      <c r="B69" s="107" t="s">
        <v>80</v>
      </c>
      <c r="C69" s="108" t="s">
        <v>1292</v>
      </c>
      <c r="D69" s="109" t="s">
        <v>81</v>
      </c>
      <c r="E69" s="110">
        <v>140.80000000000001</v>
      </c>
      <c r="F69" s="111">
        <f>E69/$K69*100</f>
        <v>69.393790044356834</v>
      </c>
      <c r="G69" s="125">
        <v>34.6</v>
      </c>
      <c r="H69" s="126">
        <f>G69/$K69*100</f>
        <v>17.052735337604734</v>
      </c>
      <c r="I69" s="114">
        <v>27.5</v>
      </c>
      <c r="J69" s="114">
        <f>I69/$K69*100</f>
        <v>13.553474618038441</v>
      </c>
      <c r="K69" s="114">
        <f>SUM(E69,G69,I69)</f>
        <v>202.9</v>
      </c>
      <c r="L69" s="115">
        <f>K69/$K69*100</f>
        <v>100</v>
      </c>
      <c r="M69" s="107" t="s">
        <v>82</v>
      </c>
      <c r="N69" s="108" t="s">
        <v>37</v>
      </c>
      <c r="O69" s="109" t="s">
        <v>83</v>
      </c>
      <c r="P69" s="116" t="s">
        <v>1294</v>
      </c>
      <c r="Q69" s="80" t="s">
        <v>40</v>
      </c>
      <c r="R69" s="127"/>
      <c r="S69" s="128"/>
      <c r="T69" s="128"/>
    </row>
    <row r="70" spans="1:20" s="83" customFormat="1" ht="18.75" customHeight="1">
      <c r="A70" s="84"/>
      <c r="B70" s="85"/>
      <c r="C70" s="86"/>
      <c r="D70" s="87"/>
      <c r="E70" s="106"/>
      <c r="F70" s="89"/>
      <c r="G70" s="129"/>
      <c r="H70" s="130"/>
      <c r="I70" s="88"/>
      <c r="J70" s="88"/>
      <c r="K70" s="88"/>
      <c r="L70" s="90"/>
      <c r="M70" s="85" t="s">
        <v>83</v>
      </c>
      <c r="N70" s="86" t="s">
        <v>37</v>
      </c>
      <c r="O70" s="87" t="s">
        <v>81</v>
      </c>
      <c r="P70" s="91" t="s">
        <v>39</v>
      </c>
      <c r="Q70" s="80" t="s">
        <v>40</v>
      </c>
      <c r="R70" s="92"/>
      <c r="S70" s="93"/>
      <c r="T70" s="93"/>
    </row>
    <row r="71" spans="1:20" ht="18.75" customHeight="1" thickBot="1">
      <c r="A71" s="94"/>
      <c r="B71" s="95"/>
      <c r="C71" s="96"/>
      <c r="D71" s="97" t="s">
        <v>8</v>
      </c>
      <c r="E71" s="119">
        <f>SUM(E67:E70)</f>
        <v>340.4</v>
      </c>
      <c r="F71" s="99">
        <f>E71/$K71*100</f>
        <v>75.779162956366875</v>
      </c>
      <c r="G71" s="98">
        <f>SUM(G67:G70)</f>
        <v>52.8</v>
      </c>
      <c r="H71" s="99">
        <f>G71/$K71*100</f>
        <v>11.754229741763133</v>
      </c>
      <c r="I71" s="98">
        <f>SUM(I67:I70)</f>
        <v>56</v>
      </c>
      <c r="J71" s="99">
        <f>I71/$K71*100</f>
        <v>12.466607301869992</v>
      </c>
      <c r="K71" s="98">
        <f>SUM(E71,G71,I71)</f>
        <v>449.2</v>
      </c>
      <c r="L71" s="120">
        <f>K71/$K71*100</f>
        <v>100</v>
      </c>
      <c r="M71" s="95"/>
      <c r="N71" s="96"/>
      <c r="O71" s="97"/>
      <c r="P71" s="100"/>
      <c r="R71" s="101">
        <f>K71</f>
        <v>449.2</v>
      </c>
      <c r="S71" s="102"/>
      <c r="T71" s="102"/>
    </row>
    <row r="72" spans="1:20" s="83" customFormat="1" ht="18.75" customHeight="1">
      <c r="A72" s="71" t="s">
        <v>84</v>
      </c>
      <c r="B72" s="72" t="s">
        <v>1295</v>
      </c>
      <c r="C72" s="73" t="s">
        <v>1189</v>
      </c>
      <c r="D72" s="74" t="s">
        <v>1296</v>
      </c>
      <c r="E72" s="103">
        <v>249.4</v>
      </c>
      <c r="F72" s="104">
        <f>E72/$K72*100</f>
        <v>80.038510911424908</v>
      </c>
      <c r="G72" s="75">
        <v>15.3</v>
      </c>
      <c r="H72" s="104">
        <f>G72/$K72*100</f>
        <v>4.9101412066752257</v>
      </c>
      <c r="I72" s="75">
        <v>46.9</v>
      </c>
      <c r="J72" s="104">
        <f>I72/$K72*100</f>
        <v>15.051347881899874</v>
      </c>
      <c r="K72" s="75">
        <f>SUM(E72,G72,I72)</f>
        <v>311.59999999999997</v>
      </c>
      <c r="L72" s="105">
        <f>K72/$K72*100</f>
        <v>100</v>
      </c>
      <c r="M72" s="72" t="s">
        <v>1295</v>
      </c>
      <c r="N72" s="73" t="s">
        <v>37</v>
      </c>
      <c r="O72" s="74" t="s">
        <v>85</v>
      </c>
      <c r="P72" s="79" t="s">
        <v>42</v>
      </c>
      <c r="Q72" s="80" t="s">
        <v>40</v>
      </c>
      <c r="R72" s="81"/>
      <c r="S72" s="82"/>
      <c r="T72" s="82"/>
    </row>
    <row r="73" spans="1:20" s="83" customFormat="1" ht="18.75" customHeight="1">
      <c r="A73" s="84"/>
      <c r="B73" s="85"/>
      <c r="C73" s="86"/>
      <c r="D73" s="87"/>
      <c r="E73" s="106"/>
      <c r="F73" s="89"/>
      <c r="G73" s="88"/>
      <c r="H73" s="89"/>
      <c r="I73" s="88"/>
      <c r="J73" s="89"/>
      <c r="K73" s="88"/>
      <c r="L73" s="90"/>
      <c r="M73" s="85" t="s">
        <v>85</v>
      </c>
      <c r="N73" s="86" t="s">
        <v>37</v>
      </c>
      <c r="O73" s="87" t="s">
        <v>86</v>
      </c>
      <c r="P73" s="91" t="s">
        <v>1297</v>
      </c>
      <c r="Q73" s="80" t="s">
        <v>40</v>
      </c>
      <c r="R73" s="123"/>
      <c r="S73" s="124"/>
      <c r="T73" s="124"/>
    </row>
    <row r="74" spans="1:20" s="83" customFormat="1" ht="18.75" customHeight="1">
      <c r="A74" s="84"/>
      <c r="B74" s="85"/>
      <c r="C74" s="86"/>
      <c r="D74" s="87"/>
      <c r="E74" s="106"/>
      <c r="F74" s="89"/>
      <c r="G74" s="88"/>
      <c r="H74" s="89"/>
      <c r="I74" s="88"/>
      <c r="J74" s="88"/>
      <c r="K74" s="88"/>
      <c r="L74" s="90"/>
      <c r="M74" s="85" t="s">
        <v>86</v>
      </c>
      <c r="N74" s="86" t="s">
        <v>37</v>
      </c>
      <c r="O74" s="87" t="s">
        <v>87</v>
      </c>
      <c r="P74" s="91" t="s">
        <v>42</v>
      </c>
      <c r="Q74" s="80" t="s">
        <v>40</v>
      </c>
      <c r="R74" s="92"/>
      <c r="S74" s="93"/>
      <c r="T74" s="93"/>
    </row>
    <row r="75" spans="1:20" s="83" customFormat="1" ht="18.75" customHeight="1">
      <c r="A75" s="84"/>
      <c r="B75" s="85"/>
      <c r="C75" s="86"/>
      <c r="D75" s="87"/>
      <c r="E75" s="106"/>
      <c r="F75" s="89"/>
      <c r="G75" s="88"/>
      <c r="H75" s="89"/>
      <c r="I75" s="88"/>
      <c r="J75" s="88"/>
      <c r="K75" s="88"/>
      <c r="L75" s="90"/>
      <c r="M75" s="85" t="s">
        <v>87</v>
      </c>
      <c r="N75" s="86" t="s">
        <v>37</v>
      </c>
      <c r="O75" s="87" t="s">
        <v>1296</v>
      </c>
      <c r="P75" s="91" t="s">
        <v>39</v>
      </c>
      <c r="Q75" s="80" t="s">
        <v>40</v>
      </c>
      <c r="R75" s="92"/>
      <c r="S75" s="93"/>
      <c r="T75" s="93"/>
    </row>
    <row r="76" spans="1:20" s="83" customFormat="1" ht="18.75" customHeight="1" thickBot="1">
      <c r="A76" s="94"/>
      <c r="B76" s="95"/>
      <c r="C76" s="96"/>
      <c r="D76" s="97" t="s">
        <v>8</v>
      </c>
      <c r="E76" s="119">
        <f>SUM(E72:E75)</f>
        <v>249.4</v>
      </c>
      <c r="F76" s="99">
        <f>E76/$K76*100</f>
        <v>80.038510911424908</v>
      </c>
      <c r="G76" s="98">
        <f>SUM(G72:G75)</f>
        <v>15.3</v>
      </c>
      <c r="H76" s="99">
        <f>G76/$K76*100</f>
        <v>4.9101412066752257</v>
      </c>
      <c r="I76" s="98">
        <f>SUM(I72:I75)</f>
        <v>46.9</v>
      </c>
      <c r="J76" s="99">
        <f>I76/$K76*100</f>
        <v>15.051347881899874</v>
      </c>
      <c r="K76" s="98">
        <f>SUM(E76,G76,I76)</f>
        <v>311.59999999999997</v>
      </c>
      <c r="L76" s="120">
        <f>K76/$K76*100</f>
        <v>100</v>
      </c>
      <c r="M76" s="95"/>
      <c r="N76" s="96"/>
      <c r="O76" s="97"/>
      <c r="P76" s="100"/>
      <c r="Q76" s="80"/>
      <c r="R76" s="92"/>
      <c r="S76" s="93"/>
      <c r="T76" s="93"/>
    </row>
    <row r="77" spans="1:20" s="83" customFormat="1" ht="18.75" customHeight="1">
      <c r="A77" s="71" t="s">
        <v>12</v>
      </c>
      <c r="B77" s="72" t="s">
        <v>978</v>
      </c>
      <c r="C77" s="73" t="s">
        <v>1270</v>
      </c>
      <c r="D77" s="74" t="s">
        <v>88</v>
      </c>
      <c r="E77" s="103">
        <v>53.7</v>
      </c>
      <c r="F77" s="104">
        <f>E77/$K77*100</f>
        <v>72.080536912751683</v>
      </c>
      <c r="G77" s="149" t="s">
        <v>1285</v>
      </c>
      <c r="H77" s="150" t="s">
        <v>1285</v>
      </c>
      <c r="I77" s="75">
        <v>20.8</v>
      </c>
      <c r="J77" s="104">
        <f>I77/$K77*100</f>
        <v>27.919463087248324</v>
      </c>
      <c r="K77" s="75">
        <f>SUM(E77,G77,I77)</f>
        <v>74.5</v>
      </c>
      <c r="L77" s="105">
        <f>K77/$K77*100</f>
        <v>100</v>
      </c>
      <c r="M77" s="72" t="s">
        <v>978</v>
      </c>
      <c r="N77" s="73" t="s">
        <v>37</v>
      </c>
      <c r="O77" s="74" t="s">
        <v>89</v>
      </c>
      <c r="P77" s="79" t="s">
        <v>90</v>
      </c>
      <c r="Q77" s="80" t="s">
        <v>40</v>
      </c>
      <c r="R77" s="81"/>
      <c r="S77" s="82"/>
      <c r="T77" s="82"/>
    </row>
    <row r="78" spans="1:20" s="83" customFormat="1" ht="18.75" customHeight="1">
      <c r="A78" s="84"/>
      <c r="B78" s="85"/>
      <c r="C78" s="86" t="s">
        <v>1298</v>
      </c>
      <c r="D78" s="87"/>
      <c r="E78" s="106"/>
      <c r="F78" s="89"/>
      <c r="G78" s="88"/>
      <c r="H78" s="89"/>
      <c r="I78" s="88"/>
      <c r="J78" s="89"/>
      <c r="K78" s="88"/>
      <c r="L78" s="90"/>
      <c r="M78" s="85" t="s">
        <v>89</v>
      </c>
      <c r="N78" s="86" t="s">
        <v>37</v>
      </c>
      <c r="O78" s="87" t="s">
        <v>88</v>
      </c>
      <c r="P78" s="91" t="s">
        <v>42</v>
      </c>
      <c r="Q78" s="80" t="s">
        <v>40</v>
      </c>
      <c r="R78" s="123"/>
      <c r="S78" s="124"/>
      <c r="T78" s="124"/>
    </row>
    <row r="79" spans="1:20" s="83" customFormat="1" ht="18.75" customHeight="1">
      <c r="A79" s="84"/>
      <c r="B79" s="107" t="s">
        <v>85</v>
      </c>
      <c r="C79" s="108" t="s">
        <v>37</v>
      </c>
      <c r="D79" s="109" t="s">
        <v>91</v>
      </c>
      <c r="E79" s="110">
        <v>0.3</v>
      </c>
      <c r="F79" s="111">
        <f t="shared" ref="F79:F89" si="12">E79/$K79*100</f>
        <v>7.3170731707317085</v>
      </c>
      <c r="G79" s="112" t="s">
        <v>53</v>
      </c>
      <c r="H79" s="113" t="s">
        <v>53</v>
      </c>
      <c r="I79" s="114">
        <v>3.8</v>
      </c>
      <c r="J79" s="114">
        <f t="shared" ref="J79:J89" si="13">I79/$K79*100</f>
        <v>92.682926829268297</v>
      </c>
      <c r="K79" s="114">
        <f t="shared" ref="K79:K89" si="14">SUM(E79,G79,I79)</f>
        <v>4.0999999999999996</v>
      </c>
      <c r="L79" s="115">
        <f t="shared" ref="L79:L89" si="15">K79/$K79*100</f>
        <v>100</v>
      </c>
      <c r="M79" s="107" t="s">
        <v>85</v>
      </c>
      <c r="N79" s="108" t="s">
        <v>37</v>
      </c>
      <c r="O79" s="109" t="s">
        <v>91</v>
      </c>
      <c r="P79" s="116" t="s">
        <v>42</v>
      </c>
      <c r="Q79" s="80" t="s">
        <v>40</v>
      </c>
      <c r="R79" s="117"/>
      <c r="S79" s="118"/>
      <c r="T79" s="118"/>
    </row>
    <row r="80" spans="1:20" s="83" customFormat="1" ht="18.75" customHeight="1">
      <c r="A80" s="84"/>
      <c r="B80" s="85" t="s">
        <v>92</v>
      </c>
      <c r="C80" s="86" t="s">
        <v>37</v>
      </c>
      <c r="D80" s="87" t="s">
        <v>93</v>
      </c>
      <c r="E80" s="106">
        <v>32.700000000000003</v>
      </c>
      <c r="F80" s="89">
        <f t="shared" si="12"/>
        <v>93.428571428571445</v>
      </c>
      <c r="G80" s="129" t="s">
        <v>53</v>
      </c>
      <c r="H80" s="130" t="s">
        <v>53</v>
      </c>
      <c r="I80" s="88">
        <v>2.2999999999999998</v>
      </c>
      <c r="J80" s="88">
        <f t="shared" si="13"/>
        <v>6.5714285714285712</v>
      </c>
      <c r="K80" s="88">
        <f t="shared" si="14"/>
        <v>35</v>
      </c>
      <c r="L80" s="90">
        <f t="shared" si="15"/>
        <v>100</v>
      </c>
      <c r="M80" s="85" t="s">
        <v>92</v>
      </c>
      <c r="N80" s="86" t="s">
        <v>37</v>
      </c>
      <c r="O80" s="87" t="s">
        <v>93</v>
      </c>
      <c r="P80" s="91" t="s">
        <v>42</v>
      </c>
      <c r="Q80" s="80" t="s">
        <v>40</v>
      </c>
      <c r="R80" s="92"/>
      <c r="S80" s="93"/>
      <c r="T80" s="93"/>
    </row>
    <row r="81" spans="1:21" s="83" customFormat="1" ht="18.75" customHeight="1">
      <c r="A81" s="84"/>
      <c r="B81" s="85" t="s">
        <v>979</v>
      </c>
      <c r="C81" s="86" t="s">
        <v>37</v>
      </c>
      <c r="D81" s="87" t="s">
        <v>94</v>
      </c>
      <c r="E81" s="106">
        <v>18.399999999999999</v>
      </c>
      <c r="F81" s="89">
        <f t="shared" si="12"/>
        <v>88.888888888888886</v>
      </c>
      <c r="G81" s="88">
        <v>1.3</v>
      </c>
      <c r="H81" s="89">
        <f>G81/$K81*100</f>
        <v>6.2801932367149762</v>
      </c>
      <c r="I81" s="88">
        <v>1</v>
      </c>
      <c r="J81" s="88">
        <f t="shared" si="13"/>
        <v>4.8309178743961354</v>
      </c>
      <c r="K81" s="88">
        <f t="shared" si="14"/>
        <v>20.7</v>
      </c>
      <c r="L81" s="90">
        <f t="shared" si="15"/>
        <v>100</v>
      </c>
      <c r="M81" s="85" t="s">
        <v>979</v>
      </c>
      <c r="N81" s="86" t="s">
        <v>37</v>
      </c>
      <c r="O81" s="87" t="s">
        <v>94</v>
      </c>
      <c r="P81" s="91" t="s">
        <v>39</v>
      </c>
      <c r="Q81" s="80" t="s">
        <v>40</v>
      </c>
      <c r="R81" s="92"/>
      <c r="S81" s="93"/>
      <c r="T81" s="93"/>
    </row>
    <row r="82" spans="1:21" s="83" customFormat="1" ht="18.75" customHeight="1">
      <c r="A82" s="84"/>
      <c r="B82" s="107" t="s">
        <v>95</v>
      </c>
      <c r="C82" s="108" t="s">
        <v>1299</v>
      </c>
      <c r="D82" s="109" t="s">
        <v>949</v>
      </c>
      <c r="E82" s="110">
        <v>7.5</v>
      </c>
      <c r="F82" s="111">
        <f t="shared" si="12"/>
        <v>85.22727272727272</v>
      </c>
      <c r="G82" s="151" t="s">
        <v>53</v>
      </c>
      <c r="H82" s="113" t="s">
        <v>53</v>
      </c>
      <c r="I82" s="114">
        <v>1.3</v>
      </c>
      <c r="J82" s="114">
        <f t="shared" si="13"/>
        <v>14.77272727272727</v>
      </c>
      <c r="K82" s="114">
        <f t="shared" si="14"/>
        <v>8.8000000000000007</v>
      </c>
      <c r="L82" s="115">
        <f t="shared" si="15"/>
        <v>100</v>
      </c>
      <c r="M82" s="107" t="s">
        <v>95</v>
      </c>
      <c r="N82" s="108" t="s">
        <v>37</v>
      </c>
      <c r="O82" s="109" t="s">
        <v>949</v>
      </c>
      <c r="P82" s="116" t="s">
        <v>39</v>
      </c>
      <c r="Q82" s="80" t="s">
        <v>40</v>
      </c>
      <c r="R82" s="117"/>
      <c r="S82" s="118"/>
      <c r="T82" s="118"/>
    </row>
    <row r="83" spans="1:21" ht="18.75" customHeight="1" thickBot="1">
      <c r="A83" s="94"/>
      <c r="B83" s="95"/>
      <c r="C83" s="96"/>
      <c r="D83" s="97" t="s">
        <v>8</v>
      </c>
      <c r="E83" s="119">
        <f>SUM(E77:E82)</f>
        <v>112.6</v>
      </c>
      <c r="F83" s="99">
        <f t="shared" si="12"/>
        <v>78.68623340321453</v>
      </c>
      <c r="G83" s="98">
        <f>SUM(G77:G82)</f>
        <v>1.3</v>
      </c>
      <c r="H83" s="99">
        <f>G83/$K83*100</f>
        <v>0.90845562543675762</v>
      </c>
      <c r="I83" s="98">
        <f>SUM(I77:I82)</f>
        <v>29.200000000000003</v>
      </c>
      <c r="J83" s="99">
        <f t="shared" si="13"/>
        <v>20.405310971348712</v>
      </c>
      <c r="K83" s="98">
        <f t="shared" si="14"/>
        <v>143.1</v>
      </c>
      <c r="L83" s="120">
        <f t="shared" si="15"/>
        <v>100</v>
      </c>
      <c r="M83" s="95"/>
      <c r="N83" s="96"/>
      <c r="O83" s="97"/>
      <c r="P83" s="100"/>
      <c r="R83" s="101">
        <f>K83</f>
        <v>143.1</v>
      </c>
      <c r="S83" s="102"/>
      <c r="T83" s="102"/>
    </row>
    <row r="84" spans="1:21" s="83" customFormat="1" ht="18.75" customHeight="1">
      <c r="A84" s="143" t="s">
        <v>96</v>
      </c>
      <c r="B84" s="72" t="s">
        <v>97</v>
      </c>
      <c r="C84" s="73" t="s">
        <v>1189</v>
      </c>
      <c r="D84" s="74" t="s">
        <v>950</v>
      </c>
      <c r="E84" s="75">
        <v>42.5</v>
      </c>
      <c r="F84" s="104">
        <f t="shared" si="12"/>
        <v>78.125</v>
      </c>
      <c r="G84" s="75">
        <v>5.5</v>
      </c>
      <c r="H84" s="104">
        <f>G84/$K84*100</f>
        <v>10.11029411764706</v>
      </c>
      <c r="I84" s="75">
        <v>6.4</v>
      </c>
      <c r="J84" s="104">
        <f t="shared" si="13"/>
        <v>11.764705882352942</v>
      </c>
      <c r="K84" s="75">
        <f t="shared" si="14"/>
        <v>54.4</v>
      </c>
      <c r="L84" s="78">
        <f t="shared" si="15"/>
        <v>100</v>
      </c>
      <c r="M84" s="72" t="s">
        <v>97</v>
      </c>
      <c r="N84" s="73" t="s">
        <v>1189</v>
      </c>
      <c r="O84" s="74" t="s">
        <v>950</v>
      </c>
      <c r="P84" s="116" t="s">
        <v>42</v>
      </c>
      <c r="Q84" s="80" t="s">
        <v>40</v>
      </c>
      <c r="R84" s="117"/>
      <c r="S84" s="118"/>
      <c r="T84" s="118"/>
    </row>
    <row r="85" spans="1:21" s="83" customFormat="1" ht="18.75" customHeight="1">
      <c r="A85" s="84"/>
      <c r="B85" s="85" t="s">
        <v>98</v>
      </c>
      <c r="C85" s="86" t="s">
        <v>1189</v>
      </c>
      <c r="D85" s="87" t="s">
        <v>99</v>
      </c>
      <c r="E85" s="88">
        <v>63.6</v>
      </c>
      <c r="F85" s="89">
        <f t="shared" si="12"/>
        <v>78.908188585607945</v>
      </c>
      <c r="G85" s="131">
        <v>5.5</v>
      </c>
      <c r="H85" s="132">
        <f>G85/$K85*100</f>
        <v>6.8238213399503724</v>
      </c>
      <c r="I85" s="88">
        <v>11.5</v>
      </c>
      <c r="J85" s="89">
        <f t="shared" si="13"/>
        <v>14.267990074441689</v>
      </c>
      <c r="K85" s="88">
        <f t="shared" si="14"/>
        <v>80.599999999999994</v>
      </c>
      <c r="L85" s="144">
        <f t="shared" si="15"/>
        <v>100</v>
      </c>
      <c r="M85" s="85" t="s">
        <v>98</v>
      </c>
      <c r="N85" s="86" t="s">
        <v>1189</v>
      </c>
      <c r="O85" s="87" t="s">
        <v>99</v>
      </c>
      <c r="P85" s="91" t="s">
        <v>42</v>
      </c>
      <c r="Q85" s="80" t="s">
        <v>40</v>
      </c>
      <c r="R85" s="92"/>
      <c r="S85" s="93"/>
      <c r="T85" s="93"/>
    </row>
    <row r="86" spans="1:21" ht="18.75" customHeight="1" thickBot="1">
      <c r="A86" s="94"/>
      <c r="B86" s="95"/>
      <c r="C86" s="96"/>
      <c r="D86" s="97" t="s">
        <v>8</v>
      </c>
      <c r="E86" s="98">
        <f>SUM(E84:E85)</f>
        <v>106.1</v>
      </c>
      <c r="F86" s="99">
        <f t="shared" si="12"/>
        <v>78.592592592592595</v>
      </c>
      <c r="G86" s="98">
        <f>SUM(G84:G85)</f>
        <v>11</v>
      </c>
      <c r="H86" s="99">
        <f>G86/$K86*100</f>
        <v>8.1481481481481488</v>
      </c>
      <c r="I86" s="98">
        <f>SUM(I84:I85)</f>
        <v>17.899999999999999</v>
      </c>
      <c r="J86" s="99">
        <f t="shared" si="13"/>
        <v>13.25925925925926</v>
      </c>
      <c r="K86" s="98">
        <f t="shared" si="14"/>
        <v>135</v>
      </c>
      <c r="L86" s="99">
        <f t="shared" si="15"/>
        <v>100</v>
      </c>
      <c r="M86" s="95"/>
      <c r="N86" s="96"/>
      <c r="O86" s="97"/>
      <c r="P86" s="100"/>
      <c r="R86" s="101">
        <f>K86</f>
        <v>135</v>
      </c>
      <c r="S86" s="102"/>
      <c r="T86" s="102"/>
    </row>
    <row r="87" spans="1:21" s="83" customFormat="1" ht="18.75" customHeight="1">
      <c r="A87" s="143" t="s">
        <v>100</v>
      </c>
      <c r="B87" s="72" t="s">
        <v>89</v>
      </c>
      <c r="C87" s="73" t="s">
        <v>1298</v>
      </c>
      <c r="D87" s="74" t="s">
        <v>101</v>
      </c>
      <c r="E87" s="75">
        <v>3.7</v>
      </c>
      <c r="F87" s="104">
        <f t="shared" si="12"/>
        <v>94.871794871794862</v>
      </c>
      <c r="G87" s="149" t="s">
        <v>53</v>
      </c>
      <c r="H87" s="150" t="s">
        <v>53</v>
      </c>
      <c r="I87" s="75">
        <v>0.2</v>
      </c>
      <c r="J87" s="104">
        <f t="shared" si="13"/>
        <v>5.1282051282051277</v>
      </c>
      <c r="K87" s="75">
        <f t="shared" si="14"/>
        <v>3.9000000000000004</v>
      </c>
      <c r="L87" s="78">
        <f t="shared" si="15"/>
        <v>100</v>
      </c>
      <c r="M87" s="72" t="s">
        <v>89</v>
      </c>
      <c r="N87" s="73" t="s">
        <v>1298</v>
      </c>
      <c r="O87" s="74" t="s">
        <v>101</v>
      </c>
      <c r="P87" s="79" t="s">
        <v>1300</v>
      </c>
      <c r="Q87" s="80" t="s">
        <v>40</v>
      </c>
      <c r="R87" s="121"/>
      <c r="S87" s="122"/>
      <c r="T87" s="122"/>
    </row>
    <row r="88" spans="1:21" ht="18.75" customHeight="1" thickBot="1">
      <c r="A88" s="94"/>
      <c r="B88" s="95"/>
      <c r="C88" s="96"/>
      <c r="D88" s="97" t="s">
        <v>8</v>
      </c>
      <c r="E88" s="98">
        <f>SUM(E87:E87)</f>
        <v>3.7</v>
      </c>
      <c r="F88" s="99">
        <f t="shared" si="12"/>
        <v>94.871794871794862</v>
      </c>
      <c r="G88" s="98">
        <f>SUM(G87:G87)</f>
        <v>0</v>
      </c>
      <c r="H88" s="99">
        <f>G88/$K88*100</f>
        <v>0</v>
      </c>
      <c r="I88" s="98">
        <f>SUM(I87:I87)</f>
        <v>0.2</v>
      </c>
      <c r="J88" s="99">
        <f t="shared" si="13"/>
        <v>5.1282051282051277</v>
      </c>
      <c r="K88" s="98">
        <f t="shared" si="14"/>
        <v>3.9000000000000004</v>
      </c>
      <c r="L88" s="99">
        <f t="shared" si="15"/>
        <v>100</v>
      </c>
      <c r="M88" s="95"/>
      <c r="N88" s="96"/>
      <c r="O88" s="97"/>
      <c r="P88" s="100"/>
      <c r="R88" s="101">
        <f>K88</f>
        <v>3.9000000000000004</v>
      </c>
      <c r="S88" s="102"/>
      <c r="T88" s="102"/>
    </row>
    <row r="89" spans="1:21" s="83" customFormat="1" ht="18.75" customHeight="1">
      <c r="A89" s="71" t="s">
        <v>102</v>
      </c>
      <c r="B89" s="72" t="s">
        <v>103</v>
      </c>
      <c r="C89" s="73" t="s">
        <v>1189</v>
      </c>
      <c r="D89" s="74" t="s">
        <v>104</v>
      </c>
      <c r="E89" s="103">
        <v>62.9</v>
      </c>
      <c r="F89" s="104">
        <f t="shared" si="12"/>
        <v>66.986155484558026</v>
      </c>
      <c r="G89" s="75">
        <v>4.3</v>
      </c>
      <c r="H89" s="104">
        <f>G89/$K89*100</f>
        <v>4.5793397231096904</v>
      </c>
      <c r="I89" s="75">
        <v>26.7</v>
      </c>
      <c r="J89" s="104">
        <f t="shared" si="13"/>
        <v>28.434504792332266</v>
      </c>
      <c r="K89" s="75">
        <f t="shared" si="14"/>
        <v>93.9</v>
      </c>
      <c r="L89" s="105">
        <f t="shared" si="15"/>
        <v>100</v>
      </c>
      <c r="M89" s="72" t="s">
        <v>103</v>
      </c>
      <c r="N89" s="73" t="s">
        <v>37</v>
      </c>
      <c r="O89" s="74" t="s">
        <v>105</v>
      </c>
      <c r="P89" s="79" t="s">
        <v>1192</v>
      </c>
      <c r="Q89" s="80" t="s">
        <v>106</v>
      </c>
      <c r="R89" s="121"/>
      <c r="S89" s="122">
        <f>K89</f>
        <v>93.9</v>
      </c>
      <c r="T89" s="122"/>
    </row>
    <row r="90" spans="1:21" s="83" customFormat="1" ht="18.75" customHeight="1">
      <c r="A90" s="84"/>
      <c r="B90" s="85"/>
      <c r="C90" s="86"/>
      <c r="D90" s="87"/>
      <c r="E90" s="106"/>
      <c r="F90" s="89"/>
      <c r="G90" s="129"/>
      <c r="H90" s="130"/>
      <c r="I90" s="88"/>
      <c r="J90" s="89"/>
      <c r="K90" s="88"/>
      <c r="L90" s="90"/>
      <c r="M90" s="85" t="s">
        <v>105</v>
      </c>
      <c r="N90" s="86" t="s">
        <v>37</v>
      </c>
      <c r="O90" s="87" t="s">
        <v>107</v>
      </c>
      <c r="P90" s="91" t="s">
        <v>1191</v>
      </c>
      <c r="Q90" s="80" t="s">
        <v>106</v>
      </c>
      <c r="R90" s="123"/>
      <c r="S90" s="124"/>
      <c r="T90" s="124"/>
    </row>
    <row r="91" spans="1:21" s="83" customFormat="1" ht="18.75" customHeight="1">
      <c r="A91" s="84"/>
      <c r="B91" s="133"/>
      <c r="C91" s="134"/>
      <c r="D91" s="135"/>
      <c r="E91" s="136"/>
      <c r="F91" s="137"/>
      <c r="G91" s="138"/>
      <c r="H91" s="137"/>
      <c r="I91" s="138"/>
      <c r="J91" s="138"/>
      <c r="K91" s="138"/>
      <c r="L91" s="139"/>
      <c r="M91" s="133" t="s">
        <v>107</v>
      </c>
      <c r="N91" s="134" t="s">
        <v>37</v>
      </c>
      <c r="O91" s="135" t="s">
        <v>104</v>
      </c>
      <c r="P91" s="140" t="s">
        <v>1192</v>
      </c>
      <c r="Q91" s="80" t="s">
        <v>106</v>
      </c>
      <c r="R91" s="141"/>
      <c r="S91" s="142"/>
      <c r="T91" s="142"/>
    </row>
    <row r="92" spans="1:21" s="83" customFormat="1" ht="18.75" customHeight="1">
      <c r="A92" s="84"/>
      <c r="B92" s="152" t="s">
        <v>107</v>
      </c>
      <c r="C92" s="153" t="s">
        <v>37</v>
      </c>
      <c r="D92" s="154" t="s">
        <v>108</v>
      </c>
      <c r="E92" s="155">
        <v>233.2</v>
      </c>
      <c r="F92" s="156">
        <f>E92/$K92*100</f>
        <v>85.45254672041041</v>
      </c>
      <c r="G92" s="157">
        <v>18.100000000000001</v>
      </c>
      <c r="H92" s="158">
        <f>G92/$K92*100</f>
        <v>6.6324661048002937</v>
      </c>
      <c r="I92" s="159">
        <v>21.6</v>
      </c>
      <c r="J92" s="159">
        <f>I92/$K92*100</f>
        <v>7.9149871747893012</v>
      </c>
      <c r="K92" s="159">
        <f>SUM(E92,G92,I92)</f>
        <v>272.89999999999998</v>
      </c>
      <c r="L92" s="160">
        <f>K92/$K92*100</f>
        <v>100</v>
      </c>
      <c r="M92" s="152" t="s">
        <v>107</v>
      </c>
      <c r="N92" s="153" t="s">
        <v>37</v>
      </c>
      <c r="O92" s="154" t="s">
        <v>108</v>
      </c>
      <c r="P92" s="161" t="s">
        <v>1192</v>
      </c>
      <c r="Q92" s="80" t="s">
        <v>106</v>
      </c>
      <c r="R92" s="162"/>
      <c r="S92" s="163">
        <f>K92</f>
        <v>272.89999999999998</v>
      </c>
      <c r="T92" s="163"/>
    </row>
    <row r="93" spans="1:21" s="83" customFormat="1" ht="18.75" customHeight="1">
      <c r="A93" s="84"/>
      <c r="B93" s="85" t="s">
        <v>109</v>
      </c>
      <c r="C93" s="86" t="s">
        <v>37</v>
      </c>
      <c r="D93" s="87" t="s">
        <v>110</v>
      </c>
      <c r="E93" s="106">
        <v>150.30000000000001</v>
      </c>
      <c r="F93" s="89">
        <f>E93/$K93*100</f>
        <v>79.397781299524567</v>
      </c>
      <c r="G93" s="131">
        <v>4.5</v>
      </c>
      <c r="H93" s="132">
        <f>G93/$K93*100</f>
        <v>2.3771790808240887</v>
      </c>
      <c r="I93" s="88">
        <v>34.5</v>
      </c>
      <c r="J93" s="88">
        <f>I93/$K93*100</f>
        <v>18.225039619651344</v>
      </c>
      <c r="K93" s="88">
        <f>SUM(E93,G93,I93)</f>
        <v>189.3</v>
      </c>
      <c r="L93" s="90">
        <f>K93/$K93*100</f>
        <v>100</v>
      </c>
      <c r="M93" s="85" t="s">
        <v>109</v>
      </c>
      <c r="N93" s="86" t="s">
        <v>37</v>
      </c>
      <c r="O93" s="87" t="s">
        <v>111</v>
      </c>
      <c r="P93" s="91" t="s">
        <v>1301</v>
      </c>
      <c r="Q93" s="80" t="s">
        <v>112</v>
      </c>
      <c r="R93" s="123"/>
      <c r="S93" s="164">
        <v>87.5</v>
      </c>
      <c r="T93" s="165">
        <v>101.8</v>
      </c>
      <c r="U93" s="166" t="str">
        <f>IF(K93-SUM(S93:T93)=0,"○","×")</f>
        <v>○</v>
      </c>
    </row>
    <row r="94" spans="1:21" s="83" customFormat="1" ht="18.75" customHeight="1">
      <c r="A94" s="84"/>
      <c r="B94" s="85" t="s">
        <v>113</v>
      </c>
      <c r="C94" s="86" t="s">
        <v>37</v>
      </c>
      <c r="D94" s="87" t="s">
        <v>114</v>
      </c>
      <c r="E94" s="129" t="s">
        <v>53</v>
      </c>
      <c r="F94" s="130" t="s">
        <v>53</v>
      </c>
      <c r="G94" s="129" t="s">
        <v>53</v>
      </c>
      <c r="H94" s="130" t="s">
        <v>53</v>
      </c>
      <c r="I94" s="88">
        <v>3.3</v>
      </c>
      <c r="J94" s="88">
        <f>I94/$K94*100</f>
        <v>100</v>
      </c>
      <c r="K94" s="88">
        <f>SUM(E94,G94,I94)</f>
        <v>3.3</v>
      </c>
      <c r="L94" s="90">
        <f>K94/$K94*100</f>
        <v>100</v>
      </c>
      <c r="M94" s="85" t="s">
        <v>111</v>
      </c>
      <c r="N94" s="86" t="s">
        <v>37</v>
      </c>
      <c r="O94" s="87" t="s">
        <v>115</v>
      </c>
      <c r="P94" s="91" t="s">
        <v>1302</v>
      </c>
      <c r="Q94" s="80" t="s">
        <v>116</v>
      </c>
      <c r="R94" s="123"/>
      <c r="S94" s="124"/>
      <c r="T94" s="124">
        <f>K94</f>
        <v>3.3</v>
      </c>
    </row>
    <row r="95" spans="1:21" s="83" customFormat="1" ht="18.75" customHeight="1">
      <c r="A95" s="84"/>
      <c r="B95" s="85"/>
      <c r="C95" s="86"/>
      <c r="D95" s="87"/>
      <c r="E95" s="106"/>
      <c r="F95" s="89"/>
      <c r="G95" s="131"/>
      <c r="H95" s="132"/>
      <c r="I95" s="88"/>
      <c r="J95" s="88"/>
      <c r="K95" s="88"/>
      <c r="L95" s="90"/>
      <c r="M95" s="85" t="s">
        <v>115</v>
      </c>
      <c r="N95" s="86" t="s">
        <v>37</v>
      </c>
      <c r="O95" s="87" t="s">
        <v>117</v>
      </c>
      <c r="P95" s="91" t="s">
        <v>42</v>
      </c>
      <c r="Q95" s="80" t="s">
        <v>116</v>
      </c>
      <c r="R95" s="92"/>
      <c r="S95" s="93"/>
      <c r="T95" s="93"/>
    </row>
    <row r="96" spans="1:21" s="83" customFormat="1" ht="18.75" customHeight="1">
      <c r="A96" s="84"/>
      <c r="B96" s="85"/>
      <c r="C96" s="86"/>
      <c r="D96" s="87"/>
      <c r="E96" s="106"/>
      <c r="F96" s="89"/>
      <c r="G96" s="131"/>
      <c r="H96" s="132"/>
      <c r="I96" s="88"/>
      <c r="J96" s="88"/>
      <c r="K96" s="88"/>
      <c r="L96" s="90"/>
      <c r="M96" s="85" t="s">
        <v>117</v>
      </c>
      <c r="N96" s="86" t="s">
        <v>37</v>
      </c>
      <c r="O96" s="87" t="s">
        <v>118</v>
      </c>
      <c r="P96" s="91" t="s">
        <v>1303</v>
      </c>
      <c r="Q96" s="80" t="s">
        <v>116</v>
      </c>
      <c r="R96" s="123"/>
      <c r="S96" s="124"/>
      <c r="T96" s="124"/>
    </row>
    <row r="97" spans="1:21" s="83" customFormat="1" ht="18.75" customHeight="1">
      <c r="A97" s="84"/>
      <c r="B97" s="85"/>
      <c r="C97" s="86"/>
      <c r="D97" s="87"/>
      <c r="E97" s="106"/>
      <c r="F97" s="89"/>
      <c r="G97" s="131"/>
      <c r="H97" s="132"/>
      <c r="I97" s="88"/>
      <c r="J97" s="88"/>
      <c r="K97" s="88"/>
      <c r="L97" s="90"/>
      <c r="M97" s="85" t="s">
        <v>118</v>
      </c>
      <c r="N97" s="86" t="s">
        <v>37</v>
      </c>
      <c r="O97" s="87" t="s">
        <v>110</v>
      </c>
      <c r="P97" s="91" t="s">
        <v>42</v>
      </c>
      <c r="Q97" s="80" t="s">
        <v>116</v>
      </c>
      <c r="R97" s="92"/>
      <c r="S97" s="93"/>
      <c r="T97" s="93"/>
    </row>
    <row r="98" spans="1:21" s="83" customFormat="1" ht="18.75" customHeight="1">
      <c r="A98" s="84"/>
      <c r="B98" s="85"/>
      <c r="C98" s="86"/>
      <c r="D98" s="87"/>
      <c r="E98" s="106"/>
      <c r="F98" s="89"/>
      <c r="G98" s="131"/>
      <c r="H98" s="132"/>
      <c r="I98" s="88"/>
      <c r="J98" s="88"/>
      <c r="K98" s="88"/>
      <c r="L98" s="90"/>
      <c r="M98" s="85" t="s">
        <v>113</v>
      </c>
      <c r="N98" s="86" t="s">
        <v>37</v>
      </c>
      <c r="O98" s="87" t="s">
        <v>114</v>
      </c>
      <c r="P98" s="91" t="s">
        <v>42</v>
      </c>
      <c r="Q98" s="80" t="s">
        <v>116</v>
      </c>
      <c r="R98" s="123"/>
      <c r="S98" s="124"/>
      <c r="T98" s="124"/>
    </row>
    <row r="99" spans="1:21" s="83" customFormat="1" ht="18.75" customHeight="1">
      <c r="A99" s="84"/>
      <c r="B99" s="107" t="s">
        <v>980</v>
      </c>
      <c r="C99" s="108" t="s">
        <v>1304</v>
      </c>
      <c r="D99" s="109" t="s">
        <v>955</v>
      </c>
      <c r="E99" s="110">
        <v>50.2</v>
      </c>
      <c r="F99" s="111">
        <f>E99/$K99*100</f>
        <v>66.226912928759887</v>
      </c>
      <c r="G99" s="125">
        <v>15.4</v>
      </c>
      <c r="H99" s="126">
        <f>G99/$K99*100</f>
        <v>20.316622691292874</v>
      </c>
      <c r="I99" s="114">
        <v>10.199999999999999</v>
      </c>
      <c r="J99" s="114">
        <f>I99/$K99*100</f>
        <v>13.456464379947228</v>
      </c>
      <c r="K99" s="114">
        <f>SUM(E99,G99,I99)</f>
        <v>75.800000000000011</v>
      </c>
      <c r="L99" s="115">
        <f>K99/$K99*100</f>
        <v>100</v>
      </c>
      <c r="M99" s="107" t="s">
        <v>980</v>
      </c>
      <c r="N99" s="108" t="s">
        <v>1304</v>
      </c>
      <c r="O99" s="109" t="s">
        <v>955</v>
      </c>
      <c r="P99" s="116" t="s">
        <v>1305</v>
      </c>
      <c r="Q99" s="80" t="s">
        <v>119</v>
      </c>
      <c r="R99" s="167">
        <v>42.7</v>
      </c>
      <c r="S99" s="168">
        <v>33.1</v>
      </c>
      <c r="T99" s="128"/>
      <c r="U99" s="166" t="str">
        <f>IF(K99-SUM(R99:S99)=0,"○","×")</f>
        <v>○</v>
      </c>
    </row>
    <row r="100" spans="1:21" ht="18.75" customHeight="1" thickBot="1">
      <c r="A100" s="94"/>
      <c r="B100" s="95"/>
      <c r="C100" s="96"/>
      <c r="D100" s="97" t="s">
        <v>8</v>
      </c>
      <c r="E100" s="119">
        <f>SUM(E89:E99)</f>
        <v>496.59999999999997</v>
      </c>
      <c r="F100" s="99">
        <f>E100/$K100*100</f>
        <v>78.18010075566751</v>
      </c>
      <c r="G100" s="98">
        <f>SUM(G89:G99)</f>
        <v>42.300000000000004</v>
      </c>
      <c r="H100" s="99">
        <f>G100/$K100*100</f>
        <v>6.6593198992443341</v>
      </c>
      <c r="I100" s="98">
        <f>SUM(I89:I99)</f>
        <v>96.3</v>
      </c>
      <c r="J100" s="99">
        <f>I100/$K100*100</f>
        <v>15.160579345088163</v>
      </c>
      <c r="K100" s="98">
        <f>SUM(E100,G100,I100)</f>
        <v>635.19999999999993</v>
      </c>
      <c r="L100" s="120">
        <f>K100/$K100*100</f>
        <v>100</v>
      </c>
      <c r="M100" s="169"/>
      <c r="N100" s="96"/>
      <c r="O100" s="97"/>
      <c r="P100" s="100"/>
      <c r="R100" s="101"/>
      <c r="S100" s="102"/>
      <c r="T100" s="102"/>
    </row>
    <row r="101" spans="1:21" s="83" customFormat="1" ht="18.75" customHeight="1">
      <c r="A101" s="143" t="s">
        <v>120</v>
      </c>
      <c r="B101" s="72" t="s">
        <v>121</v>
      </c>
      <c r="C101" s="73" t="s">
        <v>1270</v>
      </c>
      <c r="D101" s="74" t="s">
        <v>109</v>
      </c>
      <c r="E101" s="75">
        <v>277.7</v>
      </c>
      <c r="F101" s="104">
        <f>E101/$K101*100</f>
        <v>80.098067493510243</v>
      </c>
      <c r="G101" s="170">
        <v>17.5</v>
      </c>
      <c r="H101" s="171">
        <f>G101/$K101*100</f>
        <v>5.047591577732911</v>
      </c>
      <c r="I101" s="75">
        <v>51.5</v>
      </c>
      <c r="J101" s="104">
        <f>I101/$K101*100</f>
        <v>14.854340928756852</v>
      </c>
      <c r="K101" s="75">
        <f>SUM(E101,G101,I101)</f>
        <v>346.7</v>
      </c>
      <c r="L101" s="104">
        <f>K101/$K101*100</f>
        <v>100</v>
      </c>
      <c r="M101" s="72" t="s">
        <v>121</v>
      </c>
      <c r="N101" s="73" t="s">
        <v>1306</v>
      </c>
      <c r="O101" s="74" t="s">
        <v>122</v>
      </c>
      <c r="P101" s="79" t="s">
        <v>90</v>
      </c>
      <c r="Q101" s="80" t="s">
        <v>106</v>
      </c>
      <c r="R101" s="121"/>
      <c r="S101" s="122"/>
      <c r="T101" s="122"/>
    </row>
    <row r="102" spans="1:21" s="83" customFormat="1" ht="18.75" customHeight="1">
      <c r="A102" s="172"/>
      <c r="B102" s="85"/>
      <c r="C102" s="86"/>
      <c r="D102" s="87"/>
      <c r="E102" s="88"/>
      <c r="F102" s="89"/>
      <c r="G102" s="131"/>
      <c r="H102" s="132"/>
      <c r="I102" s="88"/>
      <c r="J102" s="89"/>
      <c r="K102" s="88"/>
      <c r="L102" s="89"/>
      <c r="M102" s="173" t="s">
        <v>122</v>
      </c>
      <c r="N102" s="86" t="s">
        <v>37</v>
      </c>
      <c r="O102" s="87" t="s">
        <v>109</v>
      </c>
      <c r="P102" s="91" t="s">
        <v>42</v>
      </c>
      <c r="Q102" s="80" t="s">
        <v>106</v>
      </c>
      <c r="R102" s="123"/>
      <c r="S102" s="124"/>
      <c r="T102" s="124"/>
    </row>
    <row r="103" spans="1:21" s="83" customFormat="1" ht="16.5" customHeight="1">
      <c r="A103" s="174"/>
      <c r="B103" s="107" t="s">
        <v>1307</v>
      </c>
      <c r="C103" s="108" t="s">
        <v>1306</v>
      </c>
      <c r="D103" s="109" t="s">
        <v>1308</v>
      </c>
      <c r="E103" s="114"/>
      <c r="F103" s="111"/>
      <c r="G103" s="125">
        <v>1.9</v>
      </c>
      <c r="H103" s="126">
        <f>G103/$K103*100</f>
        <v>100</v>
      </c>
      <c r="I103" s="114"/>
      <c r="J103" s="111"/>
      <c r="K103" s="114">
        <v>1.9</v>
      </c>
      <c r="L103" s="111">
        <f>K103/$K103*100</f>
        <v>100</v>
      </c>
      <c r="M103" s="107" t="s">
        <v>1307</v>
      </c>
      <c r="N103" s="108" t="s">
        <v>1309</v>
      </c>
      <c r="O103" s="109" t="s">
        <v>1308</v>
      </c>
      <c r="P103" s="116" t="s">
        <v>1310</v>
      </c>
      <c r="Q103" s="83" t="s">
        <v>106</v>
      </c>
      <c r="R103" s="92"/>
      <c r="S103" s="93"/>
      <c r="T103" s="93"/>
    </row>
    <row r="104" spans="1:21" s="83" customFormat="1" ht="16.5" customHeight="1">
      <c r="A104" s="174"/>
      <c r="B104" s="173" t="s">
        <v>1307</v>
      </c>
      <c r="C104" s="175" t="s">
        <v>1189</v>
      </c>
      <c r="D104" s="176" t="s">
        <v>1311</v>
      </c>
      <c r="E104" s="177"/>
      <c r="F104" s="178"/>
      <c r="G104" s="179"/>
      <c r="H104" s="180"/>
      <c r="I104" s="177">
        <v>1.5</v>
      </c>
      <c r="J104" s="177">
        <f>I104/$K104*100</f>
        <v>100</v>
      </c>
      <c r="K104" s="177">
        <v>1.5</v>
      </c>
      <c r="L104" s="89">
        <f t="shared" ref="L104" si="16">K104/$K104*100</f>
        <v>100</v>
      </c>
      <c r="M104" s="173" t="s">
        <v>1307</v>
      </c>
      <c r="N104" s="175" t="s">
        <v>1189</v>
      </c>
      <c r="O104" s="176" t="s">
        <v>1311</v>
      </c>
      <c r="P104" s="91" t="s">
        <v>1192</v>
      </c>
      <c r="Q104" s="83" t="s">
        <v>106</v>
      </c>
      <c r="R104" s="92"/>
      <c r="S104" s="93"/>
      <c r="T104" s="93"/>
    </row>
    <row r="105" spans="1:21" ht="18.75" customHeight="1" thickBot="1">
      <c r="A105" s="94"/>
      <c r="B105" s="95"/>
      <c r="C105" s="96"/>
      <c r="D105" s="97" t="s">
        <v>8</v>
      </c>
      <c r="E105" s="98">
        <f>SUM(E101:E104)</f>
        <v>277.7</v>
      </c>
      <c r="F105" s="99">
        <f>E105/$K105*100</f>
        <v>79.32019423021994</v>
      </c>
      <c r="G105" s="98">
        <f>SUM(G101:G104)</f>
        <v>19.399999999999999</v>
      </c>
      <c r="H105" s="99">
        <f>G105/$K105*100</f>
        <v>5.5412739217366465</v>
      </c>
      <c r="I105" s="98">
        <f>SUM(I101:I104)</f>
        <v>53</v>
      </c>
      <c r="J105" s="99">
        <f>I105/$K105*100</f>
        <v>15.138531848043419</v>
      </c>
      <c r="K105" s="98">
        <f>SUM(K101:K104)</f>
        <v>350.09999999999997</v>
      </c>
      <c r="L105" s="99">
        <f>K105/$K105*100</f>
        <v>100</v>
      </c>
      <c r="M105" s="95"/>
      <c r="N105" s="96"/>
      <c r="O105" s="97"/>
      <c r="P105" s="100"/>
      <c r="R105" s="101"/>
      <c r="S105" s="102">
        <f>K105</f>
        <v>350.09999999999997</v>
      </c>
      <c r="T105" s="102"/>
    </row>
    <row r="106" spans="1:21" s="83" customFormat="1" ht="18.75" customHeight="1">
      <c r="A106" s="143" t="s">
        <v>123</v>
      </c>
      <c r="B106" s="72" t="s">
        <v>69</v>
      </c>
      <c r="C106" s="73" t="s">
        <v>1189</v>
      </c>
      <c r="D106" s="74" t="s">
        <v>956</v>
      </c>
      <c r="E106" s="75">
        <v>365.1</v>
      </c>
      <c r="F106" s="104">
        <f>E106/$K106*100</f>
        <v>74.953808252925484</v>
      </c>
      <c r="G106" s="170">
        <v>63.2</v>
      </c>
      <c r="H106" s="171">
        <f>G106/$K106*100</f>
        <v>12.974748511599261</v>
      </c>
      <c r="I106" s="75">
        <v>58.8</v>
      </c>
      <c r="J106" s="104">
        <f>I106/$K106*100</f>
        <v>12.071443235475261</v>
      </c>
      <c r="K106" s="75">
        <f>SUM(E106,G106,I106)</f>
        <v>487.1</v>
      </c>
      <c r="L106" s="104">
        <f>K106/$K106*100</f>
        <v>100</v>
      </c>
      <c r="M106" s="72" t="s">
        <v>69</v>
      </c>
      <c r="N106" s="73" t="s">
        <v>1189</v>
      </c>
      <c r="O106" s="74" t="s">
        <v>956</v>
      </c>
      <c r="P106" s="79" t="s">
        <v>42</v>
      </c>
      <c r="Q106" s="80" t="s">
        <v>124</v>
      </c>
      <c r="R106" s="121"/>
      <c r="S106" s="122"/>
      <c r="T106" s="122"/>
    </row>
    <row r="107" spans="1:21" ht="18.75" customHeight="1" thickBot="1">
      <c r="A107" s="94"/>
      <c r="B107" s="95"/>
      <c r="C107" s="96"/>
      <c r="D107" s="97" t="s">
        <v>8</v>
      </c>
      <c r="E107" s="98">
        <f>SUM(E106:E106)</f>
        <v>365.1</v>
      </c>
      <c r="F107" s="99">
        <f>E107/$K107*100</f>
        <v>74.953808252925484</v>
      </c>
      <c r="G107" s="98">
        <f>SUM(G106:G106)</f>
        <v>63.2</v>
      </c>
      <c r="H107" s="99">
        <f>G107/$K107*100</f>
        <v>12.974748511599261</v>
      </c>
      <c r="I107" s="98">
        <f>SUM(I106:I106)</f>
        <v>58.8</v>
      </c>
      <c r="J107" s="99">
        <f>I107/$K107*100</f>
        <v>12.071443235475261</v>
      </c>
      <c r="K107" s="98">
        <f>SUM(E107,G107,I107)</f>
        <v>487.1</v>
      </c>
      <c r="L107" s="99">
        <f>K107/$K107*100</f>
        <v>100</v>
      </c>
      <c r="M107" s="95"/>
      <c r="N107" s="96"/>
      <c r="O107" s="97"/>
      <c r="P107" s="100"/>
      <c r="R107" s="181">
        <v>205</v>
      </c>
      <c r="S107" s="182">
        <v>282.10000000000002</v>
      </c>
      <c r="T107" s="102"/>
      <c r="U107" s="166" t="str">
        <f>IF(K107-SUM(R107:S107)=0,"○","×")</f>
        <v>○</v>
      </c>
    </row>
    <row r="108" spans="1:21" s="193" customFormat="1" ht="16.5" customHeight="1">
      <c r="A108" s="183" t="s">
        <v>125</v>
      </c>
      <c r="B108" s="184" t="s">
        <v>1312</v>
      </c>
      <c r="C108" s="185" t="s">
        <v>1270</v>
      </c>
      <c r="D108" s="186" t="s">
        <v>1313</v>
      </c>
      <c r="E108" s="187">
        <f>6.1+52.9</f>
        <v>59</v>
      </c>
      <c r="F108" s="188">
        <f>E108/$K108*100</f>
        <v>40.774015203870078</v>
      </c>
      <c r="G108" s="189">
        <f>2.1+36.4</f>
        <v>38.5</v>
      </c>
      <c r="H108" s="188">
        <f>G108/$K108*100</f>
        <v>26.606772633033867</v>
      </c>
      <c r="I108" s="190">
        <f>5+42.2</f>
        <v>47.2</v>
      </c>
      <c r="J108" s="188">
        <f>I108/$K108*100</f>
        <v>32.619212163096066</v>
      </c>
      <c r="K108" s="190">
        <f>SUM(E108,G108,I108)</f>
        <v>144.69999999999999</v>
      </c>
      <c r="L108" s="191">
        <f>K108/$K108*100</f>
        <v>100</v>
      </c>
      <c r="M108" s="184" t="s">
        <v>1312</v>
      </c>
      <c r="N108" s="185" t="s">
        <v>1189</v>
      </c>
      <c r="O108" s="186" t="s">
        <v>1313</v>
      </c>
      <c r="P108" s="192" t="s">
        <v>1194</v>
      </c>
      <c r="Q108" s="83" t="s">
        <v>106</v>
      </c>
      <c r="R108" s="81"/>
      <c r="S108" s="82"/>
      <c r="T108" s="82"/>
      <c r="U108" s="83"/>
    </row>
    <row r="109" spans="1:21" s="193" customFormat="1" ht="16.5" customHeight="1">
      <c r="A109" s="174"/>
      <c r="B109" s="194" t="s">
        <v>1314</v>
      </c>
      <c r="C109" s="195" t="s">
        <v>1189</v>
      </c>
      <c r="D109" s="196" t="s">
        <v>1315</v>
      </c>
      <c r="E109" s="197">
        <v>2.2999999999999998</v>
      </c>
      <c r="F109" s="198">
        <f t="shared" ref="F109:F110" si="17">E109/$K109*100</f>
        <v>51.111111111111107</v>
      </c>
      <c r="G109" s="199" t="s">
        <v>1190</v>
      </c>
      <c r="H109" s="200" t="s">
        <v>1190</v>
      </c>
      <c r="I109" s="201">
        <v>2.2000000000000002</v>
      </c>
      <c r="J109" s="198">
        <f t="shared" ref="J109:J110" si="18">I109/$K109*100</f>
        <v>48.888888888888893</v>
      </c>
      <c r="K109" s="201">
        <f t="shared" ref="K109:K110" si="19">SUM(E109,G109,I109)</f>
        <v>4.5</v>
      </c>
      <c r="L109" s="202">
        <f t="shared" ref="L109:L110" si="20">K109/$K109*100</f>
        <v>100</v>
      </c>
      <c r="M109" s="194" t="s">
        <v>1314</v>
      </c>
      <c r="N109" s="195" t="s">
        <v>1189</v>
      </c>
      <c r="O109" s="196" t="s">
        <v>1315</v>
      </c>
      <c r="P109" s="203" t="s">
        <v>1192</v>
      </c>
      <c r="Q109" s="83" t="s">
        <v>106</v>
      </c>
      <c r="R109" s="92"/>
      <c r="S109" s="93"/>
      <c r="T109" s="93"/>
      <c r="U109" s="83"/>
    </row>
    <row r="110" spans="1:21" s="193" customFormat="1" ht="16.5" customHeight="1">
      <c r="A110" s="174"/>
      <c r="B110" s="194" t="s">
        <v>1316</v>
      </c>
      <c r="C110" s="195" t="s">
        <v>1189</v>
      </c>
      <c r="D110" s="196" t="s">
        <v>1313</v>
      </c>
      <c r="E110" s="197">
        <v>7.3</v>
      </c>
      <c r="F110" s="198">
        <f t="shared" si="17"/>
        <v>57.480314960629919</v>
      </c>
      <c r="G110" s="199">
        <v>3.1</v>
      </c>
      <c r="H110" s="198">
        <f t="shared" ref="H110" si="21">G110/$K110*100</f>
        <v>24.409448818897637</v>
      </c>
      <c r="I110" s="201">
        <v>2.2999999999999998</v>
      </c>
      <c r="J110" s="198">
        <f t="shared" si="18"/>
        <v>18.110236220472441</v>
      </c>
      <c r="K110" s="201">
        <f t="shared" si="19"/>
        <v>12.7</v>
      </c>
      <c r="L110" s="202">
        <f t="shared" si="20"/>
        <v>100</v>
      </c>
      <c r="M110" s="194" t="s">
        <v>1316</v>
      </c>
      <c r="N110" s="195" t="s">
        <v>1189</v>
      </c>
      <c r="O110" s="196" t="s">
        <v>1313</v>
      </c>
      <c r="P110" s="203" t="s">
        <v>1192</v>
      </c>
      <c r="Q110" s="83" t="s">
        <v>106</v>
      </c>
      <c r="R110" s="92"/>
      <c r="S110" s="93"/>
      <c r="T110" s="93"/>
      <c r="U110" s="83"/>
    </row>
    <row r="111" spans="1:21" s="193" customFormat="1" ht="16.5" customHeight="1">
      <c r="A111" s="174"/>
      <c r="B111" s="194" t="s">
        <v>1317</v>
      </c>
      <c r="C111" s="195" t="s">
        <v>1189</v>
      </c>
      <c r="D111" s="196" t="s">
        <v>126</v>
      </c>
      <c r="E111" s="197">
        <v>4.5999999999999996</v>
      </c>
      <c r="F111" s="198">
        <f>E111/$K111*100</f>
        <v>15.032679738562091</v>
      </c>
      <c r="G111" s="199" t="s">
        <v>53</v>
      </c>
      <c r="H111" s="200" t="s">
        <v>53</v>
      </c>
      <c r="I111" s="201">
        <v>26</v>
      </c>
      <c r="J111" s="198">
        <f>I111/$K111*100</f>
        <v>84.967320261437905</v>
      </c>
      <c r="K111" s="201">
        <f>SUM(E111,G111,I111)</f>
        <v>30.6</v>
      </c>
      <c r="L111" s="202">
        <f>K111/$K111*100</f>
        <v>100</v>
      </c>
      <c r="M111" s="194" t="s">
        <v>1317</v>
      </c>
      <c r="N111" s="195" t="s">
        <v>1189</v>
      </c>
      <c r="O111" s="196" t="s">
        <v>1318</v>
      </c>
      <c r="P111" s="203" t="s">
        <v>1194</v>
      </c>
      <c r="Q111" s="83" t="s">
        <v>106</v>
      </c>
      <c r="R111" s="92"/>
      <c r="S111" s="93"/>
      <c r="T111" s="93"/>
      <c r="U111" s="83"/>
    </row>
    <row r="112" spans="1:21" s="83" customFormat="1" ht="16.5" customHeight="1">
      <c r="A112" s="174"/>
      <c r="B112" s="194"/>
      <c r="C112" s="195"/>
      <c r="D112" s="196"/>
      <c r="E112" s="197"/>
      <c r="F112" s="198"/>
      <c r="G112" s="204"/>
      <c r="H112" s="205"/>
      <c r="I112" s="201"/>
      <c r="J112" s="198"/>
      <c r="K112" s="201"/>
      <c r="L112" s="202"/>
      <c r="M112" s="206" t="s">
        <v>1318</v>
      </c>
      <c r="N112" s="195" t="s">
        <v>37</v>
      </c>
      <c r="O112" s="196" t="s">
        <v>126</v>
      </c>
      <c r="P112" s="203" t="s">
        <v>90</v>
      </c>
      <c r="Q112" s="83" t="s">
        <v>106</v>
      </c>
      <c r="R112" s="92"/>
      <c r="S112" s="93"/>
      <c r="T112" s="93"/>
    </row>
    <row r="113" spans="1:21" s="83" customFormat="1" ht="16.5" customHeight="1" thickBot="1">
      <c r="A113" s="207"/>
      <c r="B113" s="208"/>
      <c r="C113" s="209"/>
      <c r="D113" s="210" t="s">
        <v>8</v>
      </c>
      <c r="E113" s="211">
        <f>SUM(E108:E111)</f>
        <v>73.199999999999989</v>
      </c>
      <c r="F113" s="212">
        <f>E113/$K113*100</f>
        <v>38.025974025974016</v>
      </c>
      <c r="G113" s="213">
        <f>SUM(G108:G111)</f>
        <v>41.6</v>
      </c>
      <c r="H113" s="212">
        <f>G113/$K113*100</f>
        <v>21.61038961038961</v>
      </c>
      <c r="I113" s="213">
        <f>SUM(I108:I111)</f>
        <v>77.7</v>
      </c>
      <c r="J113" s="212">
        <f>I113/$K113*100</f>
        <v>40.36363636363636</v>
      </c>
      <c r="K113" s="213">
        <f>SUM(E113,G113,I113)</f>
        <v>192.5</v>
      </c>
      <c r="L113" s="214">
        <f>K113/$K113*100</f>
        <v>100</v>
      </c>
      <c r="M113" s="208"/>
      <c r="N113" s="209"/>
      <c r="O113" s="210"/>
      <c r="P113" s="215"/>
      <c r="Q113" s="193"/>
      <c r="R113" s="101"/>
      <c r="S113" s="102">
        <f>K113</f>
        <v>192.5</v>
      </c>
      <c r="T113" s="102"/>
      <c r="U113" s="193"/>
    </row>
    <row r="114" spans="1:21" s="83" customFormat="1" ht="18.75" customHeight="1">
      <c r="A114" s="143" t="s">
        <v>127</v>
      </c>
      <c r="B114" s="72" t="s">
        <v>981</v>
      </c>
      <c r="C114" s="73" t="s">
        <v>1189</v>
      </c>
      <c r="D114" s="74" t="s">
        <v>957</v>
      </c>
      <c r="E114" s="75">
        <v>77.099999999999994</v>
      </c>
      <c r="F114" s="104">
        <f>E114/$K114*100</f>
        <v>41.720779220779214</v>
      </c>
      <c r="G114" s="170">
        <v>69.900000000000006</v>
      </c>
      <c r="H114" s="171">
        <f>G114/$K114*100</f>
        <v>37.824675324675326</v>
      </c>
      <c r="I114" s="75">
        <v>37.799999999999997</v>
      </c>
      <c r="J114" s="104">
        <f>I114/$K114*100</f>
        <v>20.454545454545453</v>
      </c>
      <c r="K114" s="75">
        <f>SUM(E114,G114,I114)</f>
        <v>184.8</v>
      </c>
      <c r="L114" s="104">
        <f>K114/$K114*100</f>
        <v>100</v>
      </c>
      <c r="M114" s="72" t="s">
        <v>981</v>
      </c>
      <c r="N114" s="73" t="s">
        <v>1189</v>
      </c>
      <c r="O114" s="74" t="s">
        <v>128</v>
      </c>
      <c r="P114" s="79" t="s">
        <v>42</v>
      </c>
      <c r="Q114" s="80" t="s">
        <v>106</v>
      </c>
      <c r="R114" s="121"/>
      <c r="S114" s="122"/>
      <c r="T114" s="122"/>
    </row>
    <row r="115" spans="1:21" s="83" customFormat="1" ht="18.75" customHeight="1">
      <c r="A115" s="172"/>
      <c r="B115" s="85"/>
      <c r="C115" s="86"/>
      <c r="D115" s="87"/>
      <c r="E115" s="88"/>
      <c r="F115" s="89"/>
      <c r="G115" s="131"/>
      <c r="H115" s="132"/>
      <c r="I115" s="88"/>
      <c r="J115" s="89"/>
      <c r="K115" s="88"/>
      <c r="L115" s="89"/>
      <c r="M115" s="173" t="s">
        <v>128</v>
      </c>
      <c r="N115" s="86" t="s">
        <v>37</v>
      </c>
      <c r="O115" s="87" t="s">
        <v>957</v>
      </c>
      <c r="P115" s="91" t="s">
        <v>1193</v>
      </c>
      <c r="Q115" s="80" t="s">
        <v>106</v>
      </c>
      <c r="R115" s="123"/>
      <c r="S115" s="124"/>
      <c r="T115" s="124"/>
    </row>
    <row r="116" spans="1:21" ht="18.75" customHeight="1" thickBot="1">
      <c r="A116" s="94"/>
      <c r="B116" s="95"/>
      <c r="C116" s="96"/>
      <c r="D116" s="97" t="s">
        <v>8</v>
      </c>
      <c r="E116" s="98">
        <f>SUM(E114:E115)</f>
        <v>77.099999999999994</v>
      </c>
      <c r="F116" s="99">
        <f>E116/$K116*100</f>
        <v>41.720779220779214</v>
      </c>
      <c r="G116" s="216">
        <f>SUM(G114:G115)</f>
        <v>69.900000000000006</v>
      </c>
      <c r="H116" s="217">
        <f>G116/$K116*100</f>
        <v>37.824675324675326</v>
      </c>
      <c r="I116" s="98">
        <f>SUM(I114:I115)</f>
        <v>37.799999999999997</v>
      </c>
      <c r="J116" s="99">
        <f t="shared" ref="J116:J123" si="22">I116/$K116*100</f>
        <v>20.454545454545453</v>
      </c>
      <c r="K116" s="98">
        <f t="shared" ref="K116:K123" si="23">SUM(E116,G116,I116)</f>
        <v>184.8</v>
      </c>
      <c r="L116" s="99">
        <f t="shared" ref="L116:L123" si="24">K116/$K116*100</f>
        <v>100</v>
      </c>
      <c r="M116" s="95"/>
      <c r="N116" s="96"/>
      <c r="O116" s="97"/>
      <c r="P116" s="100"/>
      <c r="R116" s="101"/>
      <c r="S116" s="102">
        <f>K116</f>
        <v>184.8</v>
      </c>
      <c r="T116" s="102"/>
    </row>
    <row r="117" spans="1:21" s="83" customFormat="1" ht="18.75" customHeight="1">
      <c r="A117" s="143" t="s">
        <v>129</v>
      </c>
      <c r="B117" s="72" t="s">
        <v>130</v>
      </c>
      <c r="C117" s="73" t="s">
        <v>1319</v>
      </c>
      <c r="D117" s="74" t="s">
        <v>958</v>
      </c>
      <c r="E117" s="75">
        <v>2.5</v>
      </c>
      <c r="F117" s="104">
        <f>E117/$K117*100</f>
        <v>15.625</v>
      </c>
      <c r="G117" s="149" t="s">
        <v>53</v>
      </c>
      <c r="H117" s="150" t="s">
        <v>53</v>
      </c>
      <c r="I117" s="75">
        <v>13.5</v>
      </c>
      <c r="J117" s="104">
        <f t="shared" si="22"/>
        <v>84.375</v>
      </c>
      <c r="K117" s="75">
        <f t="shared" si="23"/>
        <v>16</v>
      </c>
      <c r="L117" s="104">
        <f t="shared" si="24"/>
        <v>100</v>
      </c>
      <c r="M117" s="72" t="s">
        <v>130</v>
      </c>
      <c r="N117" s="73" t="s">
        <v>1319</v>
      </c>
      <c r="O117" s="74" t="s">
        <v>958</v>
      </c>
      <c r="P117" s="79" t="s">
        <v>39</v>
      </c>
      <c r="Q117" s="80" t="s">
        <v>106</v>
      </c>
      <c r="R117" s="121"/>
      <c r="S117" s="122"/>
      <c r="T117" s="122"/>
    </row>
    <row r="118" spans="1:21" ht="18.75" customHeight="1" thickBot="1">
      <c r="A118" s="94"/>
      <c r="B118" s="95"/>
      <c r="C118" s="96"/>
      <c r="D118" s="97" t="s">
        <v>8</v>
      </c>
      <c r="E118" s="98">
        <f>SUM(E117:E117)</f>
        <v>2.5</v>
      </c>
      <c r="F118" s="99">
        <f>E118/$K118*100</f>
        <v>15.625</v>
      </c>
      <c r="G118" s="218" t="s">
        <v>53</v>
      </c>
      <c r="H118" s="219" t="s">
        <v>53</v>
      </c>
      <c r="I118" s="98">
        <f>SUM(I117:I117)</f>
        <v>13.5</v>
      </c>
      <c r="J118" s="99">
        <f t="shared" si="22"/>
        <v>84.375</v>
      </c>
      <c r="K118" s="98">
        <f t="shared" si="23"/>
        <v>16</v>
      </c>
      <c r="L118" s="99">
        <f t="shared" si="24"/>
        <v>100</v>
      </c>
      <c r="M118" s="95"/>
      <c r="N118" s="96"/>
      <c r="O118" s="97"/>
      <c r="P118" s="100"/>
      <c r="R118" s="101"/>
      <c r="S118" s="102">
        <f>K118</f>
        <v>16</v>
      </c>
      <c r="T118" s="102"/>
    </row>
    <row r="119" spans="1:21" s="83" customFormat="1" ht="18.75" customHeight="1">
      <c r="A119" s="71" t="s">
        <v>22</v>
      </c>
      <c r="B119" s="72" t="s">
        <v>131</v>
      </c>
      <c r="C119" s="73" t="s">
        <v>1298</v>
      </c>
      <c r="D119" s="74" t="s">
        <v>132</v>
      </c>
      <c r="E119" s="103">
        <v>43.1</v>
      </c>
      <c r="F119" s="104">
        <f>E119/$K119*100</f>
        <v>51.740696278511408</v>
      </c>
      <c r="G119" s="75">
        <v>1.4</v>
      </c>
      <c r="H119" s="104">
        <f>G119/$K119*100</f>
        <v>1.680672268907563</v>
      </c>
      <c r="I119" s="75">
        <v>38.799999999999997</v>
      </c>
      <c r="J119" s="104">
        <f t="shared" si="22"/>
        <v>46.578631452581035</v>
      </c>
      <c r="K119" s="75">
        <f t="shared" si="23"/>
        <v>83.3</v>
      </c>
      <c r="L119" s="105">
        <f t="shared" si="24"/>
        <v>100</v>
      </c>
      <c r="M119" s="72" t="s">
        <v>131</v>
      </c>
      <c r="N119" s="73" t="s">
        <v>1298</v>
      </c>
      <c r="O119" s="74" t="s">
        <v>132</v>
      </c>
      <c r="P119" s="79" t="s">
        <v>1300</v>
      </c>
      <c r="Q119" s="80" t="s">
        <v>106</v>
      </c>
      <c r="R119" s="121"/>
      <c r="S119" s="122">
        <f t="shared" ref="S119:S123" si="25">K119</f>
        <v>83.3</v>
      </c>
      <c r="T119" s="122"/>
    </row>
    <row r="120" spans="1:21" s="83" customFormat="1" ht="18.75" customHeight="1">
      <c r="A120" s="84"/>
      <c r="B120" s="85" t="s">
        <v>982</v>
      </c>
      <c r="C120" s="86" t="s">
        <v>37</v>
      </c>
      <c r="D120" s="87" t="s">
        <v>959</v>
      </c>
      <c r="E120" s="220" t="s">
        <v>53</v>
      </c>
      <c r="F120" s="130" t="s">
        <v>53</v>
      </c>
      <c r="G120" s="129" t="s">
        <v>53</v>
      </c>
      <c r="H120" s="130" t="s">
        <v>53</v>
      </c>
      <c r="I120" s="88">
        <v>2.7</v>
      </c>
      <c r="J120" s="89">
        <f t="shared" si="22"/>
        <v>100</v>
      </c>
      <c r="K120" s="88">
        <f t="shared" si="23"/>
        <v>2.7</v>
      </c>
      <c r="L120" s="90">
        <f t="shared" si="24"/>
        <v>100</v>
      </c>
      <c r="M120" s="85" t="s">
        <v>982</v>
      </c>
      <c r="N120" s="86" t="s">
        <v>37</v>
      </c>
      <c r="O120" s="87" t="s">
        <v>959</v>
      </c>
      <c r="P120" s="91" t="s">
        <v>42</v>
      </c>
      <c r="Q120" s="80" t="s">
        <v>106</v>
      </c>
      <c r="R120" s="123"/>
      <c r="S120" s="124">
        <f t="shared" si="25"/>
        <v>2.7</v>
      </c>
      <c r="T120" s="124"/>
    </row>
    <row r="121" spans="1:21" s="83" customFormat="1" ht="18.75" customHeight="1">
      <c r="A121" s="84"/>
      <c r="B121" s="85" t="s">
        <v>983</v>
      </c>
      <c r="C121" s="86" t="s">
        <v>1189</v>
      </c>
      <c r="D121" s="87" t="s">
        <v>960</v>
      </c>
      <c r="E121" s="136">
        <v>9</v>
      </c>
      <c r="F121" s="137">
        <f>E121/$K121*100</f>
        <v>70.866141732283467</v>
      </c>
      <c r="G121" s="138">
        <v>0</v>
      </c>
      <c r="H121" s="137">
        <f>G121/$K121*100</f>
        <v>0</v>
      </c>
      <c r="I121" s="138">
        <v>3.7</v>
      </c>
      <c r="J121" s="137">
        <f t="shared" si="22"/>
        <v>29.133858267716541</v>
      </c>
      <c r="K121" s="138">
        <f t="shared" si="23"/>
        <v>12.7</v>
      </c>
      <c r="L121" s="139">
        <f t="shared" si="24"/>
        <v>100</v>
      </c>
      <c r="M121" s="85" t="s">
        <v>983</v>
      </c>
      <c r="N121" s="86" t="s">
        <v>37</v>
      </c>
      <c r="O121" s="87" t="s">
        <v>960</v>
      </c>
      <c r="P121" s="91" t="s">
        <v>42</v>
      </c>
      <c r="Q121" s="80" t="s">
        <v>106</v>
      </c>
      <c r="R121" s="92"/>
      <c r="S121" s="93">
        <f t="shared" si="25"/>
        <v>12.7</v>
      </c>
      <c r="T121" s="93"/>
    </row>
    <row r="122" spans="1:21" s="83" customFormat="1" ht="16.5" customHeight="1">
      <c r="A122" s="221"/>
      <c r="B122" s="152" t="s">
        <v>1320</v>
      </c>
      <c r="C122" s="153" t="s">
        <v>37</v>
      </c>
      <c r="D122" s="154" t="s">
        <v>1321</v>
      </c>
      <c r="E122" s="155">
        <f>9.7+2.5</f>
        <v>12.2</v>
      </c>
      <c r="F122" s="156">
        <f>E122/$K122*100</f>
        <v>35.777126099706742</v>
      </c>
      <c r="G122" s="157">
        <f>9.2+6.3</f>
        <v>15.5</v>
      </c>
      <c r="H122" s="158">
        <f>G122/$K122*100</f>
        <v>45.454545454545453</v>
      </c>
      <c r="I122" s="159">
        <f>4.9+1.5</f>
        <v>6.4</v>
      </c>
      <c r="J122" s="159">
        <f t="shared" si="22"/>
        <v>18.768328445747802</v>
      </c>
      <c r="K122" s="159">
        <f t="shared" si="23"/>
        <v>34.1</v>
      </c>
      <c r="L122" s="160">
        <f t="shared" si="24"/>
        <v>100</v>
      </c>
      <c r="M122" s="152" t="s">
        <v>1320</v>
      </c>
      <c r="N122" s="153" t="s">
        <v>37</v>
      </c>
      <c r="O122" s="154" t="s">
        <v>1321</v>
      </c>
      <c r="P122" s="161" t="s">
        <v>1193</v>
      </c>
      <c r="Q122" s="83" t="s">
        <v>106</v>
      </c>
      <c r="R122" s="222"/>
      <c r="S122" s="223">
        <f t="shared" si="25"/>
        <v>34.1</v>
      </c>
      <c r="T122" s="223"/>
    </row>
    <row r="123" spans="1:21" s="83" customFormat="1" ht="18.75" customHeight="1">
      <c r="A123" s="84"/>
      <c r="B123" s="107" t="s">
        <v>984</v>
      </c>
      <c r="C123" s="108" t="s">
        <v>37</v>
      </c>
      <c r="D123" s="109" t="s">
        <v>133</v>
      </c>
      <c r="E123" s="110">
        <v>55.4</v>
      </c>
      <c r="F123" s="111">
        <f>E123/$K123*100</f>
        <v>80.523255813953483</v>
      </c>
      <c r="G123" s="125">
        <v>4.7</v>
      </c>
      <c r="H123" s="126">
        <f>G123/$K123*100</f>
        <v>6.8313953488372103</v>
      </c>
      <c r="I123" s="114">
        <v>8.6999999999999993</v>
      </c>
      <c r="J123" s="114">
        <f t="shared" si="22"/>
        <v>12.645348837209303</v>
      </c>
      <c r="K123" s="114">
        <f t="shared" si="23"/>
        <v>68.8</v>
      </c>
      <c r="L123" s="115">
        <f t="shared" si="24"/>
        <v>100</v>
      </c>
      <c r="M123" s="107" t="s">
        <v>984</v>
      </c>
      <c r="N123" s="108" t="s">
        <v>37</v>
      </c>
      <c r="O123" s="109" t="s">
        <v>134</v>
      </c>
      <c r="P123" s="116" t="s">
        <v>42</v>
      </c>
      <c r="Q123" s="80" t="s">
        <v>106</v>
      </c>
      <c r="R123" s="127"/>
      <c r="S123" s="128">
        <f t="shared" si="25"/>
        <v>68.8</v>
      </c>
      <c r="T123" s="128"/>
    </row>
    <row r="124" spans="1:21" s="83" customFormat="1" ht="18.75" customHeight="1">
      <c r="A124" s="84"/>
      <c r="B124" s="133"/>
      <c r="C124" s="134"/>
      <c r="D124" s="135"/>
      <c r="E124" s="136"/>
      <c r="F124" s="137"/>
      <c r="G124" s="224"/>
      <c r="H124" s="225"/>
      <c r="I124" s="138"/>
      <c r="J124" s="138"/>
      <c r="K124" s="138"/>
      <c r="L124" s="139"/>
      <c r="M124" s="133" t="s">
        <v>134</v>
      </c>
      <c r="N124" s="134" t="s">
        <v>37</v>
      </c>
      <c r="O124" s="135" t="s">
        <v>133</v>
      </c>
      <c r="P124" s="140" t="s">
        <v>1322</v>
      </c>
      <c r="Q124" s="80" t="s">
        <v>106</v>
      </c>
      <c r="R124" s="141"/>
      <c r="S124" s="142"/>
      <c r="T124" s="142"/>
    </row>
    <row r="125" spans="1:21" s="83" customFormat="1" ht="18.75" customHeight="1">
      <c r="A125" s="84"/>
      <c r="B125" s="107" t="s">
        <v>135</v>
      </c>
      <c r="C125" s="108" t="s">
        <v>37</v>
      </c>
      <c r="D125" s="109" t="s">
        <v>961</v>
      </c>
      <c r="E125" s="110">
        <v>19.399999999999999</v>
      </c>
      <c r="F125" s="111">
        <f>E125/$K125*100</f>
        <v>34.892086330935243</v>
      </c>
      <c r="G125" s="125">
        <v>0.5</v>
      </c>
      <c r="H125" s="126">
        <f>G125/$K125*100</f>
        <v>0.89928057553956831</v>
      </c>
      <c r="I125" s="114">
        <v>35.700000000000003</v>
      </c>
      <c r="J125" s="114">
        <f>I125/$K125*100</f>
        <v>64.208633093525179</v>
      </c>
      <c r="K125" s="114">
        <f>SUM(E125,G125,I125)</f>
        <v>55.6</v>
      </c>
      <c r="L125" s="115">
        <f>K125/$K125*100</f>
        <v>100</v>
      </c>
      <c r="M125" s="107" t="s">
        <v>135</v>
      </c>
      <c r="N125" s="108" t="s">
        <v>37</v>
      </c>
      <c r="O125" s="109" t="s">
        <v>136</v>
      </c>
      <c r="P125" s="116" t="s">
        <v>1323</v>
      </c>
      <c r="Q125" s="80" t="s">
        <v>116</v>
      </c>
      <c r="R125" s="127"/>
      <c r="S125" s="128"/>
      <c r="T125" s="128">
        <f>K125</f>
        <v>55.6</v>
      </c>
    </row>
    <row r="126" spans="1:21" s="83" customFormat="1" ht="18.75" customHeight="1">
      <c r="A126" s="84"/>
      <c r="B126" s="85"/>
      <c r="C126" s="86"/>
      <c r="D126" s="87"/>
      <c r="E126" s="129"/>
      <c r="F126" s="130"/>
      <c r="G126" s="129"/>
      <c r="H126" s="130"/>
      <c r="I126" s="88"/>
      <c r="J126" s="88"/>
      <c r="K126" s="88"/>
      <c r="L126" s="90"/>
      <c r="M126" s="85" t="s">
        <v>136</v>
      </c>
      <c r="N126" s="86" t="s">
        <v>37</v>
      </c>
      <c r="O126" s="87" t="s">
        <v>137</v>
      </c>
      <c r="P126" s="91" t="s">
        <v>1191</v>
      </c>
      <c r="Q126" s="80" t="s">
        <v>116</v>
      </c>
      <c r="R126" s="123"/>
      <c r="S126" s="124"/>
      <c r="T126" s="124"/>
    </row>
    <row r="127" spans="1:21" s="83" customFormat="1" ht="18.75" customHeight="1">
      <c r="A127" s="84"/>
      <c r="B127" s="133"/>
      <c r="C127" s="134"/>
      <c r="D127" s="135"/>
      <c r="E127" s="136"/>
      <c r="F127" s="137"/>
      <c r="G127" s="224"/>
      <c r="H127" s="225"/>
      <c r="I127" s="138"/>
      <c r="J127" s="138"/>
      <c r="K127" s="138"/>
      <c r="L127" s="139"/>
      <c r="M127" s="133" t="s">
        <v>137</v>
      </c>
      <c r="N127" s="134" t="s">
        <v>37</v>
      </c>
      <c r="O127" s="135" t="s">
        <v>961</v>
      </c>
      <c r="P127" s="140" t="s">
        <v>42</v>
      </c>
      <c r="Q127" s="80" t="s">
        <v>116</v>
      </c>
      <c r="R127" s="226"/>
      <c r="S127" s="227"/>
      <c r="T127" s="227"/>
    </row>
    <row r="128" spans="1:21" s="83" customFormat="1" ht="18.75" customHeight="1">
      <c r="A128" s="84"/>
      <c r="B128" s="107" t="s">
        <v>138</v>
      </c>
      <c r="C128" s="108" t="s">
        <v>37</v>
      </c>
      <c r="D128" s="109" t="s">
        <v>139</v>
      </c>
      <c r="E128" s="110">
        <v>48.4</v>
      </c>
      <c r="F128" s="111">
        <f>E128/$K128*100</f>
        <v>58.524788391777506</v>
      </c>
      <c r="G128" s="125">
        <v>9.1</v>
      </c>
      <c r="H128" s="126">
        <f>G128/$K128*100</f>
        <v>11.003627569528415</v>
      </c>
      <c r="I128" s="114">
        <v>25.2</v>
      </c>
      <c r="J128" s="114">
        <f>I128/$K128*100</f>
        <v>30.471584038694072</v>
      </c>
      <c r="K128" s="114">
        <f>SUM(E128,G128,I128)</f>
        <v>82.7</v>
      </c>
      <c r="L128" s="115">
        <f>K128/$K128*100</f>
        <v>100</v>
      </c>
      <c r="M128" s="107" t="s">
        <v>138</v>
      </c>
      <c r="N128" s="108" t="s">
        <v>37</v>
      </c>
      <c r="O128" s="109" t="s">
        <v>962</v>
      </c>
      <c r="P128" s="116" t="s">
        <v>90</v>
      </c>
      <c r="Q128" s="80" t="s">
        <v>116</v>
      </c>
      <c r="R128" s="127"/>
      <c r="S128" s="128"/>
      <c r="T128" s="128">
        <f t="shared" ref="T128:T129" si="26">K128</f>
        <v>82.7</v>
      </c>
    </row>
    <row r="129" spans="1:21" s="83" customFormat="1" ht="18.75" customHeight="1">
      <c r="A129" s="84"/>
      <c r="B129" s="85" t="s">
        <v>140</v>
      </c>
      <c r="C129" s="86" t="s">
        <v>37</v>
      </c>
      <c r="D129" s="87" t="s">
        <v>27</v>
      </c>
      <c r="E129" s="131">
        <v>14.7</v>
      </c>
      <c r="F129" s="132">
        <f>E129/$K129*100</f>
        <v>54.044117647058819</v>
      </c>
      <c r="G129" s="131">
        <v>7.5</v>
      </c>
      <c r="H129" s="132">
        <f>G129/$K129*100</f>
        <v>27.573529411764707</v>
      </c>
      <c r="I129" s="131">
        <v>5</v>
      </c>
      <c r="J129" s="131">
        <f>I129/$K129*100</f>
        <v>18.382352941176471</v>
      </c>
      <c r="K129" s="131">
        <f>SUM(E129,G129,I129)</f>
        <v>27.2</v>
      </c>
      <c r="L129" s="228">
        <f>K129/$K129*100</f>
        <v>100</v>
      </c>
      <c r="M129" s="85" t="s">
        <v>962</v>
      </c>
      <c r="N129" s="86" t="s">
        <v>37</v>
      </c>
      <c r="O129" s="87" t="s">
        <v>141</v>
      </c>
      <c r="P129" s="91" t="s">
        <v>42</v>
      </c>
      <c r="Q129" s="80" t="s">
        <v>116</v>
      </c>
      <c r="R129" s="123"/>
      <c r="S129" s="124"/>
      <c r="T129" s="124">
        <f t="shared" si="26"/>
        <v>27.2</v>
      </c>
    </row>
    <row r="130" spans="1:21" s="83" customFormat="1" ht="18.75" customHeight="1">
      <c r="A130" s="84"/>
      <c r="B130" s="85"/>
      <c r="C130" s="86"/>
      <c r="D130" s="87"/>
      <c r="E130" s="129"/>
      <c r="F130" s="130"/>
      <c r="G130" s="129"/>
      <c r="H130" s="130"/>
      <c r="I130" s="88"/>
      <c r="J130" s="88"/>
      <c r="K130" s="88"/>
      <c r="L130" s="90"/>
      <c r="M130" s="85" t="s">
        <v>141</v>
      </c>
      <c r="N130" s="86" t="s">
        <v>37</v>
      </c>
      <c r="O130" s="87" t="s">
        <v>139</v>
      </c>
      <c r="P130" s="91" t="s">
        <v>1324</v>
      </c>
      <c r="Q130" s="80" t="s">
        <v>116</v>
      </c>
      <c r="R130" s="123"/>
      <c r="S130" s="124"/>
      <c r="T130" s="124"/>
    </row>
    <row r="131" spans="1:21" s="83" customFormat="1" ht="18.75" customHeight="1">
      <c r="A131" s="84"/>
      <c r="B131" s="133"/>
      <c r="C131" s="134"/>
      <c r="D131" s="135"/>
      <c r="E131" s="136"/>
      <c r="F131" s="137"/>
      <c r="G131" s="224"/>
      <c r="H131" s="225"/>
      <c r="I131" s="138"/>
      <c r="J131" s="138"/>
      <c r="K131" s="138"/>
      <c r="L131" s="139"/>
      <c r="M131" s="133" t="s">
        <v>140</v>
      </c>
      <c r="N131" s="134" t="s">
        <v>37</v>
      </c>
      <c r="O131" s="135" t="s">
        <v>27</v>
      </c>
      <c r="P131" s="140" t="s">
        <v>39</v>
      </c>
      <c r="Q131" s="80" t="s">
        <v>116</v>
      </c>
      <c r="R131" s="226"/>
      <c r="S131" s="227"/>
      <c r="T131" s="227"/>
    </row>
    <row r="132" spans="1:21" s="83" customFormat="1" ht="18.75" customHeight="1">
      <c r="A132" s="84"/>
      <c r="B132" s="85" t="s">
        <v>965</v>
      </c>
      <c r="C132" s="86" t="s">
        <v>37</v>
      </c>
      <c r="D132" s="87" t="s">
        <v>1002</v>
      </c>
      <c r="E132" s="106">
        <v>81.2</v>
      </c>
      <c r="F132" s="89">
        <f>E132/$K132*100</f>
        <v>66.123778501628664</v>
      </c>
      <c r="G132" s="131">
        <v>25.5</v>
      </c>
      <c r="H132" s="132">
        <f>G132/$K132*100</f>
        <v>20.765472312703579</v>
      </c>
      <c r="I132" s="88">
        <v>16.100000000000001</v>
      </c>
      <c r="J132" s="88">
        <f>I132/$K132*100</f>
        <v>13.110749185667753</v>
      </c>
      <c r="K132" s="88">
        <f>SUM(E132,G132,I132)</f>
        <v>122.80000000000001</v>
      </c>
      <c r="L132" s="90">
        <f>K132/$K132*100</f>
        <v>100</v>
      </c>
      <c r="M132" s="85" t="s">
        <v>965</v>
      </c>
      <c r="N132" s="86" t="s">
        <v>37</v>
      </c>
      <c r="O132" s="87" t="s">
        <v>142</v>
      </c>
      <c r="P132" s="91" t="s">
        <v>42</v>
      </c>
      <c r="Q132" s="80" t="s">
        <v>116</v>
      </c>
      <c r="R132" s="123"/>
      <c r="S132" s="124"/>
      <c r="T132" s="124">
        <f>K132</f>
        <v>122.80000000000001</v>
      </c>
    </row>
    <row r="133" spans="1:21" s="83" customFormat="1" ht="18.75" customHeight="1">
      <c r="A133" s="84"/>
      <c r="B133" s="85"/>
      <c r="C133" s="86"/>
      <c r="D133" s="87"/>
      <c r="E133" s="131"/>
      <c r="F133" s="132"/>
      <c r="G133" s="131"/>
      <c r="H133" s="132"/>
      <c r="I133" s="131"/>
      <c r="J133" s="131"/>
      <c r="K133" s="131"/>
      <c r="L133" s="228"/>
      <c r="M133" s="85" t="s">
        <v>142</v>
      </c>
      <c r="N133" s="86" t="s">
        <v>37</v>
      </c>
      <c r="O133" s="87" t="s">
        <v>143</v>
      </c>
      <c r="P133" s="91" t="s">
        <v>39</v>
      </c>
      <c r="Q133" s="80" t="s">
        <v>116</v>
      </c>
      <c r="R133" s="123"/>
      <c r="S133" s="124"/>
      <c r="T133" s="124"/>
    </row>
    <row r="134" spans="1:21" s="83" customFormat="1" ht="18.75" customHeight="1">
      <c r="A134" s="84"/>
      <c r="B134" s="85"/>
      <c r="C134" s="86"/>
      <c r="D134" s="87"/>
      <c r="E134" s="129"/>
      <c r="F134" s="130"/>
      <c r="G134" s="129"/>
      <c r="H134" s="130"/>
      <c r="I134" s="88"/>
      <c r="J134" s="88"/>
      <c r="K134" s="88"/>
      <c r="L134" s="90"/>
      <c r="M134" s="85" t="s">
        <v>143</v>
      </c>
      <c r="N134" s="86" t="s">
        <v>37</v>
      </c>
      <c r="O134" s="87" t="s">
        <v>144</v>
      </c>
      <c r="P134" s="91" t="s">
        <v>42</v>
      </c>
      <c r="Q134" s="80" t="s">
        <v>116</v>
      </c>
      <c r="R134" s="123"/>
      <c r="S134" s="124"/>
      <c r="T134" s="124"/>
    </row>
    <row r="135" spans="1:21" s="83" customFormat="1" ht="18.75" customHeight="1">
      <c r="A135" s="84"/>
      <c r="B135" s="85"/>
      <c r="C135" s="86"/>
      <c r="D135" s="87"/>
      <c r="E135" s="106"/>
      <c r="F135" s="89"/>
      <c r="G135" s="131"/>
      <c r="H135" s="132"/>
      <c r="I135" s="88"/>
      <c r="J135" s="88"/>
      <c r="K135" s="88"/>
      <c r="L135" s="90"/>
      <c r="M135" s="85" t="s">
        <v>144</v>
      </c>
      <c r="N135" s="86" t="s">
        <v>37</v>
      </c>
      <c r="O135" s="87" t="s">
        <v>1002</v>
      </c>
      <c r="P135" s="91" t="s">
        <v>39</v>
      </c>
      <c r="Q135" s="80" t="s">
        <v>116</v>
      </c>
      <c r="R135" s="92"/>
      <c r="S135" s="93"/>
      <c r="T135" s="93"/>
    </row>
    <row r="136" spans="1:21" s="83" customFormat="1" ht="16.5" customHeight="1">
      <c r="A136" s="221"/>
      <c r="B136" s="85" t="s">
        <v>1002</v>
      </c>
      <c r="C136" s="86" t="s">
        <v>1280</v>
      </c>
      <c r="D136" s="87" t="s">
        <v>1325</v>
      </c>
      <c r="E136" s="106">
        <v>15.2</v>
      </c>
      <c r="F136" s="89">
        <f>E136/$K136*100</f>
        <v>38.974358974358978</v>
      </c>
      <c r="G136" s="131">
        <v>18.3</v>
      </c>
      <c r="H136" s="132">
        <f>G136/$K136*100</f>
        <v>46.92307692307692</v>
      </c>
      <c r="I136" s="88">
        <v>5.5</v>
      </c>
      <c r="J136" s="88">
        <f>I136/$K136*100</f>
        <v>14.102564102564102</v>
      </c>
      <c r="K136" s="88">
        <v>39</v>
      </c>
      <c r="L136" s="90">
        <f>K136/$K136*100</f>
        <v>100</v>
      </c>
      <c r="M136" s="133" t="s">
        <v>1002</v>
      </c>
      <c r="N136" s="86" t="s">
        <v>1280</v>
      </c>
      <c r="O136" s="87" t="s">
        <v>1325</v>
      </c>
      <c r="P136" s="91" t="s">
        <v>39</v>
      </c>
      <c r="Q136" s="83" t="s">
        <v>1326</v>
      </c>
      <c r="R136" s="92"/>
      <c r="S136" s="93">
        <v>39</v>
      </c>
      <c r="T136" s="93"/>
    </row>
    <row r="137" spans="1:21" s="83" customFormat="1" ht="18.75" customHeight="1">
      <c r="A137" s="84"/>
      <c r="B137" s="107" t="s">
        <v>145</v>
      </c>
      <c r="C137" s="108" t="s">
        <v>1280</v>
      </c>
      <c r="D137" s="109" t="s">
        <v>963</v>
      </c>
      <c r="E137" s="110">
        <v>0.9</v>
      </c>
      <c r="F137" s="111">
        <f t="shared" ref="F137:F142" si="27">E137/$K137*100</f>
        <v>4.5918367346938789</v>
      </c>
      <c r="G137" s="112" t="s">
        <v>53</v>
      </c>
      <c r="H137" s="113" t="s">
        <v>53</v>
      </c>
      <c r="I137" s="114">
        <v>18.7</v>
      </c>
      <c r="J137" s="114">
        <f t="shared" ref="J137:J142" si="28">I137/$K137*100</f>
        <v>95.408163265306129</v>
      </c>
      <c r="K137" s="114">
        <f t="shared" ref="K137:K142" si="29">SUM(E137,G137,I137)</f>
        <v>19.599999999999998</v>
      </c>
      <c r="L137" s="115">
        <f t="shared" ref="L137:L142" si="30">K137/$K137*100</f>
        <v>100</v>
      </c>
      <c r="M137" s="107" t="s">
        <v>145</v>
      </c>
      <c r="N137" s="108" t="s">
        <v>1280</v>
      </c>
      <c r="O137" s="109" t="s">
        <v>963</v>
      </c>
      <c r="P137" s="116" t="s">
        <v>90</v>
      </c>
      <c r="Q137" s="80" t="s">
        <v>106</v>
      </c>
      <c r="R137" s="127"/>
      <c r="S137" s="128">
        <f>K137</f>
        <v>19.599999999999998</v>
      </c>
      <c r="T137" s="128"/>
    </row>
    <row r="138" spans="1:21" s="83" customFormat="1" ht="18.75" customHeight="1">
      <c r="A138" s="84"/>
      <c r="B138" s="107" t="s">
        <v>23</v>
      </c>
      <c r="C138" s="108" t="s">
        <v>1189</v>
      </c>
      <c r="D138" s="109" t="s">
        <v>26</v>
      </c>
      <c r="E138" s="110">
        <f>22.3+2.7</f>
        <v>25</v>
      </c>
      <c r="F138" s="111">
        <f t="shared" si="27"/>
        <v>52.854122621564478</v>
      </c>
      <c r="G138" s="125">
        <f>10.4+1.1</f>
        <v>11.5</v>
      </c>
      <c r="H138" s="126">
        <f>G138/$K138*100</f>
        <v>24.312896405919663</v>
      </c>
      <c r="I138" s="114">
        <f>9.3+1.5</f>
        <v>10.8</v>
      </c>
      <c r="J138" s="114">
        <f t="shared" si="28"/>
        <v>22.832980972515859</v>
      </c>
      <c r="K138" s="114">
        <f t="shared" si="29"/>
        <v>47.3</v>
      </c>
      <c r="L138" s="115">
        <f t="shared" si="30"/>
        <v>100</v>
      </c>
      <c r="M138" s="107" t="s">
        <v>23</v>
      </c>
      <c r="N138" s="108" t="s">
        <v>1189</v>
      </c>
      <c r="O138" s="109" t="s">
        <v>26</v>
      </c>
      <c r="P138" s="116" t="s">
        <v>1194</v>
      </c>
      <c r="Q138" s="80" t="s">
        <v>146</v>
      </c>
      <c r="R138" s="127"/>
      <c r="S138" s="168">
        <v>18.8</v>
      </c>
      <c r="T138" s="229">
        <v>28.5</v>
      </c>
      <c r="U138" s="166" t="str">
        <f>IF(K138-SUM(S138:T138)=0,"○","×")</f>
        <v>○</v>
      </c>
    </row>
    <row r="139" spans="1:21" ht="18.75" customHeight="1" thickBot="1">
      <c r="A139" s="94"/>
      <c r="B139" s="95"/>
      <c r="C139" s="96"/>
      <c r="D139" s="97" t="s">
        <v>8</v>
      </c>
      <c r="E139" s="119">
        <f>SUM(E119:E138)</f>
        <v>324.49999999999994</v>
      </c>
      <c r="F139" s="99">
        <f t="shared" si="27"/>
        <v>54.464585431352795</v>
      </c>
      <c r="G139" s="98">
        <f>SUM(G119:G138)</f>
        <v>93.999999999999986</v>
      </c>
      <c r="H139" s="99">
        <f>G139/$K139*100</f>
        <v>15.777106411547498</v>
      </c>
      <c r="I139" s="98">
        <f>SUM(I119:I138)</f>
        <v>177.3</v>
      </c>
      <c r="J139" s="99">
        <f t="shared" si="28"/>
        <v>29.758308157099698</v>
      </c>
      <c r="K139" s="98">
        <f t="shared" si="29"/>
        <v>595.79999999999995</v>
      </c>
      <c r="L139" s="120">
        <f t="shared" si="30"/>
        <v>100</v>
      </c>
      <c r="M139" s="169"/>
      <c r="N139" s="96"/>
      <c r="O139" s="97"/>
      <c r="P139" s="100"/>
      <c r="R139" s="101"/>
      <c r="S139" s="102"/>
      <c r="T139" s="102"/>
    </row>
    <row r="140" spans="1:21" s="83" customFormat="1" ht="18.75" customHeight="1">
      <c r="A140" s="143" t="s">
        <v>147</v>
      </c>
      <c r="B140" s="72" t="s">
        <v>985</v>
      </c>
      <c r="C140" s="73" t="s">
        <v>1270</v>
      </c>
      <c r="D140" s="74" t="s">
        <v>964</v>
      </c>
      <c r="E140" s="75">
        <v>0.6</v>
      </c>
      <c r="F140" s="104">
        <f t="shared" si="27"/>
        <v>9.0909090909090917</v>
      </c>
      <c r="G140" s="149" t="s">
        <v>53</v>
      </c>
      <c r="H140" s="150" t="s">
        <v>53</v>
      </c>
      <c r="I140" s="75">
        <v>6</v>
      </c>
      <c r="J140" s="104">
        <f t="shared" si="28"/>
        <v>90.909090909090921</v>
      </c>
      <c r="K140" s="75">
        <f t="shared" si="29"/>
        <v>6.6</v>
      </c>
      <c r="L140" s="104">
        <f t="shared" si="30"/>
        <v>100</v>
      </c>
      <c r="M140" s="72" t="s">
        <v>985</v>
      </c>
      <c r="N140" s="73" t="s">
        <v>1270</v>
      </c>
      <c r="O140" s="74" t="s">
        <v>964</v>
      </c>
      <c r="P140" s="79" t="s">
        <v>1283</v>
      </c>
      <c r="Q140" s="80" t="s">
        <v>116</v>
      </c>
      <c r="R140" s="121"/>
      <c r="S140" s="122"/>
      <c r="T140" s="122"/>
    </row>
    <row r="141" spans="1:21" ht="18.75" customHeight="1" thickBot="1">
      <c r="A141" s="94"/>
      <c r="B141" s="95"/>
      <c r="C141" s="96"/>
      <c r="D141" s="97" t="s">
        <v>8</v>
      </c>
      <c r="E141" s="98">
        <f>SUM(E140:E140)</f>
        <v>0.6</v>
      </c>
      <c r="F141" s="99">
        <f t="shared" si="27"/>
        <v>9.0909090909090917</v>
      </c>
      <c r="G141" s="218" t="s">
        <v>53</v>
      </c>
      <c r="H141" s="219" t="s">
        <v>53</v>
      </c>
      <c r="I141" s="98">
        <f>SUM(I140:I140)</f>
        <v>6</v>
      </c>
      <c r="J141" s="99">
        <f t="shared" si="28"/>
        <v>90.909090909090921</v>
      </c>
      <c r="K141" s="98">
        <f t="shared" si="29"/>
        <v>6.6</v>
      </c>
      <c r="L141" s="99">
        <f t="shared" si="30"/>
        <v>100</v>
      </c>
      <c r="M141" s="95"/>
      <c r="N141" s="96"/>
      <c r="O141" s="97"/>
      <c r="P141" s="100"/>
      <c r="R141" s="101"/>
      <c r="S141" s="102"/>
      <c r="T141" s="102">
        <f>K141</f>
        <v>6.6</v>
      </c>
    </row>
    <row r="142" spans="1:21" s="83" customFormat="1" ht="18.75" customHeight="1">
      <c r="A142" s="143" t="s">
        <v>148</v>
      </c>
      <c r="B142" s="72" t="s">
        <v>961</v>
      </c>
      <c r="C142" s="73" t="s">
        <v>1189</v>
      </c>
      <c r="D142" s="74" t="s">
        <v>149</v>
      </c>
      <c r="E142" s="75">
        <v>457.6</v>
      </c>
      <c r="F142" s="104">
        <f t="shared" si="27"/>
        <v>84.257042901859691</v>
      </c>
      <c r="G142" s="170">
        <v>36.5</v>
      </c>
      <c r="H142" s="171">
        <f>G142/$K142*100</f>
        <v>6.7206775916037564</v>
      </c>
      <c r="I142" s="75">
        <v>49</v>
      </c>
      <c r="J142" s="104">
        <f t="shared" si="28"/>
        <v>9.0222795065365489</v>
      </c>
      <c r="K142" s="75">
        <f t="shared" si="29"/>
        <v>543.1</v>
      </c>
      <c r="L142" s="104">
        <f t="shared" si="30"/>
        <v>100</v>
      </c>
      <c r="M142" s="72" t="s">
        <v>961</v>
      </c>
      <c r="N142" s="73" t="s">
        <v>1189</v>
      </c>
      <c r="O142" s="74" t="s">
        <v>150</v>
      </c>
      <c r="P142" s="79" t="s">
        <v>42</v>
      </c>
      <c r="Q142" s="80" t="s">
        <v>116</v>
      </c>
      <c r="R142" s="121"/>
      <c r="S142" s="122"/>
      <c r="T142" s="122"/>
    </row>
    <row r="143" spans="1:21" s="83" customFormat="1" ht="18.75" customHeight="1">
      <c r="A143" s="172"/>
      <c r="B143" s="85"/>
      <c r="C143" s="86"/>
      <c r="D143" s="87"/>
      <c r="E143" s="88"/>
      <c r="F143" s="89"/>
      <c r="G143" s="131"/>
      <c r="H143" s="132"/>
      <c r="I143" s="88"/>
      <c r="J143" s="89"/>
      <c r="K143" s="88"/>
      <c r="L143" s="89"/>
      <c r="M143" s="85" t="s">
        <v>150</v>
      </c>
      <c r="N143" s="86" t="s">
        <v>37</v>
      </c>
      <c r="O143" s="87" t="s">
        <v>965</v>
      </c>
      <c r="P143" s="91" t="s">
        <v>90</v>
      </c>
      <c r="Q143" s="80" t="s">
        <v>116</v>
      </c>
      <c r="R143" s="123"/>
      <c r="S143" s="124"/>
      <c r="T143" s="124"/>
    </row>
    <row r="144" spans="1:21" s="83" customFormat="1" ht="18.75" customHeight="1">
      <c r="A144" s="172"/>
      <c r="B144" s="85"/>
      <c r="C144" s="86"/>
      <c r="D144" s="87"/>
      <c r="E144" s="88"/>
      <c r="F144" s="89"/>
      <c r="G144" s="131"/>
      <c r="H144" s="132"/>
      <c r="I144" s="88"/>
      <c r="J144" s="89"/>
      <c r="K144" s="88"/>
      <c r="L144" s="89"/>
      <c r="M144" s="173" t="s">
        <v>965</v>
      </c>
      <c r="N144" s="86" t="s">
        <v>37</v>
      </c>
      <c r="O144" s="87" t="s">
        <v>149</v>
      </c>
      <c r="P144" s="91" t="s">
        <v>42</v>
      </c>
      <c r="Q144" s="80" t="s">
        <v>116</v>
      </c>
      <c r="R144" s="123"/>
      <c r="S144" s="124"/>
      <c r="T144" s="124"/>
    </row>
    <row r="145" spans="1:20" ht="18.75" customHeight="1" thickBot="1">
      <c r="A145" s="94"/>
      <c r="B145" s="95"/>
      <c r="C145" s="96"/>
      <c r="D145" s="97" t="s">
        <v>8</v>
      </c>
      <c r="E145" s="98">
        <f>SUM(E142:E142)</f>
        <v>457.6</v>
      </c>
      <c r="F145" s="99">
        <f t="shared" ref="F145:F150" si="31">E145/$K145*100</f>
        <v>84.257042901859691</v>
      </c>
      <c r="G145" s="98">
        <f>SUM(G142:G142)</f>
        <v>36.5</v>
      </c>
      <c r="H145" s="99">
        <f t="shared" ref="H145:H150" si="32">G145/$K145*100</f>
        <v>6.7206775916037564</v>
      </c>
      <c r="I145" s="98">
        <f>SUM(I142:I142)</f>
        <v>49</v>
      </c>
      <c r="J145" s="99">
        <f t="shared" ref="J145:J150" si="33">I145/$K145*100</f>
        <v>9.0222795065365489</v>
      </c>
      <c r="K145" s="98">
        <f t="shared" ref="K145:K150" si="34">SUM(E145,G145,I145)</f>
        <v>543.1</v>
      </c>
      <c r="L145" s="99">
        <f t="shared" ref="L145:L150" si="35">K145/$K145*100</f>
        <v>100</v>
      </c>
      <c r="M145" s="95"/>
      <c r="N145" s="96"/>
      <c r="O145" s="97"/>
      <c r="P145" s="100"/>
      <c r="R145" s="101"/>
      <c r="S145" s="102"/>
      <c r="T145" s="102">
        <f>K145</f>
        <v>543.1</v>
      </c>
    </row>
    <row r="146" spans="1:20" s="83" customFormat="1" ht="18.75" customHeight="1">
      <c r="A146" s="143" t="s">
        <v>151</v>
      </c>
      <c r="B146" s="72" t="s">
        <v>986</v>
      </c>
      <c r="C146" s="73" t="s">
        <v>1189</v>
      </c>
      <c r="D146" s="74" t="s">
        <v>152</v>
      </c>
      <c r="E146" s="103">
        <v>5.9</v>
      </c>
      <c r="F146" s="104">
        <f t="shared" si="31"/>
        <v>46.09375</v>
      </c>
      <c r="G146" s="75">
        <v>4.2</v>
      </c>
      <c r="H146" s="104">
        <f t="shared" si="32"/>
        <v>32.8125</v>
      </c>
      <c r="I146" s="75">
        <v>2.7</v>
      </c>
      <c r="J146" s="104">
        <f t="shared" si="33"/>
        <v>21.09375</v>
      </c>
      <c r="K146" s="75">
        <f t="shared" si="34"/>
        <v>12.8</v>
      </c>
      <c r="L146" s="105">
        <f t="shared" si="35"/>
        <v>100</v>
      </c>
      <c r="M146" s="72" t="s">
        <v>986</v>
      </c>
      <c r="N146" s="73" t="s">
        <v>1189</v>
      </c>
      <c r="O146" s="74" t="s">
        <v>152</v>
      </c>
      <c r="P146" s="79" t="s">
        <v>1193</v>
      </c>
      <c r="Q146" s="80" t="s">
        <v>116</v>
      </c>
      <c r="R146" s="121"/>
      <c r="S146" s="122"/>
      <c r="T146" s="122"/>
    </row>
    <row r="147" spans="1:20" s="83" customFormat="1" ht="18.75" customHeight="1">
      <c r="A147" s="84"/>
      <c r="B147" s="107" t="s">
        <v>987</v>
      </c>
      <c r="C147" s="108" t="s">
        <v>37</v>
      </c>
      <c r="D147" s="109" t="s">
        <v>153</v>
      </c>
      <c r="E147" s="110">
        <v>8.5</v>
      </c>
      <c r="F147" s="111">
        <f t="shared" si="31"/>
        <v>59.027777777777779</v>
      </c>
      <c r="G147" s="125">
        <v>2.5</v>
      </c>
      <c r="H147" s="126">
        <f t="shared" si="32"/>
        <v>17.361111111111111</v>
      </c>
      <c r="I147" s="114">
        <v>3.4</v>
      </c>
      <c r="J147" s="114">
        <f t="shared" si="33"/>
        <v>23.611111111111111</v>
      </c>
      <c r="K147" s="114">
        <f t="shared" si="34"/>
        <v>14.4</v>
      </c>
      <c r="L147" s="115">
        <f t="shared" si="35"/>
        <v>100</v>
      </c>
      <c r="M147" s="107" t="s">
        <v>987</v>
      </c>
      <c r="N147" s="108" t="s">
        <v>37</v>
      </c>
      <c r="O147" s="109" t="s">
        <v>153</v>
      </c>
      <c r="P147" s="116" t="s">
        <v>1192</v>
      </c>
      <c r="Q147" s="80" t="s">
        <v>116</v>
      </c>
      <c r="R147" s="127"/>
      <c r="S147" s="128"/>
      <c r="T147" s="128"/>
    </row>
    <row r="148" spans="1:20" s="83" customFormat="1" ht="18.75" customHeight="1">
      <c r="A148" s="84"/>
      <c r="B148" s="133" t="s">
        <v>988</v>
      </c>
      <c r="C148" s="134" t="s">
        <v>37</v>
      </c>
      <c r="D148" s="135" t="s">
        <v>154</v>
      </c>
      <c r="E148" s="136">
        <v>46.3</v>
      </c>
      <c r="F148" s="137">
        <f t="shared" si="31"/>
        <v>81.802120141342755</v>
      </c>
      <c r="G148" s="224">
        <v>4.8</v>
      </c>
      <c r="H148" s="225">
        <f t="shared" si="32"/>
        <v>8.4805653710247348</v>
      </c>
      <c r="I148" s="138">
        <v>5.5</v>
      </c>
      <c r="J148" s="138">
        <f t="shared" si="33"/>
        <v>9.7173144876325104</v>
      </c>
      <c r="K148" s="138">
        <f t="shared" si="34"/>
        <v>56.599999999999994</v>
      </c>
      <c r="L148" s="139">
        <f t="shared" si="35"/>
        <v>100</v>
      </c>
      <c r="M148" s="133" t="s">
        <v>988</v>
      </c>
      <c r="N148" s="134" t="s">
        <v>37</v>
      </c>
      <c r="O148" s="135" t="s">
        <v>154</v>
      </c>
      <c r="P148" s="140" t="s">
        <v>39</v>
      </c>
      <c r="Q148" s="80" t="s">
        <v>116</v>
      </c>
      <c r="R148" s="141"/>
      <c r="S148" s="142"/>
      <c r="T148" s="142"/>
    </row>
    <row r="149" spans="1:20" s="83" customFormat="1" ht="18.75" customHeight="1">
      <c r="A149" s="84"/>
      <c r="B149" s="85" t="s">
        <v>155</v>
      </c>
      <c r="C149" s="86" t="s">
        <v>37</v>
      </c>
      <c r="D149" s="87" t="s">
        <v>966</v>
      </c>
      <c r="E149" s="106">
        <v>27.4</v>
      </c>
      <c r="F149" s="89">
        <f t="shared" si="31"/>
        <v>67.487684729064028</v>
      </c>
      <c r="G149" s="131">
        <v>4.0999999999999996</v>
      </c>
      <c r="H149" s="132">
        <f t="shared" si="32"/>
        <v>10.098522167487683</v>
      </c>
      <c r="I149" s="88">
        <v>9.1</v>
      </c>
      <c r="J149" s="88">
        <f t="shared" si="33"/>
        <v>22.413793103448274</v>
      </c>
      <c r="K149" s="88">
        <f t="shared" si="34"/>
        <v>40.6</v>
      </c>
      <c r="L149" s="90">
        <f t="shared" si="35"/>
        <v>100</v>
      </c>
      <c r="M149" s="85" t="s">
        <v>155</v>
      </c>
      <c r="N149" s="86" t="s">
        <v>37</v>
      </c>
      <c r="O149" s="87" t="s">
        <v>156</v>
      </c>
      <c r="P149" s="91" t="s">
        <v>42</v>
      </c>
      <c r="Q149" s="80" t="s">
        <v>116</v>
      </c>
      <c r="R149" s="123"/>
      <c r="S149" s="124"/>
      <c r="T149" s="124"/>
    </row>
    <row r="150" spans="1:20" s="83" customFormat="1" ht="18.75" customHeight="1">
      <c r="A150" s="84"/>
      <c r="B150" s="85" t="s">
        <v>989</v>
      </c>
      <c r="C150" s="86" t="s">
        <v>37</v>
      </c>
      <c r="D150" s="87" t="s">
        <v>157</v>
      </c>
      <c r="E150" s="106">
        <v>43.7</v>
      </c>
      <c r="F150" s="89">
        <f t="shared" si="31"/>
        <v>65.714285714285708</v>
      </c>
      <c r="G150" s="131">
        <v>14</v>
      </c>
      <c r="H150" s="132">
        <f t="shared" si="32"/>
        <v>21.052631578947366</v>
      </c>
      <c r="I150" s="88">
        <v>8.8000000000000007</v>
      </c>
      <c r="J150" s="88">
        <f t="shared" si="33"/>
        <v>13.233082706766918</v>
      </c>
      <c r="K150" s="88">
        <f t="shared" si="34"/>
        <v>66.5</v>
      </c>
      <c r="L150" s="90">
        <f t="shared" si="35"/>
        <v>100</v>
      </c>
      <c r="M150" s="85" t="s">
        <v>156</v>
      </c>
      <c r="N150" s="86" t="s">
        <v>37</v>
      </c>
      <c r="O150" s="87" t="s">
        <v>966</v>
      </c>
      <c r="P150" s="91" t="s">
        <v>39</v>
      </c>
      <c r="Q150" s="80" t="s">
        <v>116</v>
      </c>
      <c r="R150" s="123"/>
      <c r="S150" s="124"/>
      <c r="T150" s="124"/>
    </row>
    <row r="151" spans="1:20" s="83" customFormat="1" ht="18.75" customHeight="1">
      <c r="A151" s="84"/>
      <c r="B151" s="85"/>
      <c r="C151" s="86"/>
      <c r="D151" s="87"/>
      <c r="E151" s="106"/>
      <c r="F151" s="89"/>
      <c r="G151" s="131"/>
      <c r="H151" s="132"/>
      <c r="I151" s="88"/>
      <c r="J151" s="88"/>
      <c r="K151" s="88"/>
      <c r="L151" s="90"/>
      <c r="M151" s="85" t="s">
        <v>989</v>
      </c>
      <c r="N151" s="86" t="s">
        <v>37</v>
      </c>
      <c r="O151" s="87" t="s">
        <v>158</v>
      </c>
      <c r="P151" s="91" t="s">
        <v>42</v>
      </c>
      <c r="Q151" s="80" t="s">
        <v>116</v>
      </c>
      <c r="R151" s="92"/>
      <c r="S151" s="93"/>
      <c r="T151" s="93"/>
    </row>
    <row r="152" spans="1:20" s="83" customFormat="1" ht="18.75" customHeight="1">
      <c r="A152" s="84"/>
      <c r="B152" s="85"/>
      <c r="C152" s="86"/>
      <c r="D152" s="87"/>
      <c r="E152" s="106"/>
      <c r="F152" s="89"/>
      <c r="G152" s="131"/>
      <c r="H152" s="132"/>
      <c r="I152" s="88"/>
      <c r="J152" s="88"/>
      <c r="K152" s="88"/>
      <c r="L152" s="90"/>
      <c r="M152" s="85" t="s">
        <v>158</v>
      </c>
      <c r="N152" s="86" t="s">
        <v>37</v>
      </c>
      <c r="O152" s="87" t="s">
        <v>157</v>
      </c>
      <c r="P152" s="91" t="s">
        <v>39</v>
      </c>
      <c r="Q152" s="80" t="s">
        <v>116</v>
      </c>
      <c r="R152" s="123"/>
      <c r="S152" s="124"/>
      <c r="T152" s="124"/>
    </row>
    <row r="153" spans="1:20" s="83" customFormat="1" ht="18.75" customHeight="1">
      <c r="A153" s="84"/>
      <c r="B153" s="107" t="s">
        <v>159</v>
      </c>
      <c r="C153" s="108" t="s">
        <v>1327</v>
      </c>
      <c r="D153" s="109" t="s">
        <v>160</v>
      </c>
      <c r="E153" s="110">
        <v>18.7</v>
      </c>
      <c r="F153" s="111">
        <f>E153/$K153*100</f>
        <v>71.102661596958171</v>
      </c>
      <c r="G153" s="125">
        <v>2.8</v>
      </c>
      <c r="H153" s="126">
        <f>G153/$K153*100</f>
        <v>10.646387832699618</v>
      </c>
      <c r="I153" s="114">
        <v>4.8</v>
      </c>
      <c r="J153" s="114">
        <f>I153/$K153*100</f>
        <v>18.250950570342201</v>
      </c>
      <c r="K153" s="114">
        <f>SUM(E153,G153,I153)</f>
        <v>26.3</v>
      </c>
      <c r="L153" s="115">
        <f>K153/$K153*100</f>
        <v>100</v>
      </c>
      <c r="M153" s="107" t="s">
        <v>159</v>
      </c>
      <c r="N153" s="108" t="s">
        <v>1327</v>
      </c>
      <c r="O153" s="109" t="s">
        <v>160</v>
      </c>
      <c r="P153" s="116" t="s">
        <v>39</v>
      </c>
      <c r="Q153" s="80" t="s">
        <v>116</v>
      </c>
      <c r="R153" s="127"/>
      <c r="S153" s="128"/>
      <c r="T153" s="128"/>
    </row>
    <row r="154" spans="1:20" ht="18.75" customHeight="1" thickBot="1">
      <c r="A154" s="94"/>
      <c r="B154" s="95"/>
      <c r="C154" s="96"/>
      <c r="D154" s="97" t="s">
        <v>8</v>
      </c>
      <c r="E154" s="119">
        <f>SUM(E146:E153)</f>
        <v>150.5</v>
      </c>
      <c r="F154" s="99">
        <f>E154/$K154*100</f>
        <v>69.290976058931861</v>
      </c>
      <c r="G154" s="98">
        <f>SUM(G146:G153)</f>
        <v>32.4</v>
      </c>
      <c r="H154" s="99">
        <f>G154/$K154*100</f>
        <v>14.917127071823206</v>
      </c>
      <c r="I154" s="98">
        <f>SUM(I146:I153)</f>
        <v>34.299999999999997</v>
      </c>
      <c r="J154" s="99">
        <f>I154/$K154*100</f>
        <v>15.791896869244933</v>
      </c>
      <c r="K154" s="98">
        <f>SUM(E154,G154,I154)</f>
        <v>217.2</v>
      </c>
      <c r="L154" s="120">
        <f>K154/$K154*100</f>
        <v>100</v>
      </c>
      <c r="M154" s="169"/>
      <c r="N154" s="96"/>
      <c r="O154" s="97"/>
      <c r="P154" s="100"/>
      <c r="R154" s="101"/>
      <c r="S154" s="102"/>
      <c r="T154" s="102">
        <f>K154</f>
        <v>217.2</v>
      </c>
    </row>
    <row r="155" spans="1:20" s="83" customFormat="1" ht="18.75" customHeight="1">
      <c r="A155" s="71" t="s">
        <v>161</v>
      </c>
      <c r="B155" s="72" t="s">
        <v>990</v>
      </c>
      <c r="C155" s="73" t="s">
        <v>1189</v>
      </c>
      <c r="D155" s="74" t="s">
        <v>967</v>
      </c>
      <c r="E155" s="103">
        <v>209.7</v>
      </c>
      <c r="F155" s="104">
        <f>E155/$K155*100</f>
        <v>64.862356944014849</v>
      </c>
      <c r="G155" s="75">
        <v>60.3</v>
      </c>
      <c r="H155" s="104">
        <f>G155/$K155*100</f>
        <v>18.651407361583665</v>
      </c>
      <c r="I155" s="75">
        <v>53.3</v>
      </c>
      <c r="J155" s="104">
        <f>I155/$K155*100</f>
        <v>16.486235694401483</v>
      </c>
      <c r="K155" s="75">
        <f>SUM(E155,G155,I155)</f>
        <v>323.3</v>
      </c>
      <c r="L155" s="105">
        <f>K155/$K155*100</f>
        <v>100</v>
      </c>
      <c r="M155" s="72" t="s">
        <v>990</v>
      </c>
      <c r="N155" s="73" t="s">
        <v>37</v>
      </c>
      <c r="O155" s="74" t="s">
        <v>162</v>
      </c>
      <c r="P155" s="79" t="s">
        <v>42</v>
      </c>
      <c r="Q155" s="80" t="s">
        <v>116</v>
      </c>
      <c r="R155" s="81"/>
      <c r="S155" s="82"/>
      <c r="T155" s="82"/>
    </row>
    <row r="156" spans="1:20" s="83" customFormat="1" ht="18.75" customHeight="1">
      <c r="A156" s="84"/>
      <c r="B156" s="85" t="s">
        <v>991</v>
      </c>
      <c r="C156" s="86" t="s">
        <v>1189</v>
      </c>
      <c r="D156" s="87" t="s">
        <v>968</v>
      </c>
      <c r="E156" s="106">
        <v>46.8</v>
      </c>
      <c r="F156" s="89">
        <f>E156/$K156*100</f>
        <v>49.946638207043755</v>
      </c>
      <c r="G156" s="88">
        <v>16.2</v>
      </c>
      <c r="H156" s="89">
        <f>G156/$K156*100</f>
        <v>17.289220917822838</v>
      </c>
      <c r="I156" s="88">
        <v>30.7</v>
      </c>
      <c r="J156" s="89">
        <f>I156/$K156*100</f>
        <v>32.7641408751334</v>
      </c>
      <c r="K156" s="88">
        <f>SUM(E156,G156,I156)</f>
        <v>93.7</v>
      </c>
      <c r="L156" s="90">
        <f>K156/$K156*100</f>
        <v>100</v>
      </c>
      <c r="M156" s="85" t="s">
        <v>162</v>
      </c>
      <c r="N156" s="86" t="s">
        <v>37</v>
      </c>
      <c r="O156" s="87" t="s">
        <v>163</v>
      </c>
      <c r="P156" s="91" t="s">
        <v>1194</v>
      </c>
      <c r="Q156" s="80" t="s">
        <v>116</v>
      </c>
      <c r="R156" s="123"/>
      <c r="S156" s="124"/>
      <c r="T156" s="124"/>
    </row>
    <row r="157" spans="1:20" s="83" customFormat="1" ht="18.75" customHeight="1">
      <c r="A157" s="84"/>
      <c r="B157" s="85" t="s">
        <v>992</v>
      </c>
      <c r="C157" s="86" t="s">
        <v>37</v>
      </c>
      <c r="D157" s="87" t="s">
        <v>969</v>
      </c>
      <c r="E157" s="106">
        <v>21.8</v>
      </c>
      <c r="F157" s="89">
        <f>E157/$K157*100</f>
        <v>77.580071174377224</v>
      </c>
      <c r="G157" s="88">
        <v>1.9</v>
      </c>
      <c r="H157" s="89">
        <f>G157/$K157*100</f>
        <v>6.7615658362989315</v>
      </c>
      <c r="I157" s="88">
        <v>4.4000000000000004</v>
      </c>
      <c r="J157" s="88">
        <f>I157/$K157*100</f>
        <v>15.658362989323843</v>
      </c>
      <c r="K157" s="88">
        <f>SUM(E157,G157,I157)</f>
        <v>28.1</v>
      </c>
      <c r="L157" s="90">
        <f>K157/$K157*100</f>
        <v>100</v>
      </c>
      <c r="M157" s="85" t="s">
        <v>163</v>
      </c>
      <c r="N157" s="86" t="s">
        <v>37</v>
      </c>
      <c r="O157" s="87" t="s">
        <v>967</v>
      </c>
      <c r="P157" s="91" t="s">
        <v>42</v>
      </c>
      <c r="Q157" s="80" t="s">
        <v>116</v>
      </c>
      <c r="R157" s="92"/>
      <c r="S157" s="93"/>
      <c r="T157" s="93"/>
    </row>
    <row r="158" spans="1:20" s="83" customFormat="1" ht="18.75" customHeight="1">
      <c r="A158" s="84"/>
      <c r="B158" s="85"/>
      <c r="C158" s="86"/>
      <c r="D158" s="87"/>
      <c r="E158" s="106"/>
      <c r="F158" s="89"/>
      <c r="G158" s="88"/>
      <c r="H158" s="89"/>
      <c r="I158" s="88"/>
      <c r="J158" s="88"/>
      <c r="K158" s="88"/>
      <c r="L158" s="90"/>
      <c r="M158" s="85" t="s">
        <v>991</v>
      </c>
      <c r="N158" s="86" t="s">
        <v>37</v>
      </c>
      <c r="O158" s="87" t="s">
        <v>968</v>
      </c>
      <c r="P158" s="91" t="s">
        <v>42</v>
      </c>
      <c r="Q158" s="80" t="s">
        <v>116</v>
      </c>
      <c r="R158" s="92"/>
      <c r="S158" s="93"/>
      <c r="T158" s="93"/>
    </row>
    <row r="159" spans="1:20" s="83" customFormat="1" ht="18.75" customHeight="1">
      <c r="A159" s="84"/>
      <c r="B159" s="85"/>
      <c r="C159" s="86"/>
      <c r="D159" s="87"/>
      <c r="E159" s="106"/>
      <c r="F159" s="89"/>
      <c r="G159" s="88"/>
      <c r="H159" s="89"/>
      <c r="I159" s="88"/>
      <c r="J159" s="88"/>
      <c r="K159" s="88"/>
      <c r="L159" s="90"/>
      <c r="M159" s="85" t="s">
        <v>992</v>
      </c>
      <c r="N159" s="86" t="s">
        <v>37</v>
      </c>
      <c r="O159" s="87" t="s">
        <v>969</v>
      </c>
      <c r="P159" s="91" t="s">
        <v>39</v>
      </c>
      <c r="Q159" s="80" t="s">
        <v>116</v>
      </c>
      <c r="R159" s="92"/>
      <c r="S159" s="93"/>
      <c r="T159" s="93"/>
    </row>
    <row r="160" spans="1:20" ht="18.75" customHeight="1" thickBot="1">
      <c r="A160" s="94"/>
      <c r="B160" s="95"/>
      <c r="C160" s="96"/>
      <c r="D160" s="97" t="s">
        <v>8</v>
      </c>
      <c r="E160" s="119">
        <f>SUM(E155:E159)</f>
        <v>278.3</v>
      </c>
      <c r="F160" s="99">
        <f>E160/$K160*100</f>
        <v>62.525275219051899</v>
      </c>
      <c r="G160" s="98">
        <f>SUM(G155:G159)</f>
        <v>78.400000000000006</v>
      </c>
      <c r="H160" s="99">
        <f>G160/$K160*100</f>
        <v>17.614019321500788</v>
      </c>
      <c r="I160" s="98">
        <f>SUM(I155:I159)</f>
        <v>88.4</v>
      </c>
      <c r="J160" s="99">
        <f>I160/$K160*100</f>
        <v>19.860705459447313</v>
      </c>
      <c r="K160" s="98">
        <f>SUM(E160,G160,I160)</f>
        <v>445.1</v>
      </c>
      <c r="L160" s="120">
        <f>K160/$K160*100</f>
        <v>100</v>
      </c>
      <c r="M160" s="95"/>
      <c r="N160" s="96"/>
      <c r="O160" s="97"/>
      <c r="P160" s="100"/>
      <c r="R160" s="101"/>
      <c r="S160" s="102"/>
      <c r="T160" s="102">
        <f>K160</f>
        <v>445.1</v>
      </c>
    </row>
    <row r="161" spans="1:20" s="83" customFormat="1" ht="18.75" customHeight="1">
      <c r="A161" s="71" t="s">
        <v>164</v>
      </c>
      <c r="B161" s="72" t="s">
        <v>993</v>
      </c>
      <c r="C161" s="73" t="s">
        <v>1189</v>
      </c>
      <c r="D161" s="74" t="s">
        <v>165</v>
      </c>
      <c r="E161" s="75">
        <v>6.5</v>
      </c>
      <c r="F161" s="104">
        <f>E161/$K161*100</f>
        <v>35.714285714285715</v>
      </c>
      <c r="G161" s="75">
        <v>9.3000000000000007</v>
      </c>
      <c r="H161" s="104">
        <f>G161/$K161*100</f>
        <v>51.098901098901109</v>
      </c>
      <c r="I161" s="75">
        <v>2.4</v>
      </c>
      <c r="J161" s="104">
        <f>I161/$K161*100</f>
        <v>13.186813186813188</v>
      </c>
      <c r="K161" s="75">
        <f>SUM(E161,G161,I161)</f>
        <v>18.2</v>
      </c>
      <c r="L161" s="78">
        <f>K161/$K161*100</f>
        <v>100</v>
      </c>
      <c r="M161" s="72" t="s">
        <v>993</v>
      </c>
      <c r="N161" s="73" t="s">
        <v>1290</v>
      </c>
      <c r="O161" s="74" t="s">
        <v>165</v>
      </c>
      <c r="P161" s="79" t="s">
        <v>39</v>
      </c>
      <c r="Q161" s="80" t="s">
        <v>116</v>
      </c>
      <c r="R161" s="81"/>
      <c r="S161" s="82"/>
      <c r="T161" s="82"/>
    </row>
    <row r="162" spans="1:20" ht="18.75" customHeight="1" thickBot="1">
      <c r="A162" s="94"/>
      <c r="B162" s="95"/>
      <c r="C162" s="96"/>
      <c r="D162" s="97" t="s">
        <v>8</v>
      </c>
      <c r="E162" s="98">
        <f>SUM(E161:E161)</f>
        <v>6.5</v>
      </c>
      <c r="F162" s="99">
        <f>E162/$K162*100</f>
        <v>35.714285714285715</v>
      </c>
      <c r="G162" s="98">
        <f>SUM(G161:G161)</f>
        <v>9.3000000000000007</v>
      </c>
      <c r="H162" s="99">
        <f>G162/$K162*100</f>
        <v>51.098901098901109</v>
      </c>
      <c r="I162" s="98">
        <f>SUM(I161:I161)</f>
        <v>2.4</v>
      </c>
      <c r="J162" s="99">
        <f>I162/$K162*100</f>
        <v>13.186813186813188</v>
      </c>
      <c r="K162" s="98">
        <f>SUM(E162,G162,I162)</f>
        <v>18.2</v>
      </c>
      <c r="L162" s="99">
        <f>K162/$K162*100</f>
        <v>100</v>
      </c>
      <c r="M162" s="95"/>
      <c r="N162" s="96"/>
      <c r="O162" s="97"/>
      <c r="P162" s="100"/>
      <c r="R162" s="101"/>
      <c r="S162" s="102"/>
      <c r="T162" s="102">
        <f>K162</f>
        <v>18.2</v>
      </c>
    </row>
    <row r="163" spans="1:20" s="83" customFormat="1" ht="18.75" customHeight="1">
      <c r="A163" s="71" t="s">
        <v>166</v>
      </c>
      <c r="B163" s="72" t="s">
        <v>167</v>
      </c>
      <c r="C163" s="73" t="s">
        <v>1189</v>
      </c>
      <c r="D163" s="74" t="s">
        <v>970</v>
      </c>
      <c r="E163" s="103">
        <v>61.4</v>
      </c>
      <c r="F163" s="104">
        <f>E163/$K163*100</f>
        <v>64.428121720881421</v>
      </c>
      <c r="G163" s="75">
        <v>13.4</v>
      </c>
      <c r="H163" s="104">
        <f>G163/$K163*100</f>
        <v>14.060860440713538</v>
      </c>
      <c r="I163" s="75">
        <v>20.5</v>
      </c>
      <c r="J163" s="104">
        <f>I163/$K163*100</f>
        <v>21.511017838405035</v>
      </c>
      <c r="K163" s="75">
        <f>SUM(E163,G163,I163)</f>
        <v>95.3</v>
      </c>
      <c r="L163" s="105">
        <f>K163/$K163*100</f>
        <v>100</v>
      </c>
      <c r="M163" s="72" t="s">
        <v>167</v>
      </c>
      <c r="N163" s="73" t="s">
        <v>1189</v>
      </c>
      <c r="O163" s="74" t="s">
        <v>970</v>
      </c>
      <c r="P163" s="79" t="s">
        <v>1193</v>
      </c>
      <c r="Q163" s="80" t="s">
        <v>116</v>
      </c>
      <c r="R163" s="121"/>
      <c r="S163" s="122"/>
      <c r="T163" s="122"/>
    </row>
    <row r="164" spans="1:20" s="83" customFormat="1" ht="18.75" customHeight="1">
      <c r="A164" s="84"/>
      <c r="B164" s="85" t="s">
        <v>994</v>
      </c>
      <c r="C164" s="86" t="s">
        <v>1189</v>
      </c>
      <c r="D164" s="87" t="s">
        <v>168</v>
      </c>
      <c r="E164" s="106">
        <v>78.2</v>
      </c>
      <c r="F164" s="89">
        <f>E164/$K164*100</f>
        <v>61.623325453112699</v>
      </c>
      <c r="G164" s="88">
        <v>21.9</v>
      </c>
      <c r="H164" s="89">
        <f>G164/$K164*100</f>
        <v>17.257683215130022</v>
      </c>
      <c r="I164" s="88">
        <v>26.8</v>
      </c>
      <c r="J164" s="89">
        <f>I164/$K164*100</f>
        <v>21.118991331757293</v>
      </c>
      <c r="K164" s="88">
        <f>SUM(E164,G164,I164)</f>
        <v>126.89999999999999</v>
      </c>
      <c r="L164" s="90">
        <f>K164/$K164*100</f>
        <v>100</v>
      </c>
      <c r="M164" s="85" t="s">
        <v>994</v>
      </c>
      <c r="N164" s="86" t="s">
        <v>1280</v>
      </c>
      <c r="O164" s="87" t="s">
        <v>169</v>
      </c>
      <c r="P164" s="91" t="s">
        <v>1328</v>
      </c>
      <c r="Q164" s="80" t="s">
        <v>116</v>
      </c>
      <c r="R164" s="123"/>
      <c r="S164" s="124"/>
      <c r="T164" s="124"/>
    </row>
    <row r="165" spans="1:20" s="83" customFormat="1" ht="18.75" customHeight="1">
      <c r="A165" s="84"/>
      <c r="B165" s="85"/>
      <c r="C165" s="86"/>
      <c r="D165" s="87"/>
      <c r="E165" s="106"/>
      <c r="F165" s="89"/>
      <c r="G165" s="88"/>
      <c r="H165" s="89"/>
      <c r="I165" s="88"/>
      <c r="J165" s="88"/>
      <c r="K165" s="88"/>
      <c r="L165" s="90"/>
      <c r="M165" s="85" t="s">
        <v>169</v>
      </c>
      <c r="N165" s="86" t="s">
        <v>37</v>
      </c>
      <c r="O165" s="87" t="s">
        <v>168</v>
      </c>
      <c r="P165" s="91" t="s">
        <v>39</v>
      </c>
      <c r="Q165" s="80" t="s">
        <v>116</v>
      </c>
      <c r="R165" s="92"/>
      <c r="S165" s="93"/>
      <c r="T165" s="93"/>
    </row>
    <row r="166" spans="1:20" ht="18.75" customHeight="1" thickBot="1">
      <c r="A166" s="94"/>
      <c r="B166" s="95"/>
      <c r="C166" s="96"/>
      <c r="D166" s="97" t="s">
        <v>8</v>
      </c>
      <c r="E166" s="119">
        <f>SUM(E163:E165)</f>
        <v>139.6</v>
      </c>
      <c r="F166" s="99">
        <f>E166/$K166*100</f>
        <v>62.826282628262831</v>
      </c>
      <c r="G166" s="98">
        <f>SUM(G163:G165)</f>
        <v>35.299999999999997</v>
      </c>
      <c r="H166" s="99">
        <f>G166/$K166*100</f>
        <v>15.886588658865886</v>
      </c>
      <c r="I166" s="98">
        <f>SUM(I163:I165)</f>
        <v>47.3</v>
      </c>
      <c r="J166" s="99">
        <f>I166/$K166*100</f>
        <v>21.287128712871286</v>
      </c>
      <c r="K166" s="98">
        <f>SUM(E166,G166,I166)</f>
        <v>222.2</v>
      </c>
      <c r="L166" s="120">
        <f>K166/$K166*100</f>
        <v>100</v>
      </c>
      <c r="M166" s="95"/>
      <c r="N166" s="96"/>
      <c r="O166" s="97"/>
      <c r="P166" s="100"/>
      <c r="R166" s="101"/>
      <c r="S166" s="102"/>
      <c r="T166" s="102">
        <f>K166</f>
        <v>222.2</v>
      </c>
    </row>
    <row r="167" spans="1:20" s="83" customFormat="1" ht="18.75" customHeight="1">
      <c r="A167" s="71" t="s">
        <v>170</v>
      </c>
      <c r="B167" s="72" t="s">
        <v>167</v>
      </c>
      <c r="C167" s="73" t="s">
        <v>1189</v>
      </c>
      <c r="D167" s="74" t="s">
        <v>171</v>
      </c>
      <c r="E167" s="103">
        <f>27.5+8.9</f>
        <v>36.4</v>
      </c>
      <c r="F167" s="104">
        <f>E167/$K167*100</f>
        <v>77.282377919320595</v>
      </c>
      <c r="G167" s="75">
        <v>4.5999999999999996</v>
      </c>
      <c r="H167" s="104">
        <f>G167/$K167*100</f>
        <v>9.7664543524416132</v>
      </c>
      <c r="I167" s="75">
        <f>4.1+2</f>
        <v>6.1</v>
      </c>
      <c r="J167" s="104">
        <f>I167/$K167*100</f>
        <v>12.951167728237792</v>
      </c>
      <c r="K167" s="75">
        <f>SUM(E167,G167,I167)</f>
        <v>47.1</v>
      </c>
      <c r="L167" s="105">
        <f>K167/$K167*100</f>
        <v>100</v>
      </c>
      <c r="M167" s="72" t="s">
        <v>167</v>
      </c>
      <c r="N167" s="73" t="s">
        <v>1189</v>
      </c>
      <c r="O167" s="74" t="s">
        <v>171</v>
      </c>
      <c r="P167" s="79" t="s">
        <v>1193</v>
      </c>
      <c r="Q167" s="80" t="s">
        <v>116</v>
      </c>
      <c r="R167" s="121"/>
      <c r="S167" s="122"/>
      <c r="T167" s="122"/>
    </row>
    <row r="168" spans="1:20" s="83" customFormat="1" ht="18.75" customHeight="1">
      <c r="A168" s="84"/>
      <c r="B168" s="85" t="s">
        <v>172</v>
      </c>
      <c r="C168" s="86" t="s">
        <v>1189</v>
      </c>
      <c r="D168" s="87" t="s">
        <v>173</v>
      </c>
      <c r="E168" s="106">
        <v>87.2</v>
      </c>
      <c r="F168" s="89">
        <f>E168/$K168*100</f>
        <v>53.727664818237827</v>
      </c>
      <c r="G168" s="88">
        <v>39.1</v>
      </c>
      <c r="H168" s="89">
        <f>G168/$K168*100</f>
        <v>24.091189155884166</v>
      </c>
      <c r="I168" s="88">
        <v>36</v>
      </c>
      <c r="J168" s="89">
        <f>I168/$K168*100</f>
        <v>22.181146025878</v>
      </c>
      <c r="K168" s="88">
        <f>SUM(E168,G168,I168)</f>
        <v>162.30000000000001</v>
      </c>
      <c r="L168" s="90">
        <f>K168/$K168*100</f>
        <v>100</v>
      </c>
      <c r="M168" s="85" t="s">
        <v>172</v>
      </c>
      <c r="N168" s="86" t="s">
        <v>1189</v>
      </c>
      <c r="O168" s="87" t="s">
        <v>174</v>
      </c>
      <c r="P168" s="91" t="s">
        <v>1301</v>
      </c>
      <c r="Q168" s="80" t="s">
        <v>116</v>
      </c>
      <c r="R168" s="123"/>
      <c r="S168" s="124"/>
      <c r="T168" s="124"/>
    </row>
    <row r="169" spans="1:20" s="83" customFormat="1" ht="18.75" customHeight="1">
      <c r="A169" s="84"/>
      <c r="B169" s="133"/>
      <c r="C169" s="134"/>
      <c r="D169" s="135"/>
      <c r="E169" s="136"/>
      <c r="F169" s="137"/>
      <c r="G169" s="138"/>
      <c r="H169" s="137"/>
      <c r="I169" s="138"/>
      <c r="J169" s="137"/>
      <c r="K169" s="138"/>
      <c r="L169" s="139"/>
      <c r="M169" s="133" t="s">
        <v>174</v>
      </c>
      <c r="N169" s="134" t="s">
        <v>37</v>
      </c>
      <c r="O169" s="135" t="s">
        <v>173</v>
      </c>
      <c r="P169" s="140" t="s">
        <v>39</v>
      </c>
      <c r="Q169" s="80" t="s">
        <v>116</v>
      </c>
      <c r="R169" s="141"/>
      <c r="S169" s="142"/>
      <c r="T169" s="142"/>
    </row>
    <row r="170" spans="1:20" s="83" customFormat="1" ht="18.75" customHeight="1">
      <c r="A170" s="84"/>
      <c r="B170" s="85" t="s">
        <v>175</v>
      </c>
      <c r="C170" s="86" t="s">
        <v>37</v>
      </c>
      <c r="D170" s="87" t="s">
        <v>176</v>
      </c>
      <c r="E170" s="106">
        <v>9.6</v>
      </c>
      <c r="F170" s="89">
        <f>E170/$K170*100</f>
        <v>61.146496815286625</v>
      </c>
      <c r="G170" s="88">
        <v>4.2</v>
      </c>
      <c r="H170" s="89">
        <f>G170/$K170*100</f>
        <v>26.751592356687897</v>
      </c>
      <c r="I170" s="88">
        <v>1.9</v>
      </c>
      <c r="J170" s="88">
        <f>I170/$K170*100</f>
        <v>12.101910828025476</v>
      </c>
      <c r="K170" s="88">
        <f>SUM(E170,G170,I170)</f>
        <v>15.700000000000001</v>
      </c>
      <c r="L170" s="90">
        <f>K170/$K170*100</f>
        <v>100</v>
      </c>
      <c r="M170" s="85" t="s">
        <v>175</v>
      </c>
      <c r="N170" s="86" t="s">
        <v>37</v>
      </c>
      <c r="O170" s="87" t="s">
        <v>176</v>
      </c>
      <c r="P170" s="91" t="s">
        <v>39</v>
      </c>
      <c r="Q170" s="80" t="s">
        <v>116</v>
      </c>
      <c r="R170" s="92"/>
      <c r="S170" s="93"/>
      <c r="T170" s="93"/>
    </row>
    <row r="171" spans="1:20" ht="18.75" customHeight="1" thickBot="1">
      <c r="A171" s="94"/>
      <c r="B171" s="95"/>
      <c r="C171" s="96"/>
      <c r="D171" s="97" t="s">
        <v>8</v>
      </c>
      <c r="E171" s="119">
        <f>SUM(E167:E170)</f>
        <v>133.19999999999999</v>
      </c>
      <c r="F171" s="99">
        <f>E171/$K171*100</f>
        <v>59.173700577521096</v>
      </c>
      <c r="G171" s="98">
        <f>SUM(G167:G170)</f>
        <v>47.900000000000006</v>
      </c>
      <c r="H171" s="99">
        <f>G171/$K171*100</f>
        <v>21.279431363838299</v>
      </c>
      <c r="I171" s="98">
        <f>SUM(I167:I170)</f>
        <v>44</v>
      </c>
      <c r="J171" s="99">
        <f>I171/$K171*100</f>
        <v>19.546868058640605</v>
      </c>
      <c r="K171" s="98">
        <f>SUM(E171,G171,I171)</f>
        <v>225.1</v>
      </c>
      <c r="L171" s="120">
        <f>K171/$K171*100</f>
        <v>100</v>
      </c>
      <c r="M171" s="95"/>
      <c r="N171" s="96"/>
      <c r="O171" s="97"/>
      <c r="P171" s="100"/>
      <c r="R171" s="101"/>
      <c r="S171" s="102"/>
      <c r="T171" s="102">
        <f>K171</f>
        <v>225.1</v>
      </c>
    </row>
    <row r="172" spans="1:20" s="83" customFormat="1" ht="18.75" customHeight="1">
      <c r="A172" s="71" t="s">
        <v>177</v>
      </c>
      <c r="B172" s="72" t="s">
        <v>149</v>
      </c>
      <c r="C172" s="73" t="s">
        <v>1189</v>
      </c>
      <c r="D172" s="74" t="s">
        <v>178</v>
      </c>
      <c r="E172" s="75">
        <v>5.6</v>
      </c>
      <c r="F172" s="104">
        <f>E172/$K172*100</f>
        <v>59.574468085106389</v>
      </c>
      <c r="G172" s="75">
        <v>1.3</v>
      </c>
      <c r="H172" s="104">
        <f>G172/$K172*100</f>
        <v>13.829787234042556</v>
      </c>
      <c r="I172" s="75">
        <v>2.5</v>
      </c>
      <c r="J172" s="104">
        <f>I172/$K172*100</f>
        <v>26.59574468085107</v>
      </c>
      <c r="K172" s="75">
        <f>SUM(E172,G172,I172)</f>
        <v>9.3999999999999986</v>
      </c>
      <c r="L172" s="78">
        <f>K172/$K172*100</f>
        <v>100</v>
      </c>
      <c r="M172" s="230" t="s">
        <v>179</v>
      </c>
      <c r="N172" s="73"/>
      <c r="O172" s="74"/>
      <c r="P172" s="79" t="s">
        <v>90</v>
      </c>
      <c r="Q172" s="80" t="s">
        <v>116</v>
      </c>
      <c r="R172" s="81"/>
      <c r="S172" s="82"/>
      <c r="T172" s="82"/>
    </row>
    <row r="173" spans="1:20" s="83" customFormat="1" ht="18.75" customHeight="1">
      <c r="A173" s="84"/>
      <c r="B173" s="85"/>
      <c r="C173" s="86"/>
      <c r="D173" s="87"/>
      <c r="E173" s="88"/>
      <c r="F173" s="89"/>
      <c r="G173" s="88"/>
      <c r="H173" s="89"/>
      <c r="I173" s="88"/>
      <c r="J173" s="89"/>
      <c r="K173" s="88"/>
      <c r="L173" s="89"/>
      <c r="M173" s="231" t="s">
        <v>180</v>
      </c>
      <c r="N173" s="86"/>
      <c r="O173" s="87"/>
      <c r="P173" s="91" t="s">
        <v>90</v>
      </c>
      <c r="Q173" s="80" t="s">
        <v>116</v>
      </c>
      <c r="R173" s="92"/>
      <c r="S173" s="93"/>
      <c r="T173" s="93"/>
    </row>
    <row r="174" spans="1:20" s="83" customFormat="1" ht="18.75" customHeight="1">
      <c r="A174" s="84"/>
      <c r="B174" s="85"/>
      <c r="C174" s="86"/>
      <c r="D174" s="87"/>
      <c r="E174" s="88"/>
      <c r="F174" s="89"/>
      <c r="G174" s="88"/>
      <c r="H174" s="89"/>
      <c r="I174" s="88"/>
      <c r="J174" s="89"/>
      <c r="K174" s="88"/>
      <c r="L174" s="89"/>
      <c r="M174" s="231" t="s">
        <v>181</v>
      </c>
      <c r="N174" s="86"/>
      <c r="O174" s="87"/>
      <c r="P174" s="91" t="s">
        <v>42</v>
      </c>
      <c r="Q174" s="80" t="s">
        <v>116</v>
      </c>
      <c r="R174" s="92"/>
      <c r="S174" s="93"/>
      <c r="T174" s="93"/>
    </row>
    <row r="175" spans="1:20" ht="18.75" customHeight="1" thickBot="1">
      <c r="A175" s="94"/>
      <c r="B175" s="95"/>
      <c r="C175" s="96"/>
      <c r="D175" s="97" t="s">
        <v>8</v>
      </c>
      <c r="E175" s="98">
        <f>SUM(E172:E172)</f>
        <v>5.6</v>
      </c>
      <c r="F175" s="99">
        <f>E175/$K175*100</f>
        <v>59.574468085106389</v>
      </c>
      <c r="G175" s="98">
        <f>SUM(G172:G172)</f>
        <v>1.3</v>
      </c>
      <c r="H175" s="99">
        <f>G175/$K175*100</f>
        <v>13.829787234042556</v>
      </c>
      <c r="I175" s="98">
        <f>SUM(I172:I172)</f>
        <v>2.5</v>
      </c>
      <c r="J175" s="99">
        <f>I175/$K175*100</f>
        <v>26.59574468085107</v>
      </c>
      <c r="K175" s="98">
        <f>SUM(E175,G175,I175)</f>
        <v>9.3999999999999986</v>
      </c>
      <c r="L175" s="99">
        <f>K175/$K175*100</f>
        <v>100</v>
      </c>
      <c r="M175" s="95"/>
      <c r="N175" s="96"/>
      <c r="O175" s="97"/>
      <c r="P175" s="100"/>
      <c r="R175" s="101"/>
      <c r="S175" s="102"/>
      <c r="T175" s="102">
        <f>K175</f>
        <v>9.3999999999999986</v>
      </c>
    </row>
    <row r="176" spans="1:20" s="83" customFormat="1" ht="18.75" customHeight="1">
      <c r="A176" s="71" t="s">
        <v>182</v>
      </c>
      <c r="B176" s="72" t="s">
        <v>178</v>
      </c>
      <c r="C176" s="73" t="s">
        <v>1274</v>
      </c>
      <c r="D176" s="74" t="s">
        <v>1329</v>
      </c>
      <c r="E176" s="103">
        <v>210.8</v>
      </c>
      <c r="F176" s="104">
        <f>E176/$K176*100</f>
        <v>76.515426497277687</v>
      </c>
      <c r="G176" s="75">
        <v>31.3</v>
      </c>
      <c r="H176" s="104">
        <f>G176/$K176*100</f>
        <v>11.361161524500908</v>
      </c>
      <c r="I176" s="75">
        <v>33.4</v>
      </c>
      <c r="J176" s="104">
        <f>I176/$K176*100</f>
        <v>12.123411978221416</v>
      </c>
      <c r="K176" s="75">
        <f>SUM(E176,G176,I176)</f>
        <v>275.5</v>
      </c>
      <c r="L176" s="105">
        <f>K176/$K176*100</f>
        <v>100</v>
      </c>
      <c r="M176" s="72" t="s">
        <v>178</v>
      </c>
      <c r="N176" s="73" t="s">
        <v>1274</v>
      </c>
      <c r="O176" s="74" t="s">
        <v>183</v>
      </c>
      <c r="P176" s="79" t="s">
        <v>42</v>
      </c>
      <c r="Q176" s="80" t="s">
        <v>116</v>
      </c>
      <c r="R176" s="121"/>
      <c r="S176" s="122"/>
      <c r="T176" s="122"/>
    </row>
    <row r="177" spans="1:20" s="83" customFormat="1" ht="18.75" customHeight="1">
      <c r="A177" s="84"/>
      <c r="B177" s="85" t="s">
        <v>995</v>
      </c>
      <c r="C177" s="86" t="s">
        <v>1274</v>
      </c>
      <c r="D177" s="87" t="s">
        <v>184</v>
      </c>
      <c r="E177" s="106">
        <v>61.8</v>
      </c>
      <c r="F177" s="89">
        <f>E177/$K177*100</f>
        <v>88.53868194842407</v>
      </c>
      <c r="G177" s="88">
        <v>3.2</v>
      </c>
      <c r="H177" s="89">
        <f>G177/$K177*100</f>
        <v>4.5845272206303731</v>
      </c>
      <c r="I177" s="88">
        <v>4.8</v>
      </c>
      <c r="J177" s="89">
        <f>I177/$K177*100</f>
        <v>6.8767908309455592</v>
      </c>
      <c r="K177" s="88">
        <f>SUM(E177,G177,I177)</f>
        <v>69.8</v>
      </c>
      <c r="L177" s="90">
        <f>K177/$K177*100</f>
        <v>100</v>
      </c>
      <c r="M177" s="85" t="s">
        <v>183</v>
      </c>
      <c r="N177" s="86" t="s">
        <v>1274</v>
      </c>
      <c r="O177" s="87" t="s">
        <v>185</v>
      </c>
      <c r="P177" s="91" t="s">
        <v>90</v>
      </c>
      <c r="Q177" s="80" t="s">
        <v>116</v>
      </c>
      <c r="R177" s="123"/>
      <c r="S177" s="124"/>
      <c r="T177" s="124"/>
    </row>
    <row r="178" spans="1:20" s="83" customFormat="1" ht="18.75" customHeight="1">
      <c r="A178" s="84"/>
      <c r="B178" s="85"/>
      <c r="C178" s="86"/>
      <c r="D178" s="87"/>
      <c r="E178" s="106"/>
      <c r="F178" s="89"/>
      <c r="G178" s="88"/>
      <c r="H178" s="89"/>
      <c r="I178" s="88"/>
      <c r="J178" s="89"/>
      <c r="K178" s="88"/>
      <c r="L178" s="90"/>
      <c r="M178" s="85" t="s">
        <v>185</v>
      </c>
      <c r="N178" s="86" t="s">
        <v>1330</v>
      </c>
      <c r="O178" s="87" t="s">
        <v>1331</v>
      </c>
      <c r="P178" s="91" t="s">
        <v>42</v>
      </c>
      <c r="Q178" s="80" t="s">
        <v>116</v>
      </c>
      <c r="R178" s="123"/>
      <c r="S178" s="124"/>
      <c r="T178" s="124"/>
    </row>
    <row r="179" spans="1:20" s="83" customFormat="1" ht="18.75" customHeight="1">
      <c r="A179" s="84"/>
      <c r="B179" s="133"/>
      <c r="C179" s="134"/>
      <c r="D179" s="135"/>
      <c r="E179" s="136"/>
      <c r="F179" s="137"/>
      <c r="G179" s="138"/>
      <c r="H179" s="137"/>
      <c r="I179" s="138"/>
      <c r="J179" s="137"/>
      <c r="K179" s="138"/>
      <c r="L179" s="139"/>
      <c r="M179" s="133" t="s">
        <v>995</v>
      </c>
      <c r="N179" s="134" t="s">
        <v>37</v>
      </c>
      <c r="O179" s="135" t="s">
        <v>184</v>
      </c>
      <c r="P179" s="140" t="s">
        <v>42</v>
      </c>
      <c r="Q179" s="80" t="s">
        <v>116</v>
      </c>
      <c r="R179" s="141"/>
      <c r="S179" s="142"/>
      <c r="T179" s="142"/>
    </row>
    <row r="180" spans="1:20" s="83" customFormat="1" ht="18.75" customHeight="1">
      <c r="A180" s="84"/>
      <c r="B180" s="85" t="s">
        <v>1331</v>
      </c>
      <c r="C180" s="86" t="s">
        <v>37</v>
      </c>
      <c r="D180" s="87" t="s">
        <v>186</v>
      </c>
      <c r="E180" s="106">
        <v>74.8</v>
      </c>
      <c r="F180" s="178">
        <f>E180/$K180*100</f>
        <v>90.666666666666657</v>
      </c>
      <c r="G180" s="177">
        <v>2.2999999999999998</v>
      </c>
      <c r="H180" s="178">
        <f>G180/$K180*100</f>
        <v>2.7878787878787876</v>
      </c>
      <c r="I180" s="177">
        <v>5.4</v>
      </c>
      <c r="J180" s="177">
        <f>I180/$K180*100</f>
        <v>6.5454545454545459</v>
      </c>
      <c r="K180" s="177">
        <f>SUM(E180,G180,I180)</f>
        <v>82.5</v>
      </c>
      <c r="L180" s="90">
        <f>K180/$K180*100</f>
        <v>100</v>
      </c>
      <c r="M180" s="85" t="s">
        <v>1331</v>
      </c>
      <c r="N180" s="86" t="s">
        <v>37</v>
      </c>
      <c r="O180" s="87" t="s">
        <v>186</v>
      </c>
      <c r="P180" s="91" t="s">
        <v>1332</v>
      </c>
      <c r="Q180" s="80" t="s">
        <v>116</v>
      </c>
      <c r="R180" s="123"/>
      <c r="S180" s="124"/>
      <c r="T180" s="124"/>
    </row>
    <row r="181" spans="1:20" ht="18.75" customHeight="1" thickBot="1">
      <c r="A181" s="94"/>
      <c r="B181" s="95"/>
      <c r="C181" s="96"/>
      <c r="D181" s="97" t="s">
        <v>8</v>
      </c>
      <c r="E181" s="119">
        <f>SUM(E176:E180)</f>
        <v>347.40000000000003</v>
      </c>
      <c r="F181" s="99">
        <f>E181/$K181*100</f>
        <v>81.206171107994379</v>
      </c>
      <c r="G181" s="98">
        <f>SUM(G176:G180)</f>
        <v>36.799999999999997</v>
      </c>
      <c r="H181" s="99">
        <f>G181/$K181*100</f>
        <v>8.6021505376344063</v>
      </c>
      <c r="I181" s="98">
        <f>SUM(I176:I180)</f>
        <v>43.599999999999994</v>
      </c>
      <c r="J181" s="99">
        <f>I181/$K181*100</f>
        <v>10.191678354371199</v>
      </c>
      <c r="K181" s="98">
        <f>SUM(E181,G181,I181)</f>
        <v>427.80000000000007</v>
      </c>
      <c r="L181" s="120">
        <f>K181/$K181*100</f>
        <v>100</v>
      </c>
      <c r="M181" s="95"/>
      <c r="N181" s="96"/>
      <c r="O181" s="97"/>
      <c r="P181" s="100"/>
      <c r="R181" s="101"/>
      <c r="S181" s="102"/>
      <c r="T181" s="102">
        <f>K181</f>
        <v>427.80000000000007</v>
      </c>
    </row>
    <row r="182" spans="1:20" s="83" customFormat="1" ht="18.75" customHeight="1">
      <c r="A182" s="71" t="s">
        <v>187</v>
      </c>
      <c r="B182" s="72" t="s">
        <v>188</v>
      </c>
      <c r="C182" s="73" t="s">
        <v>1274</v>
      </c>
      <c r="D182" s="74" t="s">
        <v>189</v>
      </c>
      <c r="E182" s="103">
        <v>82.6</v>
      </c>
      <c r="F182" s="104">
        <f>E182/$K182*100</f>
        <v>69.411764705882348</v>
      </c>
      <c r="G182" s="75">
        <v>15.8</v>
      </c>
      <c r="H182" s="104">
        <f>G182/$K182*100</f>
        <v>13.277310924369749</v>
      </c>
      <c r="I182" s="75">
        <v>20.6</v>
      </c>
      <c r="J182" s="104">
        <f>I182/$K182*100</f>
        <v>17.310924369747902</v>
      </c>
      <c r="K182" s="75">
        <f>SUM(E182,G182,I182)</f>
        <v>119</v>
      </c>
      <c r="L182" s="105">
        <f>K182/$K182*100</f>
        <v>100</v>
      </c>
      <c r="M182" s="72" t="s">
        <v>188</v>
      </c>
      <c r="N182" s="73" t="s">
        <v>1275</v>
      </c>
      <c r="O182" s="74" t="s">
        <v>190</v>
      </c>
      <c r="P182" s="79" t="s">
        <v>1289</v>
      </c>
      <c r="Q182" s="80" t="s">
        <v>116</v>
      </c>
      <c r="R182" s="121"/>
      <c r="S182" s="122"/>
      <c r="T182" s="122"/>
    </row>
    <row r="183" spans="1:20" s="83" customFormat="1" ht="18.75" customHeight="1">
      <c r="A183" s="84"/>
      <c r="B183" s="85" t="s">
        <v>996</v>
      </c>
      <c r="C183" s="86" t="s">
        <v>1275</v>
      </c>
      <c r="D183" s="87" t="s">
        <v>191</v>
      </c>
      <c r="E183" s="106">
        <v>98.7</v>
      </c>
      <c r="F183" s="89">
        <f>E183/$K183*100</f>
        <v>73.382899628252801</v>
      </c>
      <c r="G183" s="88">
        <v>11.1</v>
      </c>
      <c r="H183" s="89">
        <f>G183/$K183*100</f>
        <v>8.2527881040892197</v>
      </c>
      <c r="I183" s="88">
        <v>24.7</v>
      </c>
      <c r="J183" s="89">
        <f>I183/$K183*100</f>
        <v>18.364312267657994</v>
      </c>
      <c r="K183" s="88">
        <f>SUM(E183,G183,I183)</f>
        <v>134.5</v>
      </c>
      <c r="L183" s="90">
        <f>K183/$K183*100</f>
        <v>100</v>
      </c>
      <c r="M183" s="85" t="s">
        <v>190</v>
      </c>
      <c r="N183" s="86" t="s">
        <v>37</v>
      </c>
      <c r="O183" s="87" t="s">
        <v>189</v>
      </c>
      <c r="P183" s="91" t="s">
        <v>1288</v>
      </c>
      <c r="Q183" s="80" t="s">
        <v>116</v>
      </c>
      <c r="R183" s="123"/>
      <c r="S183" s="124"/>
      <c r="T183" s="124"/>
    </row>
    <row r="184" spans="1:20" s="83" customFormat="1" ht="18.75" customHeight="1">
      <c r="A184" s="84"/>
      <c r="B184" s="85" t="s">
        <v>997</v>
      </c>
      <c r="C184" s="86" t="s">
        <v>1275</v>
      </c>
      <c r="D184" s="87" t="s">
        <v>192</v>
      </c>
      <c r="E184" s="106">
        <v>3.1</v>
      </c>
      <c r="F184" s="89">
        <f>E184/$K184*100</f>
        <v>93.939393939393938</v>
      </c>
      <c r="G184" s="129" t="s">
        <v>53</v>
      </c>
      <c r="H184" s="130" t="s">
        <v>53</v>
      </c>
      <c r="I184" s="88">
        <v>0.2</v>
      </c>
      <c r="J184" s="88">
        <f>I184/$K184*100</f>
        <v>6.0606060606060606</v>
      </c>
      <c r="K184" s="88">
        <f>SUM(E184,G184,I184)</f>
        <v>3.3000000000000003</v>
      </c>
      <c r="L184" s="90">
        <f>K184/$K184*100</f>
        <v>100</v>
      </c>
      <c r="M184" s="85" t="s">
        <v>996</v>
      </c>
      <c r="N184" s="86" t="s">
        <v>37</v>
      </c>
      <c r="O184" s="87" t="s">
        <v>191</v>
      </c>
      <c r="P184" s="91" t="s">
        <v>1333</v>
      </c>
      <c r="Q184" s="80" t="s">
        <v>116</v>
      </c>
      <c r="R184" s="123"/>
      <c r="S184" s="124"/>
      <c r="T184" s="124"/>
    </row>
    <row r="185" spans="1:20" s="83" customFormat="1" ht="18.75" customHeight="1">
      <c r="A185" s="84"/>
      <c r="B185" s="85"/>
      <c r="C185" s="86"/>
      <c r="D185" s="87"/>
      <c r="E185" s="106"/>
      <c r="F185" s="89"/>
      <c r="G185" s="129"/>
      <c r="H185" s="130"/>
      <c r="I185" s="88"/>
      <c r="J185" s="88"/>
      <c r="K185" s="88"/>
      <c r="L185" s="90"/>
      <c r="M185" s="85" t="s">
        <v>997</v>
      </c>
      <c r="N185" s="86" t="s">
        <v>37</v>
      </c>
      <c r="O185" s="87" t="s">
        <v>192</v>
      </c>
      <c r="P185" s="91" t="s">
        <v>42</v>
      </c>
      <c r="Q185" s="80" t="s">
        <v>116</v>
      </c>
      <c r="R185" s="92"/>
      <c r="S185" s="93"/>
      <c r="T185" s="93"/>
    </row>
    <row r="186" spans="1:20" ht="18.75" customHeight="1" thickBot="1">
      <c r="A186" s="94"/>
      <c r="B186" s="95"/>
      <c r="C186" s="96"/>
      <c r="D186" s="97" t="s">
        <v>8</v>
      </c>
      <c r="E186" s="119">
        <f>SUM(E182:E184)</f>
        <v>184.4</v>
      </c>
      <c r="F186" s="99">
        <f t="shared" ref="F186:F191" si="36">E186/$K186*100</f>
        <v>71.806853582554524</v>
      </c>
      <c r="G186" s="98">
        <f>SUM(G182:G184)</f>
        <v>26.9</v>
      </c>
      <c r="H186" s="99">
        <f t="shared" ref="H186:H191" si="37">G186/$K186*100</f>
        <v>10.475077881619937</v>
      </c>
      <c r="I186" s="98">
        <f>SUM(I182:I184)</f>
        <v>45.5</v>
      </c>
      <c r="J186" s="99">
        <f t="shared" ref="J186:J191" si="38">I186/$K186*100</f>
        <v>17.718068535825545</v>
      </c>
      <c r="K186" s="98">
        <f t="shared" ref="K186:K191" si="39">SUM(E186,G186,I186)</f>
        <v>256.8</v>
      </c>
      <c r="L186" s="120">
        <f t="shared" ref="L186:L191" si="40">K186/$K186*100</f>
        <v>100</v>
      </c>
      <c r="M186" s="95"/>
      <c r="N186" s="96"/>
      <c r="O186" s="97"/>
      <c r="P186" s="100"/>
      <c r="Q186" s="80"/>
      <c r="R186" s="101"/>
      <c r="S186" s="102"/>
      <c r="T186" s="102">
        <f>K186</f>
        <v>256.8</v>
      </c>
    </row>
    <row r="187" spans="1:20" s="83" customFormat="1" ht="18.75" customHeight="1">
      <c r="A187" s="71" t="s">
        <v>193</v>
      </c>
      <c r="B187" s="72" t="s">
        <v>1334</v>
      </c>
      <c r="C187" s="73" t="s">
        <v>1189</v>
      </c>
      <c r="D187" s="74" t="s">
        <v>1335</v>
      </c>
      <c r="E187" s="103">
        <f>9+6.2</f>
        <v>15.2</v>
      </c>
      <c r="F187" s="104">
        <f>E187/$K187*100</f>
        <v>62.809917355371901</v>
      </c>
      <c r="G187" s="75">
        <v>6.3</v>
      </c>
      <c r="H187" s="104">
        <f t="shared" si="37"/>
        <v>26.033057851239672</v>
      </c>
      <c r="I187" s="75">
        <f>1.5+1.2</f>
        <v>2.7</v>
      </c>
      <c r="J187" s="104">
        <f t="shared" si="38"/>
        <v>11.157024793388432</v>
      </c>
      <c r="K187" s="75">
        <f t="shared" si="39"/>
        <v>24.2</v>
      </c>
      <c r="L187" s="105">
        <f t="shared" si="40"/>
        <v>100</v>
      </c>
      <c r="M187" s="72" t="s">
        <v>998</v>
      </c>
      <c r="N187" s="73" t="s">
        <v>1189</v>
      </c>
      <c r="O187" s="74" t="s">
        <v>194</v>
      </c>
      <c r="P187" s="79" t="s">
        <v>42</v>
      </c>
      <c r="Q187" s="80" t="s">
        <v>116</v>
      </c>
      <c r="R187" s="121"/>
      <c r="S187" s="122"/>
      <c r="T187" s="122"/>
    </row>
    <row r="188" spans="1:20" s="83" customFormat="1" ht="18.75" customHeight="1">
      <c r="A188" s="84"/>
      <c r="B188" s="85" t="s">
        <v>1336</v>
      </c>
      <c r="C188" s="86" t="s">
        <v>1337</v>
      </c>
      <c r="D188" s="87" t="s">
        <v>1338</v>
      </c>
      <c r="E188" s="106">
        <v>15.9</v>
      </c>
      <c r="F188" s="89">
        <f t="shared" ref="F188:F189" si="41">E188/$K188*100</f>
        <v>75.355450236966831</v>
      </c>
      <c r="G188" s="88">
        <v>3.2</v>
      </c>
      <c r="H188" s="89">
        <f t="shared" si="37"/>
        <v>15.165876777251185</v>
      </c>
      <c r="I188" s="88">
        <v>2</v>
      </c>
      <c r="J188" s="89">
        <f t="shared" si="38"/>
        <v>9.4786729857819907</v>
      </c>
      <c r="K188" s="88">
        <f t="shared" si="39"/>
        <v>21.1</v>
      </c>
      <c r="L188" s="90">
        <f t="shared" si="40"/>
        <v>100</v>
      </c>
      <c r="M188" s="85" t="s">
        <v>194</v>
      </c>
      <c r="N188" s="86" t="s">
        <v>1339</v>
      </c>
      <c r="O188" s="87" t="s">
        <v>1195</v>
      </c>
      <c r="P188" s="91" t="s">
        <v>1340</v>
      </c>
      <c r="Q188" s="80" t="s">
        <v>116</v>
      </c>
      <c r="R188" s="123"/>
      <c r="S188" s="124"/>
      <c r="T188" s="124"/>
    </row>
    <row r="189" spans="1:20" s="83" customFormat="1" ht="16.5" customHeight="1">
      <c r="A189" s="221"/>
      <c r="B189" s="85" t="s">
        <v>191</v>
      </c>
      <c r="C189" s="86" t="s">
        <v>1339</v>
      </c>
      <c r="D189" s="87" t="s">
        <v>195</v>
      </c>
      <c r="E189" s="106">
        <v>18.5</v>
      </c>
      <c r="F189" s="89">
        <f t="shared" si="41"/>
        <v>46.019900497512431</v>
      </c>
      <c r="G189" s="88">
        <v>12</v>
      </c>
      <c r="H189" s="89">
        <f t="shared" si="37"/>
        <v>29.850746268656714</v>
      </c>
      <c r="I189" s="88">
        <v>9.6999999999999993</v>
      </c>
      <c r="J189" s="89">
        <f t="shared" si="38"/>
        <v>24.129353233830841</v>
      </c>
      <c r="K189" s="88">
        <f t="shared" si="39"/>
        <v>40.200000000000003</v>
      </c>
      <c r="L189" s="90">
        <f t="shared" si="40"/>
        <v>100</v>
      </c>
      <c r="M189" s="85" t="s">
        <v>1341</v>
      </c>
      <c r="N189" s="86"/>
      <c r="O189" s="87" t="s">
        <v>1342</v>
      </c>
      <c r="P189" s="232" t="s">
        <v>1343</v>
      </c>
      <c r="Q189" s="83" t="s">
        <v>116</v>
      </c>
      <c r="R189" s="92"/>
      <c r="S189" s="93"/>
      <c r="T189" s="93"/>
    </row>
    <row r="190" spans="1:20" s="83" customFormat="1" ht="18.75" customHeight="1">
      <c r="A190" s="84"/>
      <c r="B190" s="85" t="s">
        <v>197</v>
      </c>
      <c r="C190" s="86" t="s">
        <v>1344</v>
      </c>
      <c r="D190" s="87" t="s">
        <v>971</v>
      </c>
      <c r="E190" s="106">
        <v>65.3</v>
      </c>
      <c r="F190" s="89">
        <f t="shared" si="36"/>
        <v>76.107226107226111</v>
      </c>
      <c r="G190" s="88">
        <v>7.2</v>
      </c>
      <c r="H190" s="89">
        <f t="shared" si="37"/>
        <v>8.3916083916083917</v>
      </c>
      <c r="I190" s="88">
        <v>13.3</v>
      </c>
      <c r="J190" s="89">
        <f t="shared" si="38"/>
        <v>15.501165501165504</v>
      </c>
      <c r="K190" s="88">
        <f t="shared" si="39"/>
        <v>85.8</v>
      </c>
      <c r="L190" s="90">
        <f t="shared" si="40"/>
        <v>100</v>
      </c>
      <c r="M190" s="85" t="s">
        <v>191</v>
      </c>
      <c r="N190" s="86" t="s">
        <v>37</v>
      </c>
      <c r="O190" s="87" t="s">
        <v>196</v>
      </c>
      <c r="P190" s="91" t="s">
        <v>1345</v>
      </c>
      <c r="Q190" s="80" t="s">
        <v>116</v>
      </c>
      <c r="R190" s="123"/>
      <c r="S190" s="124"/>
      <c r="T190" s="124"/>
    </row>
    <row r="191" spans="1:20" s="83" customFormat="1" ht="18.75" customHeight="1">
      <c r="A191" s="84"/>
      <c r="B191" s="85" t="s">
        <v>198</v>
      </c>
      <c r="C191" s="86" t="s">
        <v>1344</v>
      </c>
      <c r="D191" s="87" t="s">
        <v>199</v>
      </c>
      <c r="E191" s="106">
        <v>21.1</v>
      </c>
      <c r="F191" s="89">
        <f t="shared" si="36"/>
        <v>77.289377289377285</v>
      </c>
      <c r="G191" s="131">
        <v>1.6</v>
      </c>
      <c r="H191" s="89">
        <f t="shared" si="37"/>
        <v>5.8608058608058604</v>
      </c>
      <c r="I191" s="88">
        <v>4.5999999999999996</v>
      </c>
      <c r="J191" s="89">
        <f t="shared" si="38"/>
        <v>16.849816849816847</v>
      </c>
      <c r="K191" s="88">
        <f t="shared" si="39"/>
        <v>27.300000000000004</v>
      </c>
      <c r="L191" s="90">
        <f t="shared" si="40"/>
        <v>100</v>
      </c>
      <c r="M191" s="85" t="s">
        <v>196</v>
      </c>
      <c r="N191" s="86" t="s">
        <v>37</v>
      </c>
      <c r="O191" s="87" t="s">
        <v>195</v>
      </c>
      <c r="P191" s="91" t="s">
        <v>1343</v>
      </c>
      <c r="Q191" s="80"/>
      <c r="R191" s="123"/>
      <c r="S191" s="124"/>
      <c r="T191" s="124"/>
    </row>
    <row r="192" spans="1:20" s="83" customFormat="1" ht="18.75" customHeight="1">
      <c r="A192" s="84"/>
      <c r="B192" s="85"/>
      <c r="C192" s="86"/>
      <c r="D192" s="87"/>
      <c r="E192" s="106"/>
      <c r="F192" s="89"/>
      <c r="G192" s="129"/>
      <c r="H192" s="130"/>
      <c r="I192" s="88"/>
      <c r="J192" s="88"/>
      <c r="K192" s="88"/>
      <c r="L192" s="90"/>
      <c r="M192" s="85" t="s">
        <v>197</v>
      </c>
      <c r="N192" s="86" t="s">
        <v>37</v>
      </c>
      <c r="O192" s="87" t="s">
        <v>971</v>
      </c>
      <c r="P192" s="91" t="s">
        <v>39</v>
      </c>
      <c r="Q192" s="83" t="s">
        <v>116</v>
      </c>
      <c r="R192" s="92"/>
      <c r="S192" s="93"/>
      <c r="T192" s="93"/>
    </row>
    <row r="193" spans="1:22" s="83" customFormat="1" ht="18.75" customHeight="1">
      <c r="A193" s="84"/>
      <c r="B193" s="85"/>
      <c r="C193" s="86"/>
      <c r="D193" s="87"/>
      <c r="E193" s="106"/>
      <c r="F193" s="89"/>
      <c r="G193" s="131"/>
      <c r="H193" s="132"/>
      <c r="I193" s="88"/>
      <c r="J193" s="88"/>
      <c r="K193" s="88"/>
      <c r="L193" s="90"/>
      <c r="M193" s="85" t="s">
        <v>198</v>
      </c>
      <c r="N193" s="86"/>
      <c r="O193" s="87" t="s">
        <v>199</v>
      </c>
      <c r="P193" s="91" t="s">
        <v>39</v>
      </c>
      <c r="Q193" s="80" t="s">
        <v>116</v>
      </c>
      <c r="R193" s="123"/>
      <c r="S193" s="124"/>
      <c r="T193" s="124"/>
    </row>
    <row r="194" spans="1:22" ht="18.75" customHeight="1" thickBot="1">
      <c r="A194" s="94"/>
      <c r="B194" s="95"/>
      <c r="C194" s="96"/>
      <c r="D194" s="97" t="s">
        <v>8</v>
      </c>
      <c r="E194" s="119">
        <f>SUM(E187:E193)</f>
        <v>136</v>
      </c>
      <c r="F194" s="99">
        <f>E194/$K194*100</f>
        <v>68.479355488418918</v>
      </c>
      <c r="G194" s="98">
        <f>SUM(G187:G193)</f>
        <v>30.3</v>
      </c>
      <c r="H194" s="99">
        <f>G194/$K194*100</f>
        <v>15.256797583081569</v>
      </c>
      <c r="I194" s="98">
        <f>SUM(I187:I193)</f>
        <v>32.299999999999997</v>
      </c>
      <c r="J194" s="99">
        <f>I194/$K194*100</f>
        <v>16.263846928499493</v>
      </c>
      <c r="K194" s="98">
        <f>SUM(E194,G194,I194)</f>
        <v>198.60000000000002</v>
      </c>
      <c r="L194" s="120">
        <f>K194/$K194*100</f>
        <v>100</v>
      </c>
      <c r="M194" s="95"/>
      <c r="N194" s="96"/>
      <c r="O194" s="97"/>
      <c r="P194" s="100"/>
      <c r="Q194" s="80"/>
      <c r="R194" s="101"/>
      <c r="S194" s="102"/>
      <c r="T194" s="102">
        <f>K194</f>
        <v>198.60000000000002</v>
      </c>
    </row>
    <row r="195" spans="1:22" s="83" customFormat="1" ht="18.75" customHeight="1">
      <c r="A195" s="71" t="s">
        <v>200</v>
      </c>
      <c r="B195" s="72" t="s">
        <v>201</v>
      </c>
      <c r="C195" s="73" t="s">
        <v>1298</v>
      </c>
      <c r="D195" s="74" t="s">
        <v>202</v>
      </c>
      <c r="E195" s="75">
        <v>49.7</v>
      </c>
      <c r="F195" s="104">
        <f>E195/$K195*100</f>
        <v>86.736474694589873</v>
      </c>
      <c r="G195" s="75">
        <v>0.2</v>
      </c>
      <c r="H195" s="104">
        <f>G195/$K195*100</f>
        <v>0.34904013961605584</v>
      </c>
      <c r="I195" s="75">
        <v>7.4</v>
      </c>
      <c r="J195" s="104">
        <f>I195/$K195*100</f>
        <v>12.914485165794066</v>
      </c>
      <c r="K195" s="75">
        <f>SUM(E195,G195,I195)</f>
        <v>57.300000000000004</v>
      </c>
      <c r="L195" s="78">
        <f>K195/$K195*100</f>
        <v>100</v>
      </c>
      <c r="M195" s="72" t="s">
        <v>201</v>
      </c>
      <c r="N195" s="73" t="s">
        <v>1298</v>
      </c>
      <c r="O195" s="74" t="s">
        <v>202</v>
      </c>
      <c r="P195" s="79" t="s">
        <v>1300</v>
      </c>
      <c r="Q195" s="80" t="s">
        <v>116</v>
      </c>
      <c r="R195" s="121"/>
      <c r="S195" s="122"/>
      <c r="T195" s="122"/>
    </row>
    <row r="196" spans="1:22" ht="18.75" customHeight="1" thickBot="1">
      <c r="A196" s="94"/>
      <c r="B196" s="95"/>
      <c r="C196" s="96"/>
      <c r="D196" s="97" t="s">
        <v>8</v>
      </c>
      <c r="E196" s="98">
        <f>SUM(E195:E195)</f>
        <v>49.7</v>
      </c>
      <c r="F196" s="99">
        <f>E196/$K196*100</f>
        <v>86.736474694589873</v>
      </c>
      <c r="G196" s="98">
        <f>SUM(G195:G195)</f>
        <v>0.2</v>
      </c>
      <c r="H196" s="99">
        <f>G196/$K196*100</f>
        <v>0.34904013961605584</v>
      </c>
      <c r="I196" s="98">
        <f>SUM(I195:I195)</f>
        <v>7.4</v>
      </c>
      <c r="J196" s="99">
        <f>I196/$K196*100</f>
        <v>12.914485165794066</v>
      </c>
      <c r="K196" s="98">
        <f>SUM(E196,G196,I196)</f>
        <v>57.300000000000004</v>
      </c>
      <c r="L196" s="99">
        <f>K196/$K196*100</f>
        <v>100</v>
      </c>
      <c r="M196" s="95"/>
      <c r="N196" s="96"/>
      <c r="O196" s="97"/>
      <c r="P196" s="100"/>
      <c r="R196" s="101"/>
      <c r="S196" s="102"/>
      <c r="T196" s="102">
        <f>K196</f>
        <v>57.300000000000004</v>
      </c>
    </row>
    <row r="197" spans="1:22" s="83" customFormat="1" ht="45.75" customHeight="1" thickBot="1">
      <c r="A197" s="233" t="s">
        <v>203</v>
      </c>
      <c r="B197" s="234"/>
      <c r="C197" s="235"/>
      <c r="D197" s="236"/>
      <c r="E197" s="237">
        <f>SUM(E37,E41,E49,E59,E64,E66,E71,E76,,E83,E86,E88,E100,E105,E107,E113,E116,E118,E139,E141,E145,E154,E160,E162,E166,E171,E175,E181,E186,E194,E196)</f>
        <v>6054.6999999999989</v>
      </c>
      <c r="F197" s="237">
        <f>E197/$K197*100</f>
        <v>73.825200575511474</v>
      </c>
      <c r="G197" s="237">
        <f>SUM(G37,G41,G49,G59,G64,G66,G71,G76,,G83,G86,G88,G100,G105,G107,G113,G116,G118,G139,G141,G145,G154,G160,G162,G166,G171,G175,G181,G186,G194,G196)</f>
        <v>887.29999999999973</v>
      </c>
      <c r="H197" s="237">
        <f>G197/$K197*100</f>
        <v>10.818884580681342</v>
      </c>
      <c r="I197" s="237">
        <f>SUM(I37,I41,I49,I59,I64,I66,I71,I76,,I83,I86,I88,I100,I105,I107,I113,I116,I118,I139,I141,I145,I154,I160,I162,I166,I171,I175,I181,I186,I194,I196)</f>
        <v>1259.4000000000001</v>
      </c>
      <c r="J197" s="237">
        <f>I197/$K197*100</f>
        <v>15.355914843807152</v>
      </c>
      <c r="K197" s="237">
        <f>SUM(K37,K41,K49,K59,K64,K66,K71,K76,,K83,K86,K88,K100,K105,K107,K113,K116,K118,K139,K141,K145,K154,K160,K162,K166,K171,K175,K181,K186,K194,K196)</f>
        <v>8201.4000000000015</v>
      </c>
      <c r="L197" s="237">
        <f>K197/$K197*100</f>
        <v>100</v>
      </c>
      <c r="M197" s="234"/>
      <c r="N197" s="235"/>
      <c r="O197" s="236"/>
      <c r="P197" s="238"/>
      <c r="Q197" s="80"/>
      <c r="R197" s="239">
        <f>SUM(R34:R196)</f>
        <v>3048.5999999999995</v>
      </c>
      <c r="S197" s="240">
        <f>SUM(S34:S196)</f>
        <v>1791.8999999999996</v>
      </c>
      <c r="T197" s="240">
        <f>SUM(T34:T196)</f>
        <v>3049.3000000000006</v>
      </c>
    </row>
    <row r="198" spans="1:22" ht="14.25" customHeight="1">
      <c r="A198" s="241"/>
      <c r="B198" s="242"/>
      <c r="C198" s="242"/>
      <c r="D198" s="242"/>
      <c r="E198" s="243"/>
      <c r="F198" s="241"/>
      <c r="G198" s="241"/>
      <c r="H198" s="241"/>
      <c r="I198" s="241"/>
      <c r="J198" s="241"/>
      <c r="K198" s="241"/>
      <c r="L198" s="241"/>
      <c r="M198" s="241"/>
      <c r="N198" s="241"/>
      <c r="O198" s="241"/>
      <c r="P198" s="244" t="s">
        <v>204</v>
      </c>
      <c r="Q198" s="70"/>
      <c r="R198" s="245" t="s">
        <v>32</v>
      </c>
      <c r="S198" s="245" t="s">
        <v>33</v>
      </c>
      <c r="T198" s="245" t="s">
        <v>34</v>
      </c>
      <c r="U198" s="70"/>
      <c r="V198" s="70"/>
    </row>
    <row r="199" spans="1:22">
      <c r="S199" s="246"/>
    </row>
    <row r="200" spans="1:22">
      <c r="S200" s="246"/>
    </row>
  </sheetData>
  <mergeCells count="16">
    <mergeCell ref="A5:A6"/>
    <mergeCell ref="B5:D6"/>
    <mergeCell ref="E5:L5"/>
    <mergeCell ref="E6:F6"/>
    <mergeCell ref="G6:H6"/>
    <mergeCell ref="I6:J6"/>
    <mergeCell ref="K6:L6"/>
    <mergeCell ref="A29:P29"/>
    <mergeCell ref="A32:A33"/>
    <mergeCell ref="B32:D33"/>
    <mergeCell ref="E32:L32"/>
    <mergeCell ref="R32:T32"/>
    <mergeCell ref="E33:F33"/>
    <mergeCell ref="G33:H33"/>
    <mergeCell ref="I33:J33"/>
    <mergeCell ref="K33:L33"/>
  </mergeCells>
  <phoneticPr fontId="3"/>
  <printOptions horizontalCentered="1"/>
  <pageMargins left="0.19685039370078741" right="0.19685039370078741" top="0.43307086614173229" bottom="0.19685039370078741" header="0.51181102362204722" footer="0.51181102362204722"/>
  <pageSetup paperSize="9" scale="51" fitToHeight="0" orientation="portrait" r:id="rId1"/>
  <headerFooter alignWithMargins="0"/>
  <rowBreaks count="1" manualBreakCount="1">
    <brk id="11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80"/>
  <sheetViews>
    <sheetView view="pageBreakPreview" zoomScale="70" zoomScaleNormal="75" zoomScaleSheetLayoutView="70" workbookViewId="0">
      <selection activeCell="A146" sqref="A146:XFD146"/>
    </sheetView>
  </sheetViews>
  <sheetFormatPr defaultRowHeight="14.25"/>
  <cols>
    <col min="1" max="1" width="16.125" style="248" customWidth="1"/>
    <col min="2" max="2" width="39.75" style="248" customWidth="1"/>
    <col min="3" max="3" width="9.625" style="248" customWidth="1"/>
    <col min="4" max="4" width="20.5" style="248" customWidth="1"/>
    <col min="5" max="5" width="61.625" style="248" customWidth="1"/>
    <col min="6" max="6" width="8.625" style="249" customWidth="1"/>
    <col min="7" max="7" width="2.875" style="250" customWidth="1"/>
    <col min="8" max="8" width="9.125" style="307" customWidth="1"/>
    <col min="9" max="16384" width="9" style="251"/>
  </cols>
  <sheetData>
    <row r="1" spans="1:9" ht="19.5" thickBot="1">
      <c r="A1" s="247" t="s">
        <v>562</v>
      </c>
      <c r="H1" s="250" t="s">
        <v>1364</v>
      </c>
    </row>
    <row r="2" spans="1:9" ht="15.2" customHeight="1">
      <c r="A2" s="434" t="s">
        <v>285</v>
      </c>
      <c r="B2" s="437" t="s">
        <v>284</v>
      </c>
      <c r="C2" s="440" t="s">
        <v>283</v>
      </c>
      <c r="D2" s="437" t="s">
        <v>282</v>
      </c>
      <c r="E2" s="437" t="s">
        <v>281</v>
      </c>
      <c r="F2" s="252" t="s">
        <v>280</v>
      </c>
      <c r="G2" s="430" t="s">
        <v>279</v>
      </c>
      <c r="H2" s="431"/>
      <c r="I2" s="253"/>
    </row>
    <row r="3" spans="1:9" ht="15.2" customHeight="1">
      <c r="A3" s="435"/>
      <c r="B3" s="438"/>
      <c r="C3" s="441"/>
      <c r="D3" s="438"/>
      <c r="E3" s="438"/>
      <c r="F3" s="254"/>
      <c r="G3" s="255"/>
      <c r="H3" s="256"/>
      <c r="I3" s="253"/>
    </row>
    <row r="4" spans="1:9" ht="15.2" customHeight="1">
      <c r="A4" s="436"/>
      <c r="B4" s="439"/>
      <c r="C4" s="442"/>
      <c r="D4" s="439"/>
      <c r="E4" s="439"/>
      <c r="F4" s="257" t="s">
        <v>1010</v>
      </c>
      <c r="G4" s="432" t="s">
        <v>278</v>
      </c>
      <c r="H4" s="433"/>
      <c r="I4" s="253"/>
    </row>
    <row r="5" spans="1:9" ht="15.2" customHeight="1">
      <c r="A5" s="258" t="s">
        <v>561</v>
      </c>
      <c r="B5" s="259" t="s">
        <v>560</v>
      </c>
      <c r="C5" s="260" t="s">
        <v>557</v>
      </c>
      <c r="D5" s="258" t="s">
        <v>443</v>
      </c>
      <c r="E5" s="261" t="s">
        <v>559</v>
      </c>
      <c r="F5" s="262">
        <v>4</v>
      </c>
      <c r="G5" s="263" t="s">
        <v>1015</v>
      </c>
      <c r="H5" s="264" t="s">
        <v>786</v>
      </c>
      <c r="I5" s="253"/>
    </row>
    <row r="6" spans="1:9" ht="15.2" customHeight="1">
      <c r="A6" s="258"/>
      <c r="B6" s="259" t="s">
        <v>558</v>
      </c>
      <c r="C6" s="265" t="s">
        <v>557</v>
      </c>
      <c r="D6" s="258" t="s">
        <v>443</v>
      </c>
      <c r="E6" s="261" t="s">
        <v>556</v>
      </c>
      <c r="F6" s="262">
        <v>4.4000000000000004</v>
      </c>
      <c r="G6" s="266" t="s">
        <v>1015</v>
      </c>
      <c r="H6" s="267" t="s">
        <v>1086</v>
      </c>
      <c r="I6" s="253"/>
    </row>
    <row r="7" spans="1:9" ht="15.2" customHeight="1">
      <c r="A7" s="258" t="s">
        <v>555</v>
      </c>
      <c r="B7" s="259" t="s">
        <v>554</v>
      </c>
      <c r="C7" s="265" t="s">
        <v>216</v>
      </c>
      <c r="D7" s="258" t="s">
        <v>311</v>
      </c>
      <c r="E7" s="268" t="s">
        <v>553</v>
      </c>
      <c r="F7" s="269">
        <v>21.5</v>
      </c>
      <c r="G7" s="266"/>
      <c r="H7" s="267" t="s">
        <v>787</v>
      </c>
      <c r="I7" s="253"/>
    </row>
    <row r="8" spans="1:9" ht="15.2" customHeight="1">
      <c r="A8" s="258"/>
      <c r="B8" s="259" t="s">
        <v>552</v>
      </c>
      <c r="C8" s="265" t="s">
        <v>216</v>
      </c>
      <c r="D8" s="265" t="s">
        <v>311</v>
      </c>
      <c r="E8" s="270" t="s">
        <v>551</v>
      </c>
      <c r="F8" s="269">
        <v>1.7</v>
      </c>
      <c r="G8" s="271"/>
      <c r="H8" s="267" t="s">
        <v>1087</v>
      </c>
      <c r="I8" s="253"/>
    </row>
    <row r="9" spans="1:9" ht="15.2" customHeight="1">
      <c r="A9" s="258"/>
      <c r="B9" s="259" t="s">
        <v>550</v>
      </c>
      <c r="C9" s="265" t="s">
        <v>216</v>
      </c>
      <c r="D9" s="265" t="s">
        <v>311</v>
      </c>
      <c r="E9" s="270" t="s">
        <v>549</v>
      </c>
      <c r="F9" s="269">
        <v>9.6999999999999993</v>
      </c>
      <c r="G9" s="271" t="s">
        <v>1015</v>
      </c>
      <c r="H9" s="267" t="s">
        <v>788</v>
      </c>
      <c r="I9" s="253"/>
    </row>
    <row r="10" spans="1:9" ht="15.2" customHeight="1">
      <c r="A10" s="258"/>
      <c r="B10" s="259" t="s">
        <v>548</v>
      </c>
      <c r="C10" s="265" t="s">
        <v>210</v>
      </c>
      <c r="D10" s="258" t="s">
        <v>443</v>
      </c>
      <c r="E10" s="268" t="s">
        <v>547</v>
      </c>
      <c r="F10" s="269">
        <v>6.1</v>
      </c>
      <c r="G10" s="271" t="s">
        <v>1015</v>
      </c>
      <c r="H10" s="267" t="s">
        <v>1088</v>
      </c>
      <c r="I10" s="253"/>
    </row>
    <row r="11" spans="1:9" ht="15.2" customHeight="1">
      <c r="A11" s="258" t="s">
        <v>546</v>
      </c>
      <c r="B11" s="259" t="s">
        <v>545</v>
      </c>
      <c r="C11" s="265" t="s">
        <v>210</v>
      </c>
      <c r="D11" s="258" t="s">
        <v>443</v>
      </c>
      <c r="E11" s="261" t="s">
        <v>544</v>
      </c>
      <c r="F11" s="262">
        <v>12.2</v>
      </c>
      <c r="G11" s="271"/>
      <c r="H11" s="267" t="s">
        <v>1089</v>
      </c>
      <c r="I11" s="253"/>
    </row>
    <row r="12" spans="1:9" ht="15.2" customHeight="1">
      <c r="A12" s="258"/>
      <c r="B12" s="259" t="s">
        <v>543</v>
      </c>
      <c r="C12" s="265" t="s">
        <v>227</v>
      </c>
      <c r="D12" s="258" t="s">
        <v>311</v>
      </c>
      <c r="E12" s="261" t="s">
        <v>542</v>
      </c>
      <c r="F12" s="262">
        <v>18.3</v>
      </c>
      <c r="G12" s="271"/>
      <c r="H12" s="267" t="s">
        <v>1090</v>
      </c>
      <c r="I12" s="253"/>
    </row>
    <row r="13" spans="1:9" ht="15.2" customHeight="1">
      <c r="A13" s="258"/>
      <c r="B13" s="259" t="s">
        <v>541</v>
      </c>
      <c r="C13" s="265" t="s">
        <v>210</v>
      </c>
      <c r="D13" s="258" t="s">
        <v>443</v>
      </c>
      <c r="E13" s="261" t="s">
        <v>540</v>
      </c>
      <c r="F13" s="262">
        <v>24.8</v>
      </c>
      <c r="G13" s="271" t="s">
        <v>1091</v>
      </c>
      <c r="H13" s="267" t="s">
        <v>1092</v>
      </c>
      <c r="I13" s="253"/>
    </row>
    <row r="14" spans="1:9" ht="15.2" customHeight="1">
      <c r="A14" s="258"/>
      <c r="B14" s="259" t="s">
        <v>539</v>
      </c>
      <c r="C14" s="265" t="s">
        <v>210</v>
      </c>
      <c r="D14" s="258" t="s">
        <v>443</v>
      </c>
      <c r="E14" s="261" t="s">
        <v>538</v>
      </c>
      <c r="F14" s="262">
        <v>7.8</v>
      </c>
      <c r="G14" s="271" t="s">
        <v>1091</v>
      </c>
      <c r="H14" s="267" t="s">
        <v>1093</v>
      </c>
      <c r="I14" s="253"/>
    </row>
    <row r="15" spans="1:9" ht="15.2" customHeight="1">
      <c r="A15" s="258"/>
      <c r="B15" s="259" t="s">
        <v>537</v>
      </c>
      <c r="C15" s="265" t="s">
        <v>210</v>
      </c>
      <c r="D15" s="258" t="s">
        <v>443</v>
      </c>
      <c r="E15" s="261" t="s">
        <v>1253</v>
      </c>
      <c r="F15" s="262">
        <v>13.5</v>
      </c>
      <c r="G15" s="271" t="s">
        <v>1091</v>
      </c>
      <c r="H15" s="267" t="s">
        <v>1094</v>
      </c>
      <c r="I15" s="253"/>
    </row>
    <row r="16" spans="1:9" ht="15.2" customHeight="1">
      <c r="A16" s="258" t="s">
        <v>536</v>
      </c>
      <c r="B16" s="259" t="s">
        <v>535</v>
      </c>
      <c r="C16" s="265" t="s">
        <v>210</v>
      </c>
      <c r="D16" s="258" t="s">
        <v>443</v>
      </c>
      <c r="E16" s="261" t="s">
        <v>534</v>
      </c>
      <c r="F16" s="262">
        <v>14.5</v>
      </c>
      <c r="G16" s="271" t="s">
        <v>1091</v>
      </c>
      <c r="H16" s="267" t="s">
        <v>1095</v>
      </c>
      <c r="I16" s="253"/>
    </row>
    <row r="17" spans="1:9" ht="15.2" customHeight="1">
      <c r="A17" s="258"/>
      <c r="B17" s="261" t="s">
        <v>533</v>
      </c>
      <c r="C17" s="265" t="s">
        <v>210</v>
      </c>
      <c r="D17" s="258" t="s">
        <v>443</v>
      </c>
      <c r="E17" s="261" t="s">
        <v>532</v>
      </c>
      <c r="F17" s="262">
        <v>9.5</v>
      </c>
      <c r="G17" s="271" t="s">
        <v>1091</v>
      </c>
      <c r="H17" s="267" t="s">
        <v>1096</v>
      </c>
      <c r="I17" s="253"/>
    </row>
    <row r="18" spans="1:9" ht="15.2" customHeight="1">
      <c r="A18" s="258"/>
      <c r="B18" s="261" t="s">
        <v>531</v>
      </c>
      <c r="C18" s="265" t="s">
        <v>210</v>
      </c>
      <c r="D18" s="258" t="s">
        <v>443</v>
      </c>
      <c r="E18" s="261" t="s">
        <v>530</v>
      </c>
      <c r="F18" s="262">
        <v>17.100000000000001</v>
      </c>
      <c r="G18" s="271" t="s">
        <v>1091</v>
      </c>
      <c r="H18" s="267" t="s">
        <v>1097</v>
      </c>
      <c r="I18" s="253"/>
    </row>
    <row r="19" spans="1:9" ht="15.2" customHeight="1">
      <c r="A19" s="258" t="s">
        <v>529</v>
      </c>
      <c r="B19" s="259" t="s">
        <v>528</v>
      </c>
      <c r="C19" s="265" t="s">
        <v>216</v>
      </c>
      <c r="D19" s="258" t="s">
        <v>311</v>
      </c>
      <c r="E19" s="261" t="s">
        <v>527</v>
      </c>
      <c r="F19" s="262">
        <v>3.2</v>
      </c>
      <c r="G19" s="271"/>
      <c r="H19" s="267" t="s">
        <v>1098</v>
      </c>
      <c r="I19" s="253"/>
    </row>
    <row r="20" spans="1:9" ht="15.2" customHeight="1">
      <c r="A20" s="258"/>
      <c r="B20" s="259" t="s">
        <v>526</v>
      </c>
      <c r="C20" s="265" t="s">
        <v>210</v>
      </c>
      <c r="D20" s="258" t="s">
        <v>443</v>
      </c>
      <c r="E20" s="261" t="s">
        <v>525</v>
      </c>
      <c r="F20" s="262">
        <v>8.8000000000000007</v>
      </c>
      <c r="G20" s="271" t="s">
        <v>1091</v>
      </c>
      <c r="H20" s="267" t="s">
        <v>1099</v>
      </c>
      <c r="I20" s="253"/>
    </row>
    <row r="21" spans="1:9" ht="15.2" customHeight="1">
      <c r="A21" s="258" t="s">
        <v>524</v>
      </c>
      <c r="B21" s="259" t="s">
        <v>523</v>
      </c>
      <c r="C21" s="265" t="s">
        <v>216</v>
      </c>
      <c r="D21" s="258" t="s">
        <v>311</v>
      </c>
      <c r="E21" s="261" t="s">
        <v>522</v>
      </c>
      <c r="F21" s="262">
        <v>6.6</v>
      </c>
      <c r="G21" s="271" t="s">
        <v>1091</v>
      </c>
      <c r="H21" s="267" t="s">
        <v>1100</v>
      </c>
      <c r="I21" s="253"/>
    </row>
    <row r="22" spans="1:9" ht="15.2" customHeight="1">
      <c r="A22" s="258" t="s">
        <v>521</v>
      </c>
      <c r="B22" s="259" t="s">
        <v>520</v>
      </c>
      <c r="C22" s="265" t="s">
        <v>216</v>
      </c>
      <c r="D22" s="258" t="s">
        <v>311</v>
      </c>
      <c r="E22" s="261" t="s">
        <v>519</v>
      </c>
      <c r="F22" s="262">
        <v>1.6</v>
      </c>
      <c r="G22" s="271" t="s">
        <v>1091</v>
      </c>
      <c r="H22" s="267" t="s">
        <v>1101</v>
      </c>
      <c r="I22" s="253"/>
    </row>
    <row r="23" spans="1:9" ht="15.2" customHeight="1">
      <c r="A23" s="258"/>
      <c r="B23" s="259" t="s">
        <v>518</v>
      </c>
      <c r="C23" s="265" t="s">
        <v>210</v>
      </c>
      <c r="D23" s="258" t="s">
        <v>443</v>
      </c>
      <c r="E23" s="261" t="s">
        <v>517</v>
      </c>
      <c r="F23" s="262">
        <v>10.199999999999999</v>
      </c>
      <c r="G23" s="271" t="s">
        <v>1091</v>
      </c>
      <c r="H23" s="267" t="s">
        <v>1102</v>
      </c>
      <c r="I23" s="253"/>
    </row>
    <row r="24" spans="1:9" ht="15.2" customHeight="1">
      <c r="A24" s="258"/>
      <c r="B24" s="259" t="s">
        <v>516</v>
      </c>
      <c r="C24" s="265" t="s">
        <v>210</v>
      </c>
      <c r="D24" s="258" t="s">
        <v>311</v>
      </c>
      <c r="E24" s="261" t="s">
        <v>515</v>
      </c>
      <c r="F24" s="262">
        <v>2.7</v>
      </c>
      <c r="G24" s="271" t="s">
        <v>1091</v>
      </c>
      <c r="H24" s="267" t="s">
        <v>1103</v>
      </c>
      <c r="I24" s="253"/>
    </row>
    <row r="25" spans="1:9" ht="15.2" customHeight="1">
      <c r="A25" s="258"/>
      <c r="B25" s="259" t="s">
        <v>514</v>
      </c>
      <c r="C25" s="265" t="s">
        <v>216</v>
      </c>
      <c r="D25" s="258" t="s">
        <v>311</v>
      </c>
      <c r="E25" s="261" t="s">
        <v>513</v>
      </c>
      <c r="F25" s="262">
        <v>2.9</v>
      </c>
      <c r="G25" s="271" t="s">
        <v>1091</v>
      </c>
      <c r="H25" s="267" t="s">
        <v>1104</v>
      </c>
      <c r="I25" s="253"/>
    </row>
    <row r="26" spans="1:9" ht="15.2" customHeight="1">
      <c r="A26" s="258"/>
      <c r="B26" s="272" t="s">
        <v>784</v>
      </c>
      <c r="C26" s="273" t="s">
        <v>210</v>
      </c>
      <c r="D26" s="274" t="s">
        <v>443</v>
      </c>
      <c r="E26" s="275" t="s">
        <v>785</v>
      </c>
      <c r="F26" s="276">
        <v>23.8</v>
      </c>
      <c r="G26" s="277" t="s">
        <v>1091</v>
      </c>
      <c r="H26" s="278" t="s">
        <v>1105</v>
      </c>
      <c r="I26" s="253"/>
    </row>
    <row r="27" spans="1:9" ht="15.2" customHeight="1">
      <c r="A27" s="274" t="s">
        <v>512</v>
      </c>
      <c r="B27" s="272" t="s">
        <v>511</v>
      </c>
      <c r="C27" s="273" t="s">
        <v>216</v>
      </c>
      <c r="D27" s="274" t="s">
        <v>509</v>
      </c>
      <c r="E27" s="275" t="s">
        <v>1007</v>
      </c>
      <c r="F27" s="276">
        <v>3.1</v>
      </c>
      <c r="G27" s="277" t="s">
        <v>1091</v>
      </c>
      <c r="H27" s="278" t="s">
        <v>1106</v>
      </c>
      <c r="I27" s="253"/>
    </row>
    <row r="28" spans="1:9" ht="15.2" customHeight="1">
      <c r="A28" s="274" t="s">
        <v>1352</v>
      </c>
      <c r="B28" s="272" t="s">
        <v>1353</v>
      </c>
      <c r="C28" s="273" t="s">
        <v>1347</v>
      </c>
      <c r="D28" s="274" t="s">
        <v>443</v>
      </c>
      <c r="E28" s="275" t="s">
        <v>1354</v>
      </c>
      <c r="F28" s="276">
        <v>19.600000000000001</v>
      </c>
      <c r="G28" s="277" t="s">
        <v>1350</v>
      </c>
      <c r="H28" s="278" t="s">
        <v>1355</v>
      </c>
      <c r="I28" s="253"/>
    </row>
    <row r="29" spans="1:9" ht="15.2" customHeight="1">
      <c r="A29" s="258"/>
      <c r="B29" s="259" t="s">
        <v>510</v>
      </c>
      <c r="C29" s="265" t="s">
        <v>216</v>
      </c>
      <c r="D29" s="258" t="s">
        <v>509</v>
      </c>
      <c r="E29" s="261" t="s">
        <v>508</v>
      </c>
      <c r="F29" s="262">
        <v>1.7</v>
      </c>
      <c r="G29" s="271" t="s">
        <v>1091</v>
      </c>
      <c r="H29" s="267" t="s">
        <v>1107</v>
      </c>
      <c r="I29" s="253"/>
    </row>
    <row r="30" spans="1:9" ht="15.2" customHeight="1">
      <c r="A30" s="258" t="s">
        <v>507</v>
      </c>
      <c r="B30" s="259" t="s">
        <v>506</v>
      </c>
      <c r="C30" s="265" t="s">
        <v>216</v>
      </c>
      <c r="D30" s="258" t="s">
        <v>311</v>
      </c>
      <c r="E30" s="261" t="s">
        <v>505</v>
      </c>
      <c r="F30" s="262">
        <v>30.3</v>
      </c>
      <c r="G30" s="271"/>
      <c r="H30" s="267" t="s">
        <v>1108</v>
      </c>
      <c r="I30" s="253"/>
    </row>
    <row r="31" spans="1:9" ht="15.2" customHeight="1">
      <c r="A31" s="258" t="s">
        <v>1109</v>
      </c>
      <c r="B31" s="259" t="s">
        <v>504</v>
      </c>
      <c r="C31" s="265" t="s">
        <v>210</v>
      </c>
      <c r="D31" s="258" t="s">
        <v>311</v>
      </c>
      <c r="E31" s="261" t="s">
        <v>503</v>
      </c>
      <c r="F31" s="262">
        <v>30.7</v>
      </c>
      <c r="G31" s="271"/>
      <c r="H31" s="267" t="s">
        <v>1110</v>
      </c>
      <c r="I31" s="253"/>
    </row>
    <row r="32" spans="1:9" ht="15.2" customHeight="1">
      <c r="A32" s="258"/>
      <c r="B32" s="259" t="s">
        <v>502</v>
      </c>
      <c r="C32" s="265" t="s">
        <v>210</v>
      </c>
      <c r="D32" s="258" t="s">
        <v>311</v>
      </c>
      <c r="E32" s="261" t="s">
        <v>501</v>
      </c>
      <c r="F32" s="262">
        <v>1.7</v>
      </c>
      <c r="G32" s="271" t="s">
        <v>1091</v>
      </c>
      <c r="H32" s="267" t="s">
        <v>1111</v>
      </c>
      <c r="I32" s="253"/>
    </row>
    <row r="33" spans="1:9" ht="15.2" customHeight="1">
      <c r="A33" s="258"/>
      <c r="B33" s="259" t="s">
        <v>500</v>
      </c>
      <c r="C33" s="265" t="s">
        <v>210</v>
      </c>
      <c r="D33" s="258" t="s">
        <v>311</v>
      </c>
      <c r="E33" s="261" t="s">
        <v>499</v>
      </c>
      <c r="F33" s="262">
        <v>1.6</v>
      </c>
      <c r="G33" s="271" t="s">
        <v>1091</v>
      </c>
      <c r="H33" s="267" t="s">
        <v>1112</v>
      </c>
      <c r="I33" s="253"/>
    </row>
    <row r="34" spans="1:9" ht="15.2" customHeight="1">
      <c r="A34" s="258" t="s">
        <v>498</v>
      </c>
      <c r="B34" s="259" t="s">
        <v>497</v>
      </c>
      <c r="C34" s="265" t="s">
        <v>216</v>
      </c>
      <c r="D34" s="258" t="s">
        <v>311</v>
      </c>
      <c r="E34" s="261" t="s">
        <v>496</v>
      </c>
      <c r="F34" s="262">
        <v>1.8</v>
      </c>
      <c r="G34" s="271"/>
      <c r="H34" s="279" t="s">
        <v>1113</v>
      </c>
      <c r="I34" s="253"/>
    </row>
    <row r="35" spans="1:9" ht="15.2" customHeight="1">
      <c r="A35" s="258"/>
      <c r="B35" s="259" t="s">
        <v>495</v>
      </c>
      <c r="C35" s="265" t="s">
        <v>210</v>
      </c>
      <c r="D35" s="258" t="s">
        <v>311</v>
      </c>
      <c r="E35" s="261" t="s">
        <v>494</v>
      </c>
      <c r="F35" s="262">
        <v>1.4</v>
      </c>
      <c r="G35" s="271" t="s">
        <v>1091</v>
      </c>
      <c r="H35" s="279" t="s">
        <v>1114</v>
      </c>
      <c r="I35" s="253"/>
    </row>
    <row r="36" spans="1:9" ht="15.2" customHeight="1">
      <c r="A36" s="258"/>
      <c r="B36" s="259" t="s">
        <v>493</v>
      </c>
      <c r="C36" s="265" t="s">
        <v>210</v>
      </c>
      <c r="D36" s="258" t="s">
        <v>311</v>
      </c>
      <c r="E36" s="261" t="s">
        <v>1115</v>
      </c>
      <c r="F36" s="262">
        <v>6.9</v>
      </c>
      <c r="G36" s="271" t="s">
        <v>1091</v>
      </c>
      <c r="H36" s="267" t="s">
        <v>1116</v>
      </c>
      <c r="I36" s="253"/>
    </row>
    <row r="37" spans="1:9" ht="15.2" customHeight="1">
      <c r="A37" s="258"/>
      <c r="B37" s="259" t="s">
        <v>1003</v>
      </c>
      <c r="C37" s="265" t="s">
        <v>210</v>
      </c>
      <c r="D37" s="258" t="s">
        <v>443</v>
      </c>
      <c r="E37" s="261" t="s">
        <v>1117</v>
      </c>
      <c r="F37" s="262">
        <v>3.3</v>
      </c>
      <c r="G37" s="271" t="s">
        <v>1091</v>
      </c>
      <c r="H37" s="267" t="s">
        <v>1118</v>
      </c>
      <c r="I37" s="253"/>
    </row>
    <row r="38" spans="1:9" ht="15.2" customHeight="1">
      <c r="A38" s="258" t="s">
        <v>492</v>
      </c>
      <c r="B38" s="259" t="s">
        <v>491</v>
      </c>
      <c r="C38" s="265" t="s">
        <v>216</v>
      </c>
      <c r="D38" s="258" t="s">
        <v>311</v>
      </c>
      <c r="E38" s="261" t="s">
        <v>490</v>
      </c>
      <c r="F38" s="262">
        <v>5.0999999999999996</v>
      </c>
      <c r="G38" s="271"/>
      <c r="H38" s="267" t="s">
        <v>1119</v>
      </c>
      <c r="I38" s="253"/>
    </row>
    <row r="39" spans="1:9" ht="15" customHeight="1">
      <c r="A39" s="258"/>
      <c r="B39" s="259" t="s">
        <v>489</v>
      </c>
      <c r="C39" s="265" t="s">
        <v>216</v>
      </c>
      <c r="D39" s="258" t="s">
        <v>443</v>
      </c>
      <c r="E39" s="261" t="s">
        <v>488</v>
      </c>
      <c r="F39" s="262">
        <v>32.200000000000003</v>
      </c>
      <c r="G39" s="271"/>
      <c r="H39" s="267" t="s">
        <v>1120</v>
      </c>
      <c r="I39" s="253"/>
    </row>
    <row r="40" spans="1:9" ht="15" customHeight="1">
      <c r="A40" s="258"/>
      <c r="B40" s="259" t="s">
        <v>1196</v>
      </c>
      <c r="C40" s="265" t="s">
        <v>227</v>
      </c>
      <c r="D40" s="258" t="s">
        <v>443</v>
      </c>
      <c r="E40" s="261" t="s">
        <v>1197</v>
      </c>
      <c r="F40" s="262">
        <v>50</v>
      </c>
      <c r="G40" s="271" t="s">
        <v>1091</v>
      </c>
      <c r="H40" s="267" t="s">
        <v>1121</v>
      </c>
      <c r="I40" s="253"/>
    </row>
    <row r="41" spans="1:9" ht="15.2" customHeight="1">
      <c r="A41" s="258"/>
      <c r="B41" s="259" t="s">
        <v>487</v>
      </c>
      <c r="C41" s="265" t="s">
        <v>227</v>
      </c>
      <c r="D41" s="258" t="s">
        <v>311</v>
      </c>
      <c r="E41" s="261" t="s">
        <v>486</v>
      </c>
      <c r="F41" s="262">
        <v>10</v>
      </c>
      <c r="G41" s="266"/>
      <c r="H41" s="267" t="s">
        <v>1122</v>
      </c>
      <c r="I41" s="253"/>
    </row>
    <row r="42" spans="1:9" ht="15.2" customHeight="1">
      <c r="A42" s="258"/>
      <c r="B42" s="259" t="s">
        <v>485</v>
      </c>
      <c r="C42" s="265" t="s">
        <v>216</v>
      </c>
      <c r="D42" s="258" t="s">
        <v>311</v>
      </c>
      <c r="E42" s="261" t="s">
        <v>484</v>
      </c>
      <c r="F42" s="262">
        <v>14.3</v>
      </c>
      <c r="G42" s="266"/>
      <c r="H42" s="267" t="s">
        <v>1123</v>
      </c>
      <c r="I42" s="253"/>
    </row>
    <row r="43" spans="1:9" ht="15.2" customHeight="1">
      <c r="A43" s="258"/>
      <c r="B43" s="259" t="s">
        <v>483</v>
      </c>
      <c r="C43" s="265" t="s">
        <v>216</v>
      </c>
      <c r="D43" s="258" t="s">
        <v>311</v>
      </c>
      <c r="E43" s="261" t="s">
        <v>482</v>
      </c>
      <c r="F43" s="262">
        <v>11.4</v>
      </c>
      <c r="G43" s="271"/>
      <c r="H43" s="267" t="s">
        <v>1124</v>
      </c>
      <c r="I43" s="253"/>
    </row>
    <row r="44" spans="1:9" ht="15.2" customHeight="1">
      <c r="A44" s="258"/>
      <c r="B44" s="259" t="s">
        <v>481</v>
      </c>
      <c r="C44" s="265" t="s">
        <v>216</v>
      </c>
      <c r="D44" s="258" t="s">
        <v>311</v>
      </c>
      <c r="E44" s="261" t="s">
        <v>480</v>
      </c>
      <c r="F44" s="262">
        <v>0.5</v>
      </c>
      <c r="G44" s="266" t="s">
        <v>1091</v>
      </c>
      <c r="H44" s="267" t="s">
        <v>1125</v>
      </c>
      <c r="I44" s="253"/>
    </row>
    <row r="45" spans="1:9" ht="15.2" customHeight="1">
      <c r="A45" s="258"/>
      <c r="B45" s="259" t="s">
        <v>479</v>
      </c>
      <c r="C45" s="265" t="s">
        <v>210</v>
      </c>
      <c r="D45" s="258" t="s">
        <v>443</v>
      </c>
      <c r="E45" s="261" t="s">
        <v>478</v>
      </c>
      <c r="F45" s="262">
        <v>7.1</v>
      </c>
      <c r="G45" s="271" t="s">
        <v>1091</v>
      </c>
      <c r="H45" s="267" t="s">
        <v>1126</v>
      </c>
      <c r="I45" s="253"/>
    </row>
    <row r="46" spans="1:9" ht="15.2" customHeight="1">
      <c r="A46" s="258"/>
      <c r="B46" s="259" t="s">
        <v>477</v>
      </c>
      <c r="C46" s="265" t="s">
        <v>216</v>
      </c>
      <c r="D46" s="258" t="s">
        <v>311</v>
      </c>
      <c r="E46" s="261" t="s">
        <v>476</v>
      </c>
      <c r="F46" s="262">
        <v>10</v>
      </c>
      <c r="G46" s="271" t="s">
        <v>1091</v>
      </c>
      <c r="H46" s="267" t="s">
        <v>1127</v>
      </c>
      <c r="I46" s="253"/>
    </row>
    <row r="47" spans="1:9" ht="15.2" customHeight="1">
      <c r="A47" s="258"/>
      <c r="B47" s="259" t="s">
        <v>475</v>
      </c>
      <c r="C47" s="265" t="s">
        <v>210</v>
      </c>
      <c r="D47" s="258" t="s">
        <v>443</v>
      </c>
      <c r="E47" s="261" t="s">
        <v>474</v>
      </c>
      <c r="F47" s="262">
        <v>19.2</v>
      </c>
      <c r="G47" s="271" t="s">
        <v>1091</v>
      </c>
      <c r="H47" s="267" t="s">
        <v>1128</v>
      </c>
      <c r="I47" s="253"/>
    </row>
    <row r="48" spans="1:9" ht="15.2" customHeight="1">
      <c r="A48" s="258"/>
      <c r="B48" s="259" t="s">
        <v>473</v>
      </c>
      <c r="C48" s="265" t="s">
        <v>210</v>
      </c>
      <c r="D48" s="258" t="s">
        <v>311</v>
      </c>
      <c r="E48" s="261" t="s">
        <v>472</v>
      </c>
      <c r="F48" s="262">
        <v>5.9</v>
      </c>
      <c r="G48" s="266" t="s">
        <v>1091</v>
      </c>
      <c r="H48" s="267" t="s">
        <v>1129</v>
      </c>
      <c r="I48" s="253"/>
    </row>
    <row r="49" spans="1:9" ht="15.2" customHeight="1">
      <c r="A49" s="258" t="s">
        <v>471</v>
      </c>
      <c r="B49" s="259" t="s">
        <v>470</v>
      </c>
      <c r="C49" s="265" t="s">
        <v>216</v>
      </c>
      <c r="D49" s="258" t="s">
        <v>469</v>
      </c>
      <c r="E49" s="261" t="s">
        <v>468</v>
      </c>
      <c r="F49" s="262">
        <v>1.7</v>
      </c>
      <c r="G49" s="266" t="s">
        <v>1091</v>
      </c>
      <c r="H49" s="267" t="s">
        <v>1130</v>
      </c>
      <c r="I49" s="253"/>
    </row>
    <row r="50" spans="1:9" ht="15.2" customHeight="1">
      <c r="A50" s="258"/>
      <c r="B50" s="259" t="s">
        <v>1346</v>
      </c>
      <c r="C50" s="265" t="s">
        <v>1347</v>
      </c>
      <c r="D50" s="258" t="s">
        <v>443</v>
      </c>
      <c r="E50" s="261" t="s">
        <v>1348</v>
      </c>
      <c r="F50" s="262">
        <v>10.6</v>
      </c>
      <c r="G50" s="266" t="s">
        <v>1350</v>
      </c>
      <c r="H50" s="267" t="s">
        <v>1351</v>
      </c>
      <c r="I50" s="253"/>
    </row>
    <row r="51" spans="1:9" ht="15.2" customHeight="1">
      <c r="A51" s="258" t="s">
        <v>467</v>
      </c>
      <c r="B51" s="259" t="s">
        <v>466</v>
      </c>
      <c r="C51" s="265" t="s">
        <v>210</v>
      </c>
      <c r="D51" s="258" t="s">
        <v>443</v>
      </c>
      <c r="E51" s="261" t="s">
        <v>465</v>
      </c>
      <c r="F51" s="262">
        <v>36.700000000000003</v>
      </c>
      <c r="G51" s="271"/>
      <c r="H51" s="267" t="s">
        <v>1131</v>
      </c>
      <c r="I51" s="253"/>
    </row>
    <row r="52" spans="1:9" ht="15.2" customHeight="1">
      <c r="A52" s="258" t="s">
        <v>464</v>
      </c>
      <c r="B52" s="259" t="s">
        <v>463</v>
      </c>
      <c r="C52" s="265" t="s">
        <v>210</v>
      </c>
      <c r="D52" s="258" t="s">
        <v>443</v>
      </c>
      <c r="E52" s="261" t="s">
        <v>462</v>
      </c>
      <c r="F52" s="262">
        <v>15.1</v>
      </c>
      <c r="G52" s="271" t="s">
        <v>1091</v>
      </c>
      <c r="H52" s="267" t="s">
        <v>1132</v>
      </c>
      <c r="I52" s="253"/>
    </row>
    <row r="53" spans="1:9" ht="15.2" customHeight="1">
      <c r="A53" s="258" t="s">
        <v>461</v>
      </c>
      <c r="B53" s="259" t="s">
        <v>460</v>
      </c>
      <c r="C53" s="265" t="s">
        <v>210</v>
      </c>
      <c r="D53" s="258" t="s">
        <v>368</v>
      </c>
      <c r="E53" s="261" t="s">
        <v>459</v>
      </c>
      <c r="F53" s="262">
        <v>4.5</v>
      </c>
      <c r="G53" s="266"/>
      <c r="H53" s="267" t="s">
        <v>1133</v>
      </c>
      <c r="I53" s="253"/>
    </row>
    <row r="54" spans="1:9" ht="15.2" customHeight="1">
      <c r="A54" s="258" t="s">
        <v>458</v>
      </c>
      <c r="B54" s="261" t="s">
        <v>1008</v>
      </c>
      <c r="C54" s="265" t="s">
        <v>210</v>
      </c>
      <c r="D54" s="280" t="s">
        <v>457</v>
      </c>
      <c r="E54" s="261" t="s">
        <v>1009</v>
      </c>
      <c r="F54" s="262">
        <v>55.5</v>
      </c>
      <c r="G54" s="271" t="s">
        <v>1091</v>
      </c>
      <c r="H54" s="267" t="s">
        <v>1134</v>
      </c>
      <c r="I54" s="253"/>
    </row>
    <row r="55" spans="1:9" ht="15.2" customHeight="1">
      <c r="A55" s="258" t="s">
        <v>456</v>
      </c>
      <c r="B55" s="259" t="s">
        <v>455</v>
      </c>
      <c r="C55" s="265" t="s">
        <v>210</v>
      </c>
      <c r="D55" s="258" t="s">
        <v>443</v>
      </c>
      <c r="E55" s="261" t="s">
        <v>454</v>
      </c>
      <c r="F55" s="262">
        <v>16.600000000000001</v>
      </c>
      <c r="G55" s="271"/>
      <c r="H55" s="267" t="s">
        <v>1135</v>
      </c>
      <c r="I55" s="253"/>
    </row>
    <row r="56" spans="1:9" ht="15.2" customHeight="1">
      <c r="A56" s="258"/>
      <c r="B56" s="259" t="s">
        <v>1356</v>
      </c>
      <c r="C56" s="265" t="s">
        <v>1347</v>
      </c>
      <c r="D56" s="258" t="s">
        <v>368</v>
      </c>
      <c r="E56" s="261" t="s">
        <v>1357</v>
      </c>
      <c r="F56" s="262">
        <v>14.8</v>
      </c>
      <c r="G56" s="271" t="s">
        <v>1349</v>
      </c>
      <c r="H56" s="267" t="s">
        <v>1358</v>
      </c>
      <c r="I56" s="253"/>
    </row>
    <row r="57" spans="1:9" ht="15.2" customHeight="1">
      <c r="A57" s="258" t="s">
        <v>453</v>
      </c>
      <c r="B57" s="259" t="s">
        <v>452</v>
      </c>
      <c r="C57" s="265" t="s">
        <v>210</v>
      </c>
      <c r="D57" s="258" t="s">
        <v>311</v>
      </c>
      <c r="E57" s="261" t="s">
        <v>451</v>
      </c>
      <c r="F57" s="262">
        <v>4.5</v>
      </c>
      <c r="G57" s="271" t="s">
        <v>1091</v>
      </c>
      <c r="H57" s="267" t="s">
        <v>1136</v>
      </c>
      <c r="I57" s="253"/>
    </row>
    <row r="58" spans="1:9" ht="15.2" customHeight="1">
      <c r="A58" s="258"/>
      <c r="B58" s="259" t="s">
        <v>450</v>
      </c>
      <c r="C58" s="265" t="s">
        <v>210</v>
      </c>
      <c r="D58" s="258" t="s">
        <v>443</v>
      </c>
      <c r="E58" s="261" t="s">
        <v>449</v>
      </c>
      <c r="F58" s="262">
        <v>11.3</v>
      </c>
      <c r="G58" s="271"/>
      <c r="H58" s="267" t="s">
        <v>1137</v>
      </c>
      <c r="I58" s="253"/>
    </row>
    <row r="59" spans="1:9" ht="15.2" customHeight="1">
      <c r="A59" s="258"/>
      <c r="B59" s="259"/>
      <c r="C59" s="265" t="s">
        <v>210</v>
      </c>
      <c r="D59" s="258"/>
      <c r="E59" s="261" t="s">
        <v>1028</v>
      </c>
      <c r="F59" s="262"/>
      <c r="G59" s="271"/>
      <c r="H59" s="267"/>
      <c r="I59" s="253"/>
    </row>
    <row r="60" spans="1:9" ht="15.2" customHeight="1">
      <c r="A60" s="258"/>
      <c r="B60" s="259" t="s">
        <v>448</v>
      </c>
      <c r="C60" s="265" t="s">
        <v>210</v>
      </c>
      <c r="D60" s="258" t="s">
        <v>368</v>
      </c>
      <c r="E60" s="261" t="s">
        <v>447</v>
      </c>
      <c r="F60" s="262">
        <v>31.7</v>
      </c>
      <c r="G60" s="271"/>
      <c r="H60" s="267" t="s">
        <v>1138</v>
      </c>
      <c r="I60" s="253"/>
    </row>
    <row r="61" spans="1:9" ht="15.2" customHeight="1">
      <c r="A61" s="258"/>
      <c r="B61" s="259" t="s">
        <v>446</v>
      </c>
      <c r="C61" s="265" t="s">
        <v>210</v>
      </c>
      <c r="D61" s="258" t="s">
        <v>368</v>
      </c>
      <c r="E61" s="261" t="s">
        <v>445</v>
      </c>
      <c r="F61" s="262">
        <v>14.5</v>
      </c>
      <c r="G61" s="271"/>
      <c r="H61" s="267" t="s">
        <v>1139</v>
      </c>
      <c r="I61" s="253"/>
    </row>
    <row r="62" spans="1:9" ht="15.2" customHeight="1">
      <c r="A62" s="258"/>
      <c r="B62" s="259" t="s">
        <v>444</v>
      </c>
      <c r="C62" s="265" t="s">
        <v>210</v>
      </c>
      <c r="D62" s="258" t="s">
        <v>443</v>
      </c>
      <c r="E62" s="261" t="s">
        <v>442</v>
      </c>
      <c r="F62" s="262">
        <v>36.9</v>
      </c>
      <c r="G62" s="271"/>
      <c r="H62" s="267" t="s">
        <v>1140</v>
      </c>
      <c r="I62" s="253"/>
    </row>
    <row r="63" spans="1:9" ht="15.2" customHeight="1">
      <c r="A63" s="258"/>
      <c r="B63" s="259"/>
      <c r="C63" s="265" t="s">
        <v>210</v>
      </c>
      <c r="D63" s="281" t="s">
        <v>1036</v>
      </c>
      <c r="E63" s="261" t="s">
        <v>441</v>
      </c>
      <c r="F63" s="262"/>
      <c r="G63" s="271"/>
      <c r="H63" s="267"/>
      <c r="I63" s="253"/>
    </row>
    <row r="64" spans="1:9" ht="15.2" customHeight="1">
      <c r="A64" s="258"/>
      <c r="B64" s="259" t="s">
        <v>440</v>
      </c>
      <c r="C64" s="265" t="s">
        <v>210</v>
      </c>
      <c r="D64" s="258" t="s">
        <v>368</v>
      </c>
      <c r="E64" s="261" t="s">
        <v>439</v>
      </c>
      <c r="F64" s="262">
        <v>8.6999999999999993</v>
      </c>
      <c r="G64" s="271"/>
      <c r="H64" s="267" t="s">
        <v>1141</v>
      </c>
      <c r="I64" s="253"/>
    </row>
    <row r="65" spans="1:9" ht="15.2" customHeight="1">
      <c r="A65" s="258" t="s">
        <v>1109</v>
      </c>
      <c r="B65" s="259" t="s">
        <v>438</v>
      </c>
      <c r="C65" s="265" t="s">
        <v>216</v>
      </c>
      <c r="D65" s="258" t="s">
        <v>311</v>
      </c>
      <c r="E65" s="261" t="s">
        <v>437</v>
      </c>
      <c r="F65" s="262">
        <v>2.6</v>
      </c>
      <c r="G65" s="271" t="s">
        <v>1091</v>
      </c>
      <c r="H65" s="267" t="s">
        <v>1142</v>
      </c>
      <c r="I65" s="253"/>
    </row>
    <row r="66" spans="1:9" ht="15.2" customHeight="1">
      <c r="A66" s="258"/>
      <c r="B66" s="259" t="s">
        <v>436</v>
      </c>
      <c r="C66" s="265" t="s">
        <v>216</v>
      </c>
      <c r="D66" s="258" t="s">
        <v>311</v>
      </c>
      <c r="E66" s="261" t="s">
        <v>435</v>
      </c>
      <c r="F66" s="262">
        <v>4.7</v>
      </c>
      <c r="G66" s="271" t="s">
        <v>250</v>
      </c>
      <c r="H66" s="267" t="s">
        <v>434</v>
      </c>
      <c r="I66" s="253"/>
    </row>
    <row r="67" spans="1:9" ht="15.2" customHeight="1">
      <c r="A67" s="258"/>
      <c r="B67" s="259" t="s">
        <v>1024</v>
      </c>
      <c r="C67" s="265" t="s">
        <v>210</v>
      </c>
      <c r="D67" s="258" t="s">
        <v>368</v>
      </c>
      <c r="E67" s="261" t="s">
        <v>1025</v>
      </c>
      <c r="F67" s="262">
        <v>10.1</v>
      </c>
      <c r="G67" s="271" t="s">
        <v>1091</v>
      </c>
      <c r="H67" s="267" t="s">
        <v>1143</v>
      </c>
      <c r="I67" s="253"/>
    </row>
    <row r="68" spans="1:9" ht="15.2" customHeight="1">
      <c r="A68" s="258"/>
      <c r="B68" s="259" t="s">
        <v>1198</v>
      </c>
      <c r="C68" s="265" t="s">
        <v>210</v>
      </c>
      <c r="D68" s="258" t="s">
        <v>368</v>
      </c>
      <c r="E68" s="261" t="s">
        <v>1199</v>
      </c>
      <c r="F68" s="262">
        <v>5.0999999999999996</v>
      </c>
      <c r="G68" s="271" t="s">
        <v>1091</v>
      </c>
      <c r="H68" s="267" t="s">
        <v>1200</v>
      </c>
      <c r="I68" s="253"/>
    </row>
    <row r="69" spans="1:9" ht="15.2" customHeight="1">
      <c r="A69" s="258"/>
      <c r="B69" s="259" t="s">
        <v>1359</v>
      </c>
      <c r="C69" s="265" t="s">
        <v>1347</v>
      </c>
      <c r="D69" s="258" t="s">
        <v>368</v>
      </c>
      <c r="E69" s="261" t="s">
        <v>1360</v>
      </c>
      <c r="F69" s="262">
        <v>2.8</v>
      </c>
      <c r="G69" s="271" t="s">
        <v>1361</v>
      </c>
      <c r="H69" s="267" t="s">
        <v>1362</v>
      </c>
      <c r="I69" s="253"/>
    </row>
    <row r="70" spans="1:9" ht="15.2" customHeight="1">
      <c r="A70" s="258" t="s">
        <v>433</v>
      </c>
      <c r="B70" s="259" t="s">
        <v>432</v>
      </c>
      <c r="C70" s="265" t="s">
        <v>216</v>
      </c>
      <c r="D70" s="258" t="s">
        <v>302</v>
      </c>
      <c r="E70" s="261" t="s">
        <v>431</v>
      </c>
      <c r="F70" s="262">
        <v>24.1</v>
      </c>
      <c r="G70" s="271"/>
      <c r="H70" s="267" t="s">
        <v>430</v>
      </c>
      <c r="I70" s="253"/>
    </row>
    <row r="71" spans="1:9" ht="15.2" customHeight="1">
      <c r="A71" s="258" t="s">
        <v>429</v>
      </c>
      <c r="B71" s="259" t="s">
        <v>428</v>
      </c>
      <c r="C71" s="265" t="s">
        <v>417</v>
      </c>
      <c r="D71" s="258" t="s">
        <v>427</v>
      </c>
      <c r="E71" s="261" t="s">
        <v>426</v>
      </c>
      <c r="F71" s="262">
        <v>6.8</v>
      </c>
      <c r="G71" s="271" t="s">
        <v>250</v>
      </c>
      <c r="H71" s="267" t="s">
        <v>425</v>
      </c>
      <c r="I71" s="253"/>
    </row>
    <row r="72" spans="1:9" ht="15.2" customHeight="1">
      <c r="A72" s="258" t="s">
        <v>424</v>
      </c>
      <c r="B72" s="259" t="s">
        <v>423</v>
      </c>
      <c r="C72" s="265" t="s">
        <v>417</v>
      </c>
      <c r="D72" s="258" t="s">
        <v>368</v>
      </c>
      <c r="E72" s="261" t="s">
        <v>422</v>
      </c>
      <c r="F72" s="262">
        <v>18</v>
      </c>
      <c r="G72" s="271"/>
      <c r="H72" s="267" t="s">
        <v>421</v>
      </c>
      <c r="I72" s="253"/>
    </row>
    <row r="73" spans="1:9" ht="15.2" customHeight="1">
      <c r="A73" s="258" t="s">
        <v>415</v>
      </c>
      <c r="B73" s="259" t="s">
        <v>420</v>
      </c>
      <c r="C73" s="265" t="s">
        <v>417</v>
      </c>
      <c r="D73" s="258" t="s">
        <v>311</v>
      </c>
      <c r="E73" s="261" t="s">
        <v>419</v>
      </c>
      <c r="F73" s="262">
        <v>15.1</v>
      </c>
      <c r="G73" s="271"/>
      <c r="H73" s="267" t="s">
        <v>1144</v>
      </c>
      <c r="I73" s="253"/>
    </row>
    <row r="74" spans="1:9" ht="15.2" customHeight="1" thickBot="1">
      <c r="A74" s="282"/>
      <c r="B74" s="283" t="s">
        <v>418</v>
      </c>
      <c r="C74" s="284" t="s">
        <v>417</v>
      </c>
      <c r="D74" s="284" t="s">
        <v>311</v>
      </c>
      <c r="E74" s="285" t="s">
        <v>416</v>
      </c>
      <c r="F74" s="286">
        <v>15.2</v>
      </c>
      <c r="G74" s="287"/>
      <c r="H74" s="288" t="s">
        <v>1145</v>
      </c>
      <c r="I74" s="253"/>
    </row>
    <row r="75" spans="1:9" ht="15.2" customHeight="1">
      <c r="A75" s="258"/>
      <c r="B75" s="289"/>
      <c r="C75" s="258"/>
      <c r="D75" s="258"/>
      <c r="E75" s="290"/>
      <c r="F75" s="262"/>
      <c r="G75" s="291"/>
      <c r="H75" s="267"/>
      <c r="I75" s="253"/>
    </row>
    <row r="76" spans="1:9" ht="21.75" customHeight="1" thickBot="1">
      <c r="A76" s="292" t="s">
        <v>1109</v>
      </c>
      <c r="B76" s="289"/>
      <c r="C76" s="258"/>
      <c r="D76" s="258"/>
      <c r="E76" s="290"/>
      <c r="F76" s="262"/>
      <c r="G76" s="291"/>
      <c r="H76" s="267"/>
      <c r="I76" s="253"/>
    </row>
    <row r="77" spans="1:9" ht="15.2" customHeight="1">
      <c r="A77" s="427" t="s">
        <v>285</v>
      </c>
      <c r="B77" s="443" t="s">
        <v>284</v>
      </c>
      <c r="C77" s="446" t="s">
        <v>283</v>
      </c>
      <c r="D77" s="443" t="s">
        <v>282</v>
      </c>
      <c r="E77" s="449" t="s">
        <v>281</v>
      </c>
      <c r="F77" s="293" t="s">
        <v>280</v>
      </c>
      <c r="G77" s="423" t="s">
        <v>279</v>
      </c>
      <c r="H77" s="424"/>
      <c r="I77" s="253"/>
    </row>
    <row r="78" spans="1:9" ht="15.2" customHeight="1">
      <c r="A78" s="428"/>
      <c r="B78" s="444"/>
      <c r="C78" s="447"/>
      <c r="D78" s="444"/>
      <c r="E78" s="450"/>
      <c r="F78" s="294"/>
      <c r="G78" s="295"/>
      <c r="H78" s="267"/>
      <c r="I78" s="253"/>
    </row>
    <row r="79" spans="1:9" ht="15.2" customHeight="1">
      <c r="A79" s="429"/>
      <c r="B79" s="445"/>
      <c r="C79" s="448"/>
      <c r="D79" s="445"/>
      <c r="E79" s="451"/>
      <c r="F79" s="296" t="s">
        <v>1029</v>
      </c>
      <c r="G79" s="425" t="s">
        <v>278</v>
      </c>
      <c r="H79" s="426"/>
    </row>
    <row r="80" spans="1:9" ht="15.2" customHeight="1">
      <c r="A80" s="258" t="s">
        <v>415</v>
      </c>
      <c r="B80" s="259" t="s">
        <v>414</v>
      </c>
      <c r="C80" s="265" t="s">
        <v>216</v>
      </c>
      <c r="D80" s="258" t="s">
        <v>311</v>
      </c>
      <c r="E80" s="261" t="s">
        <v>413</v>
      </c>
      <c r="F80" s="262">
        <v>1.8</v>
      </c>
      <c r="G80" s="271"/>
      <c r="H80" s="267" t="s">
        <v>1146</v>
      </c>
      <c r="I80" s="253"/>
    </row>
    <row r="81" spans="1:9" ht="15.2" customHeight="1">
      <c r="A81" s="258"/>
      <c r="B81" s="259" t="s">
        <v>412</v>
      </c>
      <c r="C81" s="265" t="s">
        <v>216</v>
      </c>
      <c r="D81" s="258" t="s">
        <v>311</v>
      </c>
      <c r="E81" s="261" t="s">
        <v>411</v>
      </c>
      <c r="F81" s="262">
        <v>2.6</v>
      </c>
      <c r="G81" s="271" t="s">
        <v>1091</v>
      </c>
      <c r="H81" s="267" t="s">
        <v>1147</v>
      </c>
      <c r="I81" s="253"/>
    </row>
    <row r="82" spans="1:9" ht="15.2" customHeight="1">
      <c r="A82" s="274"/>
      <c r="B82" s="272" t="s">
        <v>410</v>
      </c>
      <c r="C82" s="273" t="s">
        <v>216</v>
      </c>
      <c r="D82" s="274" t="s">
        <v>311</v>
      </c>
      <c r="E82" s="275" t="s">
        <v>789</v>
      </c>
      <c r="F82" s="276">
        <v>2</v>
      </c>
      <c r="G82" s="277" t="s">
        <v>1091</v>
      </c>
      <c r="H82" s="278" t="s">
        <v>1148</v>
      </c>
      <c r="I82" s="253"/>
    </row>
    <row r="83" spans="1:9" ht="15.2" customHeight="1">
      <c r="A83" s="258"/>
      <c r="B83" s="259" t="s">
        <v>409</v>
      </c>
      <c r="C83" s="265" t="s">
        <v>216</v>
      </c>
      <c r="D83" s="258" t="s">
        <v>311</v>
      </c>
      <c r="E83" s="261" t="s">
        <v>408</v>
      </c>
      <c r="F83" s="262">
        <v>1.4</v>
      </c>
      <c r="G83" s="271" t="s">
        <v>1091</v>
      </c>
      <c r="H83" s="267" t="s">
        <v>1149</v>
      </c>
      <c r="I83" s="253"/>
    </row>
    <row r="84" spans="1:9" ht="15.2" customHeight="1">
      <c r="A84" s="258" t="s">
        <v>407</v>
      </c>
      <c r="B84" s="259" t="s">
        <v>406</v>
      </c>
      <c r="C84" s="265" t="s">
        <v>210</v>
      </c>
      <c r="D84" s="258" t="s">
        <v>368</v>
      </c>
      <c r="E84" s="261" t="s">
        <v>405</v>
      </c>
      <c r="F84" s="262">
        <v>5.6</v>
      </c>
      <c r="G84" s="271" t="s">
        <v>1091</v>
      </c>
      <c r="H84" s="267" t="s">
        <v>1150</v>
      </c>
      <c r="I84" s="253"/>
    </row>
    <row r="85" spans="1:9" ht="15.2" customHeight="1">
      <c r="A85" s="258" t="s">
        <v>404</v>
      </c>
      <c r="B85" s="259" t="s">
        <v>1151</v>
      </c>
      <c r="C85" s="265" t="s">
        <v>216</v>
      </c>
      <c r="D85" s="258" t="s">
        <v>311</v>
      </c>
      <c r="E85" s="261" t="s">
        <v>403</v>
      </c>
      <c r="F85" s="262">
        <v>14.4</v>
      </c>
      <c r="G85" s="271"/>
      <c r="H85" s="267" t="s">
        <v>1152</v>
      </c>
      <c r="I85" s="253"/>
    </row>
    <row r="86" spans="1:9" ht="15.2" customHeight="1">
      <c r="A86" s="258"/>
      <c r="B86" s="259" t="s">
        <v>402</v>
      </c>
      <c r="C86" s="265" t="s">
        <v>210</v>
      </c>
      <c r="D86" s="258" t="s">
        <v>311</v>
      </c>
      <c r="E86" s="261" t="s">
        <v>401</v>
      </c>
      <c r="F86" s="262">
        <v>13.7</v>
      </c>
      <c r="G86" s="271" t="s">
        <v>1091</v>
      </c>
      <c r="H86" s="267" t="s">
        <v>1126</v>
      </c>
      <c r="I86" s="253"/>
    </row>
    <row r="87" spans="1:9" ht="15.2" customHeight="1">
      <c r="A87" s="258" t="s">
        <v>1006</v>
      </c>
      <c r="B87" s="259" t="s">
        <v>400</v>
      </c>
      <c r="C87" s="265" t="s">
        <v>210</v>
      </c>
      <c r="D87" s="258" t="s">
        <v>311</v>
      </c>
      <c r="E87" s="261" t="s">
        <v>1153</v>
      </c>
      <c r="F87" s="262">
        <v>3</v>
      </c>
      <c r="G87" s="271"/>
      <c r="H87" s="267" t="s">
        <v>1213</v>
      </c>
      <c r="I87" s="253"/>
    </row>
    <row r="88" spans="1:9" ht="15.2" customHeight="1">
      <c r="A88" s="258"/>
      <c r="B88" s="259" t="s">
        <v>399</v>
      </c>
      <c r="C88" s="265" t="s">
        <v>210</v>
      </c>
      <c r="D88" s="258" t="s">
        <v>311</v>
      </c>
      <c r="E88" s="261" t="s">
        <v>398</v>
      </c>
      <c r="F88" s="262">
        <v>1.2</v>
      </c>
      <c r="G88" s="271" t="s">
        <v>1208</v>
      </c>
      <c r="H88" s="267" t="s">
        <v>397</v>
      </c>
      <c r="I88" s="253"/>
    </row>
    <row r="89" spans="1:9" ht="15.2" customHeight="1">
      <c r="A89" s="258"/>
      <c r="B89" s="259" t="s">
        <v>396</v>
      </c>
      <c r="C89" s="265" t="s">
        <v>210</v>
      </c>
      <c r="D89" s="258" t="s">
        <v>311</v>
      </c>
      <c r="E89" s="261" t="s">
        <v>395</v>
      </c>
      <c r="F89" s="262">
        <v>4.8</v>
      </c>
      <c r="G89" s="271" t="s">
        <v>1208</v>
      </c>
      <c r="H89" s="267" t="s">
        <v>1209</v>
      </c>
      <c r="I89" s="253"/>
    </row>
    <row r="90" spans="1:9" ht="15.2" customHeight="1">
      <c r="A90" s="258"/>
      <c r="B90" s="259" t="s">
        <v>394</v>
      </c>
      <c r="C90" s="265" t="s">
        <v>216</v>
      </c>
      <c r="D90" s="258" t="s">
        <v>311</v>
      </c>
      <c r="E90" s="261" t="s">
        <v>1254</v>
      </c>
      <c r="F90" s="262">
        <v>1.3</v>
      </c>
      <c r="G90" s="271" t="s">
        <v>1208</v>
      </c>
      <c r="H90" s="267" t="s">
        <v>1210</v>
      </c>
      <c r="I90" s="253"/>
    </row>
    <row r="91" spans="1:9" ht="15.2" customHeight="1">
      <c r="A91" s="258" t="s">
        <v>391</v>
      </c>
      <c r="B91" s="259" t="s">
        <v>393</v>
      </c>
      <c r="C91" s="265" t="s">
        <v>216</v>
      </c>
      <c r="D91" s="258" t="s">
        <v>311</v>
      </c>
      <c r="E91" s="261" t="s">
        <v>392</v>
      </c>
      <c r="F91" s="262">
        <v>19.600000000000001</v>
      </c>
      <c r="G91" s="271"/>
      <c r="H91" s="267" t="s">
        <v>1211</v>
      </c>
      <c r="I91" s="253"/>
    </row>
    <row r="92" spans="1:9" ht="15.2" customHeight="1">
      <c r="A92" s="297"/>
      <c r="B92" s="259" t="s">
        <v>390</v>
      </c>
      <c r="C92" s="265" t="s">
        <v>216</v>
      </c>
      <c r="D92" s="258" t="s">
        <v>311</v>
      </c>
      <c r="E92" s="261" t="s">
        <v>389</v>
      </c>
      <c r="F92" s="262">
        <v>20.9</v>
      </c>
      <c r="G92" s="271"/>
      <c r="H92" s="267" t="s">
        <v>1212</v>
      </c>
      <c r="I92" s="253"/>
    </row>
    <row r="93" spans="1:9" ht="15.2" customHeight="1">
      <c r="A93" s="258"/>
      <c r="B93" s="259" t="s">
        <v>388</v>
      </c>
      <c r="C93" s="265" t="s">
        <v>216</v>
      </c>
      <c r="D93" s="258" t="s">
        <v>311</v>
      </c>
      <c r="E93" s="261" t="s">
        <v>387</v>
      </c>
      <c r="F93" s="262">
        <v>13.1</v>
      </c>
      <c r="G93" s="271"/>
      <c r="H93" s="267" t="s">
        <v>1214</v>
      </c>
      <c r="I93" s="253"/>
    </row>
    <row r="94" spans="1:9" ht="15.2" customHeight="1">
      <c r="A94" s="258" t="s">
        <v>1215</v>
      </c>
      <c r="B94" s="259" t="s">
        <v>386</v>
      </c>
      <c r="C94" s="265" t="s">
        <v>216</v>
      </c>
      <c r="D94" s="258" t="s">
        <v>311</v>
      </c>
      <c r="E94" s="261" t="s">
        <v>385</v>
      </c>
      <c r="F94" s="262">
        <v>1.7</v>
      </c>
      <c r="G94" s="271"/>
      <c r="H94" s="267" t="s">
        <v>1216</v>
      </c>
      <c r="I94" s="253"/>
    </row>
    <row r="95" spans="1:9" ht="15.2" customHeight="1">
      <c r="A95" s="258"/>
      <c r="B95" s="259" t="s">
        <v>384</v>
      </c>
      <c r="C95" s="265" t="s">
        <v>216</v>
      </c>
      <c r="D95" s="258" t="s">
        <v>311</v>
      </c>
      <c r="E95" s="261" t="s">
        <v>383</v>
      </c>
      <c r="F95" s="262">
        <v>8.5</v>
      </c>
      <c r="G95" s="271"/>
      <c r="H95" s="267" t="s">
        <v>382</v>
      </c>
      <c r="I95" s="253"/>
    </row>
    <row r="96" spans="1:9" ht="15.2" customHeight="1">
      <c r="A96" s="258"/>
      <c r="B96" s="259" t="s">
        <v>381</v>
      </c>
      <c r="C96" s="265" t="s">
        <v>210</v>
      </c>
      <c r="D96" s="265" t="s">
        <v>368</v>
      </c>
      <c r="E96" s="261" t="s">
        <v>380</v>
      </c>
      <c r="F96" s="262">
        <v>6.1</v>
      </c>
      <c r="G96" s="271"/>
      <c r="H96" s="267" t="s">
        <v>1217</v>
      </c>
      <c r="I96" s="253"/>
    </row>
    <row r="97" spans="1:9" ht="15.2" customHeight="1">
      <c r="A97" s="258"/>
      <c r="B97" s="259" t="s">
        <v>379</v>
      </c>
      <c r="C97" s="265" t="s">
        <v>210</v>
      </c>
      <c r="D97" s="258" t="s">
        <v>311</v>
      </c>
      <c r="E97" s="275" t="s">
        <v>790</v>
      </c>
      <c r="F97" s="262">
        <v>0.9</v>
      </c>
      <c r="G97" s="271"/>
      <c r="H97" s="267" t="s">
        <v>1218</v>
      </c>
      <c r="I97" s="253"/>
    </row>
    <row r="98" spans="1:9" ht="15.2" customHeight="1">
      <c r="A98" s="258"/>
      <c r="B98" s="259" t="s">
        <v>378</v>
      </c>
      <c r="C98" s="265" t="s">
        <v>216</v>
      </c>
      <c r="D98" s="258" t="s">
        <v>311</v>
      </c>
      <c r="E98" s="261" t="s">
        <v>377</v>
      </c>
      <c r="F98" s="262">
        <v>1.6</v>
      </c>
      <c r="G98" s="271"/>
      <c r="H98" s="267" t="s">
        <v>1219</v>
      </c>
      <c r="I98" s="253"/>
    </row>
    <row r="99" spans="1:9" ht="15.2" customHeight="1">
      <c r="A99" s="258"/>
      <c r="B99" s="259" t="s">
        <v>376</v>
      </c>
      <c r="C99" s="265" t="s">
        <v>210</v>
      </c>
      <c r="D99" s="258" t="s">
        <v>311</v>
      </c>
      <c r="E99" s="261" t="s">
        <v>375</v>
      </c>
      <c r="F99" s="262">
        <v>4.3</v>
      </c>
      <c r="G99" s="271" t="s">
        <v>1208</v>
      </c>
      <c r="H99" s="267" t="s">
        <v>1220</v>
      </c>
      <c r="I99" s="253"/>
    </row>
    <row r="100" spans="1:9" ht="15.2" customHeight="1">
      <c r="A100" s="258"/>
      <c r="B100" s="259" t="s">
        <v>374</v>
      </c>
      <c r="C100" s="265" t="s">
        <v>216</v>
      </c>
      <c r="D100" s="258" t="s">
        <v>311</v>
      </c>
      <c r="E100" s="261" t="s">
        <v>1255</v>
      </c>
      <c r="F100" s="262">
        <v>2.2999999999999998</v>
      </c>
      <c r="G100" s="271" t="s">
        <v>250</v>
      </c>
      <c r="H100" s="267" t="s">
        <v>373</v>
      </c>
      <c r="I100" s="253"/>
    </row>
    <row r="101" spans="1:9" ht="15.2" customHeight="1">
      <c r="A101" s="258"/>
      <c r="B101" s="259" t="s">
        <v>372</v>
      </c>
      <c r="C101" s="265" t="s">
        <v>216</v>
      </c>
      <c r="D101" s="258" t="s">
        <v>311</v>
      </c>
      <c r="E101" s="261" t="s">
        <v>371</v>
      </c>
      <c r="F101" s="262">
        <v>2.1</v>
      </c>
      <c r="G101" s="271" t="s">
        <v>250</v>
      </c>
      <c r="H101" s="267" t="s">
        <v>1221</v>
      </c>
      <c r="I101" s="253"/>
    </row>
    <row r="102" spans="1:9" ht="15.2" customHeight="1">
      <c r="A102" s="258" t="s">
        <v>370</v>
      </c>
      <c r="B102" s="259" t="s">
        <v>369</v>
      </c>
      <c r="C102" s="265" t="s">
        <v>210</v>
      </c>
      <c r="D102" s="265" t="s">
        <v>368</v>
      </c>
      <c r="E102" s="261" t="s">
        <v>367</v>
      </c>
      <c r="F102" s="262">
        <v>75.900000000000006</v>
      </c>
      <c r="G102" s="271" t="s">
        <v>1091</v>
      </c>
      <c r="H102" s="267" t="s">
        <v>1154</v>
      </c>
      <c r="I102" s="253"/>
    </row>
    <row r="103" spans="1:9" ht="15.2" customHeight="1">
      <c r="A103" s="258" t="s">
        <v>1026</v>
      </c>
      <c r="B103" s="259" t="s">
        <v>369</v>
      </c>
      <c r="C103" s="265" t="s">
        <v>210</v>
      </c>
      <c r="D103" s="265" t="s">
        <v>368</v>
      </c>
      <c r="E103" s="261" t="s">
        <v>1027</v>
      </c>
      <c r="F103" s="262">
        <v>6</v>
      </c>
      <c r="G103" s="271" t="s">
        <v>1091</v>
      </c>
      <c r="H103" s="267" t="s">
        <v>1155</v>
      </c>
      <c r="I103" s="253"/>
    </row>
    <row r="104" spans="1:9" ht="15.2" customHeight="1">
      <c r="A104" s="258" t="s">
        <v>366</v>
      </c>
      <c r="B104" s="259" t="s">
        <v>365</v>
      </c>
      <c r="C104" s="265" t="s">
        <v>227</v>
      </c>
      <c r="D104" s="258" t="s">
        <v>311</v>
      </c>
      <c r="E104" s="261" t="s">
        <v>364</v>
      </c>
      <c r="F104" s="262">
        <v>3.7</v>
      </c>
      <c r="G104" s="271" t="s">
        <v>1091</v>
      </c>
      <c r="H104" s="267" t="s">
        <v>1156</v>
      </c>
      <c r="I104" s="253"/>
    </row>
    <row r="105" spans="1:9" ht="15.2" customHeight="1">
      <c r="A105" s="258" t="s">
        <v>363</v>
      </c>
      <c r="B105" s="259" t="s">
        <v>362</v>
      </c>
      <c r="C105" s="265" t="s">
        <v>318</v>
      </c>
      <c r="D105" s="258" t="s">
        <v>311</v>
      </c>
      <c r="E105" s="261" t="s">
        <v>361</v>
      </c>
      <c r="F105" s="262">
        <v>6.6</v>
      </c>
      <c r="G105" s="271" t="s">
        <v>1091</v>
      </c>
      <c r="H105" s="267" t="s">
        <v>1111</v>
      </c>
      <c r="I105" s="253"/>
    </row>
    <row r="106" spans="1:9" ht="15.2" customHeight="1">
      <c r="A106" s="258" t="s">
        <v>360</v>
      </c>
      <c r="B106" s="259" t="s">
        <v>359</v>
      </c>
      <c r="C106" s="265" t="s">
        <v>227</v>
      </c>
      <c r="D106" s="258" t="s">
        <v>311</v>
      </c>
      <c r="E106" s="261" t="s">
        <v>358</v>
      </c>
      <c r="F106" s="262">
        <v>15.4</v>
      </c>
      <c r="G106" s="271"/>
      <c r="H106" s="267" t="s">
        <v>1157</v>
      </c>
      <c r="I106" s="253"/>
    </row>
    <row r="107" spans="1:9" ht="15.2" customHeight="1">
      <c r="A107" s="258" t="s">
        <v>357</v>
      </c>
      <c r="B107" s="259" t="s">
        <v>356</v>
      </c>
      <c r="C107" s="265" t="s">
        <v>352</v>
      </c>
      <c r="D107" s="258" t="s">
        <v>336</v>
      </c>
      <c r="E107" s="261" t="s">
        <v>355</v>
      </c>
      <c r="F107" s="262">
        <v>0.7</v>
      </c>
      <c r="G107" s="271"/>
      <c r="H107" s="267" t="s">
        <v>1222</v>
      </c>
      <c r="I107" s="253"/>
    </row>
    <row r="108" spans="1:9" ht="15.2" customHeight="1">
      <c r="A108" s="258"/>
      <c r="B108" s="259" t="s">
        <v>354</v>
      </c>
      <c r="C108" s="265" t="s">
        <v>352</v>
      </c>
      <c r="D108" s="258" t="s">
        <v>336</v>
      </c>
      <c r="E108" s="261" t="s">
        <v>353</v>
      </c>
      <c r="F108" s="262">
        <v>4.7</v>
      </c>
      <c r="G108" s="271" t="s">
        <v>1224</v>
      </c>
      <c r="H108" s="267" t="s">
        <v>1225</v>
      </c>
      <c r="I108" s="253"/>
    </row>
    <row r="109" spans="1:9" ht="15.2" customHeight="1">
      <c r="A109" s="258"/>
      <c r="B109" s="259" t="s">
        <v>342</v>
      </c>
      <c r="C109" s="265" t="s">
        <v>352</v>
      </c>
      <c r="D109" s="258" t="s">
        <v>336</v>
      </c>
      <c r="E109" s="261" t="s">
        <v>351</v>
      </c>
      <c r="F109" s="262">
        <v>4.5999999999999996</v>
      </c>
      <c r="G109" s="271" t="s">
        <v>1091</v>
      </c>
      <c r="H109" s="267" t="s">
        <v>1158</v>
      </c>
      <c r="I109" s="253"/>
    </row>
    <row r="110" spans="1:9" ht="15.2" customHeight="1">
      <c r="A110" s="258"/>
      <c r="B110" s="259" t="s">
        <v>350</v>
      </c>
      <c r="C110" s="265" t="s">
        <v>210</v>
      </c>
      <c r="D110" s="258" t="s">
        <v>336</v>
      </c>
      <c r="E110" s="261" t="s">
        <v>349</v>
      </c>
      <c r="F110" s="262">
        <v>6.8</v>
      </c>
      <c r="G110" s="271" t="s">
        <v>1091</v>
      </c>
      <c r="H110" s="267" t="s">
        <v>1159</v>
      </c>
      <c r="I110" s="253"/>
    </row>
    <row r="111" spans="1:9" ht="15.2" customHeight="1">
      <c r="A111" s="258"/>
      <c r="B111" s="259" t="s">
        <v>348</v>
      </c>
      <c r="C111" s="265" t="s">
        <v>210</v>
      </c>
      <c r="D111" s="265" t="s">
        <v>209</v>
      </c>
      <c r="E111" s="261" t="s">
        <v>347</v>
      </c>
      <c r="F111" s="262">
        <v>4.5999999999999996</v>
      </c>
      <c r="G111" s="271" t="s">
        <v>1091</v>
      </c>
      <c r="H111" s="267" t="s">
        <v>1160</v>
      </c>
      <c r="I111" s="253"/>
    </row>
    <row r="112" spans="1:9" ht="15.2" customHeight="1">
      <c r="A112" s="258" t="s">
        <v>346</v>
      </c>
      <c r="B112" s="259" t="s">
        <v>345</v>
      </c>
      <c r="C112" s="265" t="s">
        <v>210</v>
      </c>
      <c r="D112" s="258" t="s">
        <v>344</v>
      </c>
      <c r="E112" s="261" t="s">
        <v>343</v>
      </c>
      <c r="F112" s="262">
        <v>13.4</v>
      </c>
      <c r="G112" s="271" t="s">
        <v>1091</v>
      </c>
      <c r="H112" s="267" t="s">
        <v>1161</v>
      </c>
      <c r="I112" s="253"/>
    </row>
    <row r="113" spans="1:9" ht="15.2" customHeight="1">
      <c r="A113" s="258"/>
      <c r="B113" s="259" t="s">
        <v>342</v>
      </c>
      <c r="C113" s="265" t="s">
        <v>210</v>
      </c>
      <c r="D113" s="265" t="s">
        <v>209</v>
      </c>
      <c r="E113" s="261" t="s">
        <v>341</v>
      </c>
      <c r="F113" s="262">
        <v>12.3</v>
      </c>
      <c r="G113" s="271" t="s">
        <v>1091</v>
      </c>
      <c r="H113" s="267" t="s">
        <v>1158</v>
      </c>
      <c r="I113" s="253"/>
    </row>
    <row r="114" spans="1:9" ht="15.2" customHeight="1">
      <c r="A114" s="258" t="s">
        <v>340</v>
      </c>
      <c r="B114" s="259" t="s">
        <v>1202</v>
      </c>
      <c r="C114" s="265" t="s">
        <v>210</v>
      </c>
      <c r="D114" s="265" t="s">
        <v>209</v>
      </c>
      <c r="E114" s="261" t="s">
        <v>1201</v>
      </c>
      <c r="F114" s="262">
        <v>41.1</v>
      </c>
      <c r="G114" s="271"/>
      <c r="H114" s="267" t="s">
        <v>1162</v>
      </c>
      <c r="I114" s="253"/>
    </row>
    <row r="115" spans="1:9" ht="15.2" customHeight="1">
      <c r="A115" s="258"/>
      <c r="B115" s="259" t="s">
        <v>339</v>
      </c>
      <c r="C115" s="265" t="s">
        <v>210</v>
      </c>
      <c r="D115" s="265" t="s">
        <v>209</v>
      </c>
      <c r="E115" s="261" t="s">
        <v>338</v>
      </c>
      <c r="F115" s="262">
        <v>17</v>
      </c>
      <c r="G115" s="271"/>
      <c r="H115" s="267" t="s">
        <v>1163</v>
      </c>
      <c r="I115" s="253"/>
    </row>
    <row r="116" spans="1:9" ht="15.2" customHeight="1">
      <c r="A116" s="258"/>
      <c r="B116" s="261" t="s">
        <v>337</v>
      </c>
      <c r="C116" s="265" t="s">
        <v>210</v>
      </c>
      <c r="D116" s="258" t="s">
        <v>336</v>
      </c>
      <c r="E116" s="261" t="s">
        <v>335</v>
      </c>
      <c r="F116" s="262">
        <v>33.700000000000003</v>
      </c>
      <c r="G116" s="271" t="s">
        <v>1091</v>
      </c>
      <c r="H116" s="267" t="s">
        <v>1164</v>
      </c>
      <c r="I116" s="253"/>
    </row>
    <row r="117" spans="1:9" ht="15.2" customHeight="1">
      <c r="A117" s="258" t="s">
        <v>334</v>
      </c>
      <c r="B117" s="259" t="s">
        <v>333</v>
      </c>
      <c r="C117" s="265" t="s">
        <v>210</v>
      </c>
      <c r="D117" s="265" t="s">
        <v>209</v>
      </c>
      <c r="E117" s="261" t="s">
        <v>332</v>
      </c>
      <c r="F117" s="262">
        <v>23.9</v>
      </c>
      <c r="G117" s="271"/>
      <c r="H117" s="267" t="s">
        <v>1165</v>
      </c>
      <c r="I117" s="253"/>
    </row>
    <row r="118" spans="1:9" ht="15.2" customHeight="1">
      <c r="A118" s="258" t="s">
        <v>331</v>
      </c>
      <c r="B118" s="259" t="s">
        <v>330</v>
      </c>
      <c r="C118" s="265" t="s">
        <v>210</v>
      </c>
      <c r="D118" s="265" t="s">
        <v>209</v>
      </c>
      <c r="E118" s="261" t="s">
        <v>329</v>
      </c>
      <c r="F118" s="262">
        <v>28.3</v>
      </c>
      <c r="G118" s="271" t="s">
        <v>1091</v>
      </c>
      <c r="H118" s="267" t="s">
        <v>1166</v>
      </c>
      <c r="I118" s="253"/>
    </row>
    <row r="119" spans="1:9" ht="15.2" customHeight="1">
      <c r="A119" s="258" t="s">
        <v>328</v>
      </c>
      <c r="B119" s="259" t="s">
        <v>327</v>
      </c>
      <c r="C119" s="265" t="s">
        <v>326</v>
      </c>
      <c r="D119" s="258" t="s">
        <v>306</v>
      </c>
      <c r="E119" s="261" t="s">
        <v>325</v>
      </c>
      <c r="F119" s="262">
        <v>7.8</v>
      </c>
      <c r="G119" s="271"/>
      <c r="H119" s="267" t="s">
        <v>324</v>
      </c>
      <c r="I119" s="253"/>
    </row>
    <row r="120" spans="1:9" ht="15.2" customHeight="1">
      <c r="A120" s="258"/>
      <c r="B120" s="259" t="s">
        <v>323</v>
      </c>
      <c r="C120" s="265" t="s">
        <v>210</v>
      </c>
      <c r="D120" s="265" t="s">
        <v>209</v>
      </c>
      <c r="E120" s="261" t="s">
        <v>322</v>
      </c>
      <c r="F120" s="262">
        <v>24.3</v>
      </c>
      <c r="G120" s="271"/>
      <c r="H120" s="267" t="s">
        <v>1167</v>
      </c>
      <c r="I120" s="253"/>
    </row>
    <row r="121" spans="1:9" ht="15.2" customHeight="1">
      <c r="A121" s="258"/>
      <c r="B121" s="259" t="s">
        <v>321</v>
      </c>
      <c r="C121" s="265" t="s">
        <v>210</v>
      </c>
      <c r="D121" s="265" t="s">
        <v>209</v>
      </c>
      <c r="E121" s="261" t="s">
        <v>320</v>
      </c>
      <c r="F121" s="262">
        <v>5.6</v>
      </c>
      <c r="G121" s="271" t="s">
        <v>1168</v>
      </c>
      <c r="H121" s="267" t="s">
        <v>1169</v>
      </c>
      <c r="I121" s="253"/>
    </row>
    <row r="122" spans="1:9" ht="15.2" customHeight="1">
      <c r="A122" s="258"/>
      <c r="B122" s="259" t="s">
        <v>319</v>
      </c>
      <c r="C122" s="265" t="s">
        <v>318</v>
      </c>
      <c r="D122" s="258" t="s">
        <v>306</v>
      </c>
      <c r="E122" s="261" t="s">
        <v>317</v>
      </c>
      <c r="F122" s="262">
        <v>7.9</v>
      </c>
      <c r="G122" s="271"/>
      <c r="H122" s="267" t="s">
        <v>1170</v>
      </c>
      <c r="I122" s="253"/>
    </row>
    <row r="123" spans="1:9" ht="15.2" customHeight="1">
      <c r="A123" s="258"/>
      <c r="B123" s="259" t="s">
        <v>316</v>
      </c>
      <c r="C123" s="265" t="s">
        <v>210</v>
      </c>
      <c r="D123" s="258" t="s">
        <v>311</v>
      </c>
      <c r="E123" s="261" t="s">
        <v>315</v>
      </c>
      <c r="F123" s="262">
        <v>55.5</v>
      </c>
      <c r="G123" s="271"/>
      <c r="H123" s="267" t="s">
        <v>1171</v>
      </c>
      <c r="I123" s="253"/>
    </row>
    <row r="124" spans="1:9" ht="15" customHeight="1">
      <c r="A124" s="258"/>
      <c r="B124" s="259" t="s">
        <v>314</v>
      </c>
      <c r="C124" s="265" t="s">
        <v>210</v>
      </c>
      <c r="D124" s="258" t="s">
        <v>311</v>
      </c>
      <c r="E124" s="261" t="s">
        <v>313</v>
      </c>
      <c r="F124" s="262">
        <v>9.6</v>
      </c>
      <c r="G124" s="271"/>
      <c r="H124" s="267" t="s">
        <v>1172</v>
      </c>
      <c r="I124" s="253"/>
    </row>
    <row r="125" spans="1:9" ht="15.2" customHeight="1">
      <c r="A125" s="258"/>
      <c r="B125" s="259" t="s">
        <v>312</v>
      </c>
      <c r="C125" s="265" t="s">
        <v>210</v>
      </c>
      <c r="D125" s="258" t="s">
        <v>311</v>
      </c>
      <c r="E125" s="261" t="s">
        <v>310</v>
      </c>
      <c r="F125" s="262">
        <v>4.7</v>
      </c>
      <c r="G125" s="271"/>
      <c r="H125" s="267" t="s">
        <v>1173</v>
      </c>
      <c r="I125" s="253"/>
    </row>
    <row r="126" spans="1:9" ht="15.2" customHeight="1">
      <c r="A126" s="258" t="s">
        <v>1174</v>
      </c>
      <c r="B126" s="259" t="s">
        <v>309</v>
      </c>
      <c r="C126" s="265" t="s">
        <v>298</v>
      </c>
      <c r="D126" s="258" t="s">
        <v>306</v>
      </c>
      <c r="E126" s="261" t="s">
        <v>308</v>
      </c>
      <c r="F126" s="262">
        <v>5.8</v>
      </c>
      <c r="G126" s="271"/>
      <c r="H126" s="267" t="s">
        <v>307</v>
      </c>
      <c r="I126" s="253"/>
    </row>
    <row r="127" spans="1:9" ht="15.2" customHeight="1">
      <c r="A127" s="258"/>
      <c r="B127" s="259" t="s">
        <v>1175</v>
      </c>
      <c r="C127" s="265" t="s">
        <v>298</v>
      </c>
      <c r="D127" s="258" t="s">
        <v>306</v>
      </c>
      <c r="E127" s="261" t="s">
        <v>305</v>
      </c>
      <c r="F127" s="262">
        <v>7.2</v>
      </c>
      <c r="G127" s="271" t="s">
        <v>250</v>
      </c>
      <c r="H127" s="267" t="s">
        <v>304</v>
      </c>
      <c r="I127" s="253"/>
    </row>
    <row r="128" spans="1:9" ht="15.2" customHeight="1">
      <c r="A128" s="258"/>
      <c r="B128" s="259" t="s">
        <v>303</v>
      </c>
      <c r="C128" s="265" t="s">
        <v>298</v>
      </c>
      <c r="D128" s="258" t="s">
        <v>302</v>
      </c>
      <c r="E128" s="261" t="s">
        <v>301</v>
      </c>
      <c r="F128" s="262">
        <v>4.3</v>
      </c>
      <c r="G128" s="271" t="s">
        <v>250</v>
      </c>
      <c r="H128" s="267" t="s">
        <v>300</v>
      </c>
      <c r="I128" s="253"/>
    </row>
    <row r="129" spans="1:9" ht="15.2" customHeight="1">
      <c r="A129" s="258" t="s">
        <v>299</v>
      </c>
      <c r="B129" s="259" t="s">
        <v>297</v>
      </c>
      <c r="C129" s="258" t="s">
        <v>210</v>
      </c>
      <c r="D129" s="265" t="s">
        <v>209</v>
      </c>
      <c r="E129" s="290" t="s">
        <v>296</v>
      </c>
      <c r="F129" s="269">
        <v>19.399999999999999</v>
      </c>
      <c r="G129" s="271" t="s">
        <v>1168</v>
      </c>
      <c r="H129" s="267" t="s">
        <v>1176</v>
      </c>
      <c r="I129" s="253"/>
    </row>
    <row r="130" spans="1:9" ht="15.2" customHeight="1">
      <c r="A130" s="258" t="s">
        <v>295</v>
      </c>
      <c r="B130" s="259" t="s">
        <v>294</v>
      </c>
      <c r="C130" s="258" t="s">
        <v>210</v>
      </c>
      <c r="D130" s="265" t="s">
        <v>209</v>
      </c>
      <c r="E130" s="290" t="s">
        <v>293</v>
      </c>
      <c r="F130" s="269">
        <v>19.100000000000001</v>
      </c>
      <c r="G130" s="271" t="s">
        <v>1168</v>
      </c>
      <c r="H130" s="267" t="s">
        <v>1177</v>
      </c>
      <c r="I130" s="253"/>
    </row>
    <row r="131" spans="1:9" ht="15.2" customHeight="1">
      <c r="A131" s="258" t="s">
        <v>292</v>
      </c>
      <c r="B131" s="259" t="s">
        <v>291</v>
      </c>
      <c r="C131" s="258" t="s">
        <v>210</v>
      </c>
      <c r="D131" s="265" t="s">
        <v>209</v>
      </c>
      <c r="E131" s="290" t="s">
        <v>290</v>
      </c>
      <c r="F131" s="269">
        <v>14.5</v>
      </c>
      <c r="G131" s="271" t="s">
        <v>1168</v>
      </c>
      <c r="H131" s="267" t="s">
        <v>1178</v>
      </c>
      <c r="I131" s="253"/>
    </row>
    <row r="132" spans="1:9" ht="15.2" customHeight="1">
      <c r="A132" s="258" t="s">
        <v>277</v>
      </c>
      <c r="B132" s="259" t="s">
        <v>289</v>
      </c>
      <c r="C132" s="258" t="s">
        <v>210</v>
      </c>
      <c r="D132" s="265" t="s">
        <v>209</v>
      </c>
      <c r="E132" s="290" t="s">
        <v>288</v>
      </c>
      <c r="F132" s="269">
        <v>15.9</v>
      </c>
      <c r="G132" s="271"/>
      <c r="H132" s="267" t="s">
        <v>1179</v>
      </c>
      <c r="I132" s="253"/>
    </row>
    <row r="133" spans="1:9" ht="15.2" customHeight="1" thickBot="1">
      <c r="A133" s="282"/>
      <c r="B133" s="283" t="s">
        <v>287</v>
      </c>
      <c r="C133" s="284" t="s">
        <v>210</v>
      </c>
      <c r="D133" s="284" t="s">
        <v>209</v>
      </c>
      <c r="E133" s="298" t="s">
        <v>286</v>
      </c>
      <c r="F133" s="299">
        <v>16.2</v>
      </c>
      <c r="G133" s="287"/>
      <c r="H133" s="288" t="s">
        <v>1180</v>
      </c>
      <c r="I133" s="253"/>
    </row>
    <row r="134" spans="1:9" ht="15.2" customHeight="1" thickBot="1">
      <c r="A134" s="289" t="s">
        <v>1181</v>
      </c>
      <c r="B134" s="289"/>
      <c r="C134" s="289"/>
      <c r="D134" s="289"/>
      <c r="E134" s="290"/>
      <c r="F134" s="262"/>
      <c r="G134" s="291"/>
      <c r="H134" s="291" t="s">
        <v>1181</v>
      </c>
      <c r="I134" s="253"/>
    </row>
    <row r="135" spans="1:9" ht="15.2" customHeight="1">
      <c r="A135" s="427" t="s">
        <v>285</v>
      </c>
      <c r="B135" s="443" t="s">
        <v>284</v>
      </c>
      <c r="C135" s="446" t="s">
        <v>283</v>
      </c>
      <c r="D135" s="443" t="s">
        <v>282</v>
      </c>
      <c r="E135" s="449" t="s">
        <v>281</v>
      </c>
      <c r="F135" s="293" t="s">
        <v>280</v>
      </c>
      <c r="G135" s="423" t="s">
        <v>279</v>
      </c>
      <c r="H135" s="424"/>
      <c r="I135" s="253"/>
    </row>
    <row r="136" spans="1:9" ht="15.2" customHeight="1">
      <c r="A136" s="428"/>
      <c r="B136" s="444"/>
      <c r="C136" s="447"/>
      <c r="D136" s="444"/>
      <c r="E136" s="450"/>
      <c r="F136" s="294"/>
      <c r="G136" s="295"/>
      <c r="H136" s="267"/>
      <c r="I136" s="253"/>
    </row>
    <row r="137" spans="1:9" ht="21.75" customHeight="1">
      <c r="A137" s="429"/>
      <c r="B137" s="445"/>
      <c r="C137" s="448"/>
      <c r="D137" s="445"/>
      <c r="E137" s="451"/>
      <c r="F137" s="296" t="s">
        <v>1182</v>
      </c>
      <c r="G137" s="425" t="s">
        <v>278</v>
      </c>
      <c r="H137" s="426"/>
      <c r="I137" s="253"/>
    </row>
    <row r="138" spans="1:9" ht="15.2" customHeight="1">
      <c r="A138" s="258" t="s">
        <v>277</v>
      </c>
      <c r="B138" s="259" t="s">
        <v>276</v>
      </c>
      <c r="C138" s="258" t="s">
        <v>216</v>
      </c>
      <c r="D138" s="265" t="s">
        <v>215</v>
      </c>
      <c r="E138" s="290" t="s">
        <v>275</v>
      </c>
      <c r="F138" s="269">
        <v>2.4</v>
      </c>
      <c r="G138" s="271" t="s">
        <v>1168</v>
      </c>
      <c r="H138" s="267" t="s">
        <v>1183</v>
      </c>
      <c r="I138" s="253"/>
    </row>
    <row r="139" spans="1:9" ht="15.2" customHeight="1">
      <c r="A139" s="258"/>
      <c r="B139" s="259" t="s">
        <v>274</v>
      </c>
      <c r="C139" s="258" t="s">
        <v>216</v>
      </c>
      <c r="D139" s="265" t="s">
        <v>215</v>
      </c>
      <c r="E139" s="290" t="s">
        <v>273</v>
      </c>
      <c r="F139" s="269">
        <v>2.7</v>
      </c>
      <c r="G139" s="271" t="s">
        <v>1168</v>
      </c>
      <c r="H139" s="267" t="s">
        <v>1184</v>
      </c>
      <c r="I139" s="253"/>
    </row>
    <row r="140" spans="1:9" ht="15.2" customHeight="1">
      <c r="A140" s="258" t="s">
        <v>272</v>
      </c>
      <c r="B140" s="259" t="s">
        <v>271</v>
      </c>
      <c r="C140" s="258" t="s">
        <v>210</v>
      </c>
      <c r="D140" s="265" t="s">
        <v>209</v>
      </c>
      <c r="E140" s="290" t="s">
        <v>270</v>
      </c>
      <c r="F140" s="269">
        <v>3.9</v>
      </c>
      <c r="G140" s="271"/>
      <c r="H140" s="267" t="s">
        <v>1185</v>
      </c>
      <c r="I140" s="253"/>
    </row>
    <row r="141" spans="1:9" ht="15.2" customHeight="1">
      <c r="A141" s="274" t="s">
        <v>269</v>
      </c>
      <c r="B141" s="259" t="s">
        <v>268</v>
      </c>
      <c r="C141" s="258" t="s">
        <v>210</v>
      </c>
      <c r="D141" s="265" t="s">
        <v>209</v>
      </c>
      <c r="E141" s="290" t="s">
        <v>267</v>
      </c>
      <c r="F141" s="269">
        <v>15.6</v>
      </c>
      <c r="G141" s="271" t="s">
        <v>1168</v>
      </c>
      <c r="H141" s="267" t="s">
        <v>1186</v>
      </c>
      <c r="I141" s="253"/>
    </row>
    <row r="142" spans="1:9" ht="15.2" customHeight="1">
      <c r="A142" s="258" t="s">
        <v>266</v>
      </c>
      <c r="B142" s="259" t="s">
        <v>265</v>
      </c>
      <c r="C142" s="258" t="s">
        <v>210</v>
      </c>
      <c r="D142" s="265" t="s">
        <v>209</v>
      </c>
      <c r="E142" s="290" t="s">
        <v>264</v>
      </c>
      <c r="F142" s="269">
        <v>13</v>
      </c>
      <c r="G142" s="271" t="s">
        <v>1168</v>
      </c>
      <c r="H142" s="267" t="s">
        <v>1187</v>
      </c>
      <c r="I142" s="253"/>
    </row>
    <row r="143" spans="1:9" ht="15.2" customHeight="1">
      <c r="A143" s="258" t="s">
        <v>263</v>
      </c>
      <c r="B143" s="259" t="s">
        <v>262</v>
      </c>
      <c r="C143" s="258" t="s">
        <v>210</v>
      </c>
      <c r="D143" s="265" t="s">
        <v>261</v>
      </c>
      <c r="E143" s="290" t="s">
        <v>1256</v>
      </c>
      <c r="F143" s="269">
        <v>2.1</v>
      </c>
      <c r="G143" s="271"/>
      <c r="H143" s="267" t="s">
        <v>1226</v>
      </c>
      <c r="I143" s="253"/>
    </row>
    <row r="144" spans="1:9" ht="15.2" customHeight="1">
      <c r="A144" s="258"/>
      <c r="B144" s="259" t="s">
        <v>1014</v>
      </c>
      <c r="C144" s="258" t="s">
        <v>318</v>
      </c>
      <c r="D144" s="265" t="s">
        <v>261</v>
      </c>
      <c r="E144" s="290" t="s">
        <v>1227</v>
      </c>
      <c r="F144" s="269">
        <v>2.1</v>
      </c>
      <c r="G144" s="271" t="s">
        <v>1223</v>
      </c>
      <c r="H144" s="291" t="s">
        <v>1228</v>
      </c>
      <c r="I144" s="253"/>
    </row>
    <row r="145" spans="1:9" ht="15.2" customHeight="1">
      <c r="A145" s="258"/>
      <c r="B145" s="259" t="s">
        <v>260</v>
      </c>
      <c r="C145" s="258" t="s">
        <v>210</v>
      </c>
      <c r="D145" s="265" t="s">
        <v>215</v>
      </c>
      <c r="E145" s="290" t="s">
        <v>259</v>
      </c>
      <c r="F145" s="300">
        <v>5.9</v>
      </c>
      <c r="G145" s="271"/>
      <c r="H145" s="267" t="s">
        <v>1229</v>
      </c>
      <c r="I145" s="253"/>
    </row>
    <row r="146" spans="1:9" ht="15.2" customHeight="1">
      <c r="A146" s="258"/>
      <c r="B146" s="259" t="s">
        <v>258</v>
      </c>
      <c r="C146" s="258" t="s">
        <v>210</v>
      </c>
      <c r="D146" s="265" t="s">
        <v>209</v>
      </c>
      <c r="E146" s="290" t="s">
        <v>257</v>
      </c>
      <c r="F146" s="269">
        <v>10.3</v>
      </c>
      <c r="G146" s="271" t="s">
        <v>1208</v>
      </c>
      <c r="H146" s="267" t="s">
        <v>1251</v>
      </c>
      <c r="I146" s="253"/>
    </row>
    <row r="147" spans="1:9" ht="15.2" customHeight="1">
      <c r="A147" s="258"/>
      <c r="B147" s="272" t="s">
        <v>256</v>
      </c>
      <c r="C147" s="274" t="s">
        <v>210</v>
      </c>
      <c r="D147" s="273" t="s">
        <v>215</v>
      </c>
      <c r="E147" s="301" t="s">
        <v>791</v>
      </c>
      <c r="F147" s="302">
        <v>14.2</v>
      </c>
      <c r="G147" s="277" t="s">
        <v>1208</v>
      </c>
      <c r="H147" s="278" t="s">
        <v>1252</v>
      </c>
      <c r="I147" s="253"/>
    </row>
    <row r="148" spans="1:9" ht="15.2" customHeight="1">
      <c r="A148" s="258" t="s">
        <v>255</v>
      </c>
      <c r="B148" s="272" t="s">
        <v>254</v>
      </c>
      <c r="C148" s="274" t="s">
        <v>210</v>
      </c>
      <c r="D148" s="273" t="s">
        <v>215</v>
      </c>
      <c r="E148" s="301" t="s">
        <v>1011</v>
      </c>
      <c r="F148" s="303">
        <v>5.3</v>
      </c>
      <c r="G148" s="277"/>
      <c r="H148" s="278" t="s">
        <v>1230</v>
      </c>
      <c r="I148" s="253"/>
    </row>
    <row r="149" spans="1:9" ht="15.2" customHeight="1">
      <c r="A149" s="258"/>
      <c r="B149" s="272" t="s">
        <v>253</v>
      </c>
      <c r="C149" s="274" t="s">
        <v>210</v>
      </c>
      <c r="D149" s="273" t="s">
        <v>215</v>
      </c>
      <c r="E149" s="301" t="s">
        <v>252</v>
      </c>
      <c r="F149" s="302">
        <v>3.6</v>
      </c>
      <c r="G149" s="277" t="s">
        <v>1231</v>
      </c>
      <c r="H149" s="278" t="s">
        <v>1232</v>
      </c>
      <c r="I149" s="253"/>
    </row>
    <row r="150" spans="1:9" ht="15.2" customHeight="1">
      <c r="A150" s="258"/>
      <c r="B150" s="272" t="s">
        <v>251</v>
      </c>
      <c r="C150" s="274" t="s">
        <v>210</v>
      </c>
      <c r="D150" s="273" t="s">
        <v>215</v>
      </c>
      <c r="E150" s="301" t="s">
        <v>1005</v>
      </c>
      <c r="F150" s="302">
        <v>2.2000000000000002</v>
      </c>
      <c r="G150" s="277" t="s">
        <v>250</v>
      </c>
      <c r="H150" s="278" t="s">
        <v>1233</v>
      </c>
      <c r="I150" s="253"/>
    </row>
    <row r="151" spans="1:9" ht="15.2" customHeight="1">
      <c r="A151" s="258" t="s">
        <v>249</v>
      </c>
      <c r="B151" s="272" t="s">
        <v>248</v>
      </c>
      <c r="C151" s="274" t="s">
        <v>210</v>
      </c>
      <c r="D151" s="273" t="s">
        <v>209</v>
      </c>
      <c r="E151" s="301" t="s">
        <v>247</v>
      </c>
      <c r="F151" s="302">
        <v>22</v>
      </c>
      <c r="G151" s="277"/>
      <c r="H151" s="278" t="s">
        <v>1234</v>
      </c>
      <c r="I151" s="253"/>
    </row>
    <row r="152" spans="1:9" ht="15.2" customHeight="1">
      <c r="A152" s="258" t="s">
        <v>246</v>
      </c>
      <c r="B152" s="272" t="s">
        <v>245</v>
      </c>
      <c r="C152" s="274" t="s">
        <v>210</v>
      </c>
      <c r="D152" s="273" t="s">
        <v>209</v>
      </c>
      <c r="E152" s="301" t="s">
        <v>244</v>
      </c>
      <c r="F152" s="302">
        <v>15.1</v>
      </c>
      <c r="G152" s="277"/>
      <c r="H152" s="278" t="s">
        <v>1235</v>
      </c>
      <c r="I152" s="253"/>
    </row>
    <row r="153" spans="1:9" ht="15.2" customHeight="1">
      <c r="A153" s="258"/>
      <c r="B153" s="272"/>
      <c r="C153" s="274"/>
      <c r="D153" s="273"/>
      <c r="E153" s="301" t="s">
        <v>243</v>
      </c>
      <c r="F153" s="302"/>
      <c r="G153" s="277"/>
      <c r="H153" s="278"/>
      <c r="I153" s="253"/>
    </row>
    <row r="154" spans="1:9" ht="15.2" customHeight="1">
      <c r="A154" s="258"/>
      <c r="B154" s="272" t="s">
        <v>242</v>
      </c>
      <c r="C154" s="274" t="s">
        <v>210</v>
      </c>
      <c r="D154" s="273" t="s">
        <v>215</v>
      </c>
      <c r="E154" s="301" t="s">
        <v>1257</v>
      </c>
      <c r="F154" s="302">
        <v>4.7</v>
      </c>
      <c r="G154" s="277"/>
      <c r="H154" s="278" t="s">
        <v>1236</v>
      </c>
      <c r="I154" s="253"/>
    </row>
    <row r="155" spans="1:9" ht="15.2" customHeight="1">
      <c r="A155" s="258"/>
      <c r="B155" s="272" t="s">
        <v>241</v>
      </c>
      <c r="C155" s="274" t="s">
        <v>210</v>
      </c>
      <c r="D155" s="273" t="s">
        <v>209</v>
      </c>
      <c r="E155" s="301" t="s">
        <v>240</v>
      </c>
      <c r="F155" s="302">
        <v>7.8</v>
      </c>
      <c r="G155" s="277" t="s">
        <v>1231</v>
      </c>
      <c r="H155" s="278" t="s">
        <v>1237</v>
      </c>
      <c r="I155" s="253"/>
    </row>
    <row r="156" spans="1:9" ht="15.2" customHeight="1">
      <c r="A156" s="258"/>
      <c r="B156" s="272" t="s">
        <v>239</v>
      </c>
      <c r="C156" s="274" t="s">
        <v>210</v>
      </c>
      <c r="D156" s="273" t="s">
        <v>215</v>
      </c>
      <c r="E156" s="301" t="s">
        <v>238</v>
      </c>
      <c r="F156" s="302">
        <v>5</v>
      </c>
      <c r="G156" s="277" t="s">
        <v>1231</v>
      </c>
      <c r="H156" s="278" t="s">
        <v>1238</v>
      </c>
      <c r="I156" s="253"/>
    </row>
    <row r="157" spans="1:9" ht="15.2" customHeight="1">
      <c r="A157" s="258"/>
      <c r="B157" s="272" t="s">
        <v>237</v>
      </c>
      <c r="C157" s="274" t="s">
        <v>216</v>
      </c>
      <c r="D157" s="273" t="s">
        <v>215</v>
      </c>
      <c r="E157" s="301" t="s">
        <v>236</v>
      </c>
      <c r="F157" s="302">
        <v>1.9</v>
      </c>
      <c r="G157" s="277" t="s">
        <v>1231</v>
      </c>
      <c r="H157" s="278" t="s">
        <v>1239</v>
      </c>
      <c r="I157" s="253"/>
    </row>
    <row r="158" spans="1:9" ht="15.2" customHeight="1">
      <c r="A158" s="258"/>
      <c r="B158" s="272" t="s">
        <v>235</v>
      </c>
      <c r="C158" s="274" t="s">
        <v>210</v>
      </c>
      <c r="D158" s="273" t="s">
        <v>215</v>
      </c>
      <c r="E158" s="301" t="s">
        <v>234</v>
      </c>
      <c r="F158" s="302">
        <v>3.4</v>
      </c>
      <c r="G158" s="277" t="s">
        <v>1231</v>
      </c>
      <c r="H158" s="278" t="s">
        <v>1240</v>
      </c>
      <c r="I158" s="253"/>
    </row>
    <row r="159" spans="1:9" ht="15.2" customHeight="1">
      <c r="A159" s="258" t="s">
        <v>233</v>
      </c>
      <c r="B159" s="272" t="s">
        <v>232</v>
      </c>
      <c r="C159" s="274" t="s">
        <v>210</v>
      </c>
      <c r="D159" s="273" t="s">
        <v>209</v>
      </c>
      <c r="E159" s="301" t="s">
        <v>231</v>
      </c>
      <c r="F159" s="302">
        <v>12</v>
      </c>
      <c r="G159" s="277" t="s">
        <v>1231</v>
      </c>
      <c r="H159" s="278" t="s">
        <v>1241</v>
      </c>
      <c r="I159" s="253"/>
    </row>
    <row r="160" spans="1:9" ht="15.2" customHeight="1">
      <c r="A160" s="258"/>
      <c r="B160" s="272" t="s">
        <v>230</v>
      </c>
      <c r="C160" s="274" t="s">
        <v>210</v>
      </c>
      <c r="D160" s="273" t="s">
        <v>215</v>
      </c>
      <c r="E160" s="301" t="s">
        <v>229</v>
      </c>
      <c r="F160" s="302">
        <v>3.3</v>
      </c>
      <c r="G160" s="277" t="s">
        <v>1231</v>
      </c>
      <c r="H160" s="278" t="s">
        <v>1242</v>
      </c>
      <c r="I160" s="253"/>
    </row>
    <row r="161" spans="1:9" ht="15.2" customHeight="1">
      <c r="A161" s="258" t="s">
        <v>228</v>
      </c>
      <c r="B161" s="259" t="s">
        <v>226</v>
      </c>
      <c r="C161" s="258" t="s">
        <v>210</v>
      </c>
      <c r="D161" s="265" t="s">
        <v>209</v>
      </c>
      <c r="E161" s="290" t="s">
        <v>225</v>
      </c>
      <c r="F161" s="269">
        <v>22.7</v>
      </c>
      <c r="G161" s="271" t="s">
        <v>1231</v>
      </c>
      <c r="H161" s="267" t="s">
        <v>1243</v>
      </c>
      <c r="I161" s="253"/>
    </row>
    <row r="162" spans="1:9" ht="15.2" customHeight="1">
      <c r="A162" s="258"/>
      <c r="B162" s="259" t="s">
        <v>224</v>
      </c>
      <c r="C162" s="258" t="s">
        <v>210</v>
      </c>
      <c r="D162" s="265" t="s">
        <v>209</v>
      </c>
      <c r="E162" s="290" t="s">
        <v>223</v>
      </c>
      <c r="F162" s="269">
        <v>9</v>
      </c>
      <c r="G162" s="266" t="s">
        <v>1231</v>
      </c>
      <c r="H162" s="267" t="s">
        <v>1244</v>
      </c>
      <c r="I162" s="253"/>
    </row>
    <row r="163" spans="1:9" ht="15.2" customHeight="1">
      <c r="A163" s="258" t="s">
        <v>222</v>
      </c>
      <c r="B163" s="259" t="s">
        <v>221</v>
      </c>
      <c r="C163" s="258" t="s">
        <v>216</v>
      </c>
      <c r="D163" s="265" t="s">
        <v>215</v>
      </c>
      <c r="E163" s="290" t="s">
        <v>1258</v>
      </c>
      <c r="F163" s="269">
        <v>16.2</v>
      </c>
      <c r="G163" s="271"/>
      <c r="H163" s="267" t="s">
        <v>1245</v>
      </c>
      <c r="I163" s="253"/>
    </row>
    <row r="164" spans="1:9" ht="15.2" customHeight="1">
      <c r="A164" s="258"/>
      <c r="B164" s="259"/>
      <c r="C164" s="258"/>
      <c r="D164" s="265"/>
      <c r="E164" s="290" t="s">
        <v>220</v>
      </c>
      <c r="F164" s="269"/>
      <c r="G164" s="271"/>
      <c r="H164" s="267"/>
      <c r="I164" s="253"/>
    </row>
    <row r="165" spans="1:9" ht="15.2" customHeight="1">
      <c r="A165" s="258"/>
      <c r="B165" s="259" t="s">
        <v>219</v>
      </c>
      <c r="C165" s="258" t="s">
        <v>210</v>
      </c>
      <c r="D165" s="265" t="s">
        <v>209</v>
      </c>
      <c r="E165" s="290" t="s">
        <v>218</v>
      </c>
      <c r="F165" s="269">
        <v>3.7</v>
      </c>
      <c r="G165" s="271" t="s">
        <v>1231</v>
      </c>
      <c r="H165" s="267" t="s">
        <v>1246</v>
      </c>
      <c r="I165" s="253"/>
    </row>
    <row r="166" spans="1:9" ht="15.2" customHeight="1">
      <c r="A166" s="258" t="s">
        <v>217</v>
      </c>
      <c r="B166" s="259" t="s">
        <v>1188</v>
      </c>
      <c r="C166" s="258" t="s">
        <v>216</v>
      </c>
      <c r="D166" s="265" t="s">
        <v>215</v>
      </c>
      <c r="E166" s="290" t="s">
        <v>1259</v>
      </c>
      <c r="F166" s="269">
        <v>29.2</v>
      </c>
      <c r="G166" s="271"/>
      <c r="H166" s="267" t="s">
        <v>1247</v>
      </c>
      <c r="I166" s="253"/>
    </row>
    <row r="167" spans="1:9" ht="15.2" customHeight="1">
      <c r="A167" s="258"/>
      <c r="B167" s="259" t="s">
        <v>1260</v>
      </c>
      <c r="C167" s="258" t="s">
        <v>216</v>
      </c>
      <c r="D167" s="265" t="s">
        <v>215</v>
      </c>
      <c r="E167" s="290" t="s">
        <v>214</v>
      </c>
      <c r="F167" s="269">
        <v>3.3</v>
      </c>
      <c r="G167" s="271"/>
      <c r="H167" s="267" t="s">
        <v>1248</v>
      </c>
      <c r="I167" s="253"/>
    </row>
    <row r="168" spans="1:9" ht="15.2" customHeight="1">
      <c r="A168" s="258"/>
      <c r="B168" s="259" t="s">
        <v>213</v>
      </c>
      <c r="C168" s="258" t="s">
        <v>210</v>
      </c>
      <c r="D168" s="265" t="s">
        <v>209</v>
      </c>
      <c r="E168" s="290" t="s">
        <v>212</v>
      </c>
      <c r="F168" s="269">
        <v>7.3</v>
      </c>
      <c r="G168" s="271" t="s">
        <v>1231</v>
      </c>
      <c r="H168" s="267" t="s">
        <v>1249</v>
      </c>
      <c r="I168" s="253"/>
    </row>
    <row r="169" spans="1:9" ht="15.2" customHeight="1" thickBot="1">
      <c r="A169" s="282"/>
      <c r="B169" s="283" t="s">
        <v>211</v>
      </c>
      <c r="C169" s="282" t="s">
        <v>210</v>
      </c>
      <c r="D169" s="284" t="s">
        <v>209</v>
      </c>
      <c r="E169" s="298" t="s">
        <v>208</v>
      </c>
      <c r="F169" s="299">
        <v>21.3</v>
      </c>
      <c r="G169" s="287" t="s">
        <v>1231</v>
      </c>
      <c r="H169" s="288" t="s">
        <v>1250</v>
      </c>
      <c r="I169" s="253"/>
    </row>
    <row r="170" spans="1:9" ht="15.2" customHeight="1">
      <c r="A170" s="270"/>
      <c r="B170" s="289" t="s">
        <v>1181</v>
      </c>
      <c r="C170" s="289"/>
      <c r="D170" s="289"/>
      <c r="E170" s="289"/>
      <c r="F170" s="304"/>
      <c r="G170" s="305"/>
      <c r="H170" s="306"/>
      <c r="I170" s="253"/>
    </row>
    <row r="171" spans="1:9" ht="15.2" customHeight="1">
      <c r="A171" s="270"/>
      <c r="B171" s="270"/>
      <c r="C171" s="270"/>
      <c r="D171" s="270"/>
      <c r="E171" s="289"/>
      <c r="F171" s="304"/>
      <c r="G171" s="305"/>
      <c r="H171" s="306"/>
      <c r="I171" s="253"/>
    </row>
    <row r="172" spans="1:9" ht="15.2" customHeight="1">
      <c r="B172" s="248" t="s">
        <v>1181</v>
      </c>
      <c r="I172" s="253"/>
    </row>
    <row r="173" spans="1:9" ht="15.2" customHeight="1">
      <c r="I173" s="253"/>
    </row>
    <row r="174" spans="1:9" ht="15.2" customHeight="1">
      <c r="I174" s="253"/>
    </row>
    <row r="175" spans="1:9" ht="15.2" customHeight="1">
      <c r="I175" s="253"/>
    </row>
    <row r="176" spans="1:9" ht="15.2" customHeight="1">
      <c r="I176" s="253"/>
    </row>
    <row r="177" spans="1:9" ht="15.2" customHeight="1">
      <c r="A177" s="251"/>
      <c r="B177" s="251"/>
      <c r="C177" s="251"/>
      <c r="D177" s="251"/>
      <c r="E177" s="251"/>
      <c r="F177" s="251"/>
      <c r="G177" s="251"/>
      <c r="H177" s="251"/>
      <c r="I177" s="253"/>
    </row>
    <row r="178" spans="1:9" ht="15.2" customHeight="1">
      <c r="A178" s="251"/>
      <c r="B178" s="251"/>
      <c r="C178" s="251"/>
      <c r="D178" s="251"/>
      <c r="E178" s="251"/>
      <c r="F178" s="251"/>
      <c r="G178" s="251"/>
      <c r="H178" s="251"/>
      <c r="I178" s="253"/>
    </row>
    <row r="179" spans="1:9" ht="15.2" customHeight="1">
      <c r="A179" s="251"/>
      <c r="B179" s="251"/>
      <c r="C179" s="251"/>
      <c r="D179" s="251"/>
      <c r="E179" s="251"/>
      <c r="F179" s="251"/>
      <c r="G179" s="251"/>
      <c r="H179" s="251"/>
      <c r="I179" s="253"/>
    </row>
    <row r="180" spans="1:9" ht="15.2" customHeight="1">
      <c r="A180" s="251"/>
      <c r="B180" s="251"/>
      <c r="C180" s="251"/>
      <c r="D180" s="251"/>
      <c r="E180" s="251"/>
      <c r="F180" s="251"/>
      <c r="G180" s="251"/>
      <c r="H180" s="251"/>
    </row>
  </sheetData>
  <mergeCells count="21">
    <mergeCell ref="C135:C137"/>
    <mergeCell ref="D135:D137"/>
    <mergeCell ref="E135:E137"/>
    <mergeCell ref="G135:H135"/>
    <mergeCell ref="G137:H137"/>
    <mergeCell ref="G77:H77"/>
    <mergeCell ref="G79:H79"/>
    <mergeCell ref="A135:A137"/>
    <mergeCell ref="G2:H2"/>
    <mergeCell ref="G4:H4"/>
    <mergeCell ref="A2:A4"/>
    <mergeCell ref="B2:B4"/>
    <mergeCell ref="C2:C4"/>
    <mergeCell ref="D2:D4"/>
    <mergeCell ref="E2:E4"/>
    <mergeCell ref="A77:A79"/>
    <mergeCell ref="B77:B79"/>
    <mergeCell ref="C77:C79"/>
    <mergeCell ref="D77:D79"/>
    <mergeCell ref="E77:E79"/>
    <mergeCell ref="B135:B137"/>
  </mergeCells>
  <phoneticPr fontId="3"/>
  <pageMargins left="0.59055118110236227" right="0.51181102362204722" top="0.98425196850393704" bottom="0.98425196850393704" header="0.51181102362204722" footer="0.51181102362204722"/>
  <pageSetup paperSize="9" scale="55" orientation="portrait" r:id="rId1"/>
  <headerFooter alignWithMargins="0"/>
  <rowBreaks count="2" manualBreakCount="2">
    <brk id="75" max="7" man="1"/>
    <brk id="13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8"/>
  <sheetViews>
    <sheetView view="pageBreakPreview" zoomScaleNormal="100" zoomScaleSheetLayoutView="100" workbookViewId="0"/>
  </sheetViews>
  <sheetFormatPr defaultRowHeight="13.5"/>
  <cols>
    <col min="1" max="1" width="36.5" style="308" customWidth="1"/>
    <col min="2" max="2" width="32.625" style="308" customWidth="1"/>
    <col min="3" max="3" width="30.625" style="308" customWidth="1"/>
    <col min="4" max="4" width="10.625" style="308" customWidth="1"/>
    <col min="5" max="5" width="4.625" style="315" customWidth="1"/>
    <col min="6" max="16384" width="9" style="251"/>
  </cols>
  <sheetData>
    <row r="1" spans="1:4" s="251" customFormat="1" ht="21" customHeight="1" thickBot="1">
      <c r="A1" s="247" t="s">
        <v>776</v>
      </c>
      <c r="B1" s="308"/>
      <c r="C1" s="308"/>
      <c r="D1" s="309" t="s">
        <v>1364</v>
      </c>
    </row>
    <row r="2" spans="1:4" s="251" customFormat="1" ht="19.5" customHeight="1">
      <c r="A2" s="310"/>
      <c r="B2" s="460" t="s">
        <v>601</v>
      </c>
      <c r="C2" s="461"/>
      <c r="D2" s="310"/>
    </row>
    <row r="3" spans="1:4" s="251" customFormat="1" ht="19.5" customHeight="1">
      <c r="A3" s="452" t="s">
        <v>600</v>
      </c>
      <c r="B3" s="462"/>
      <c r="C3" s="463"/>
      <c r="D3" s="452" t="s">
        <v>599</v>
      </c>
    </row>
    <row r="4" spans="1:4" s="251" customFormat="1" ht="19.5" customHeight="1">
      <c r="A4" s="452"/>
      <c r="B4" s="454" t="s">
        <v>598</v>
      </c>
      <c r="C4" s="454" t="s">
        <v>597</v>
      </c>
      <c r="D4" s="452"/>
    </row>
    <row r="5" spans="1:4" s="251" customFormat="1" ht="19.5" customHeight="1">
      <c r="A5" s="311"/>
      <c r="B5" s="455"/>
      <c r="C5" s="455"/>
      <c r="D5" s="312" t="s">
        <v>1010</v>
      </c>
    </row>
    <row r="6" spans="1:4" s="251" customFormat="1" ht="19.5" customHeight="1">
      <c r="A6" s="313" t="s">
        <v>775</v>
      </c>
      <c r="B6" s="314" t="s">
        <v>774</v>
      </c>
      <c r="C6" s="314" t="s">
        <v>773</v>
      </c>
      <c r="D6" s="315">
        <v>21.9</v>
      </c>
    </row>
    <row r="7" spans="1:4" s="251" customFormat="1" ht="19.5" customHeight="1">
      <c r="A7" s="313" t="s">
        <v>772</v>
      </c>
      <c r="B7" s="316" t="s">
        <v>771</v>
      </c>
      <c r="C7" s="316" t="s">
        <v>770</v>
      </c>
      <c r="D7" s="315">
        <v>8.5</v>
      </c>
    </row>
    <row r="8" spans="1:4" s="251" customFormat="1" ht="19.5" customHeight="1">
      <c r="A8" s="313" t="s">
        <v>769</v>
      </c>
      <c r="B8" s="316" t="s">
        <v>768</v>
      </c>
      <c r="C8" s="316" t="s">
        <v>767</v>
      </c>
      <c r="D8" s="315">
        <v>1.5</v>
      </c>
    </row>
    <row r="9" spans="1:4" s="251" customFormat="1" ht="19.5" customHeight="1">
      <c r="A9" s="313" t="s">
        <v>766</v>
      </c>
      <c r="B9" s="316" t="s">
        <v>765</v>
      </c>
      <c r="C9" s="316" t="s">
        <v>764</v>
      </c>
      <c r="D9" s="315">
        <v>14.6</v>
      </c>
    </row>
    <row r="10" spans="1:4" s="251" customFormat="1" ht="19.5" customHeight="1">
      <c r="A10" s="313" t="s">
        <v>763</v>
      </c>
      <c r="B10" s="316" t="s">
        <v>762</v>
      </c>
      <c r="C10" s="316" t="s">
        <v>761</v>
      </c>
      <c r="D10" s="315">
        <v>18.600000000000001</v>
      </c>
    </row>
    <row r="11" spans="1:4" s="251" customFormat="1" ht="19.5" customHeight="1">
      <c r="A11" s="313" t="s">
        <v>760</v>
      </c>
      <c r="B11" s="316" t="s">
        <v>759</v>
      </c>
      <c r="C11" s="316" t="s">
        <v>758</v>
      </c>
      <c r="D11" s="315">
        <v>1</v>
      </c>
    </row>
    <row r="12" spans="1:4" s="251" customFormat="1" ht="19.5" customHeight="1">
      <c r="A12" s="313" t="s">
        <v>757</v>
      </c>
      <c r="B12" s="316" t="s">
        <v>756</v>
      </c>
      <c r="C12" s="316" t="s">
        <v>714</v>
      </c>
      <c r="D12" s="315">
        <v>17.8</v>
      </c>
    </row>
    <row r="13" spans="1:4" s="251" customFormat="1" ht="20.25" customHeight="1">
      <c r="A13" s="313" t="s">
        <v>755</v>
      </c>
      <c r="B13" s="316" t="s">
        <v>754</v>
      </c>
      <c r="C13" s="316" t="s">
        <v>717</v>
      </c>
      <c r="D13" s="315">
        <v>15.6</v>
      </c>
    </row>
    <row r="14" spans="1:4" s="251" customFormat="1" ht="19.5" customHeight="1">
      <c r="A14" s="313" t="s">
        <v>753</v>
      </c>
      <c r="B14" s="316" t="s">
        <v>752</v>
      </c>
      <c r="C14" s="316" t="s">
        <v>751</v>
      </c>
      <c r="D14" s="315">
        <v>10.4</v>
      </c>
    </row>
    <row r="15" spans="1:4" s="251" customFormat="1" ht="19.5" customHeight="1">
      <c r="A15" s="313" t="s">
        <v>750</v>
      </c>
      <c r="B15" s="316" t="s">
        <v>749</v>
      </c>
      <c r="C15" s="316" t="s">
        <v>749</v>
      </c>
      <c r="D15" s="315">
        <v>0.1</v>
      </c>
    </row>
    <row r="16" spans="1:4" s="251" customFormat="1" ht="19.5" customHeight="1">
      <c r="A16" s="313" t="s">
        <v>748</v>
      </c>
      <c r="B16" s="316" t="s">
        <v>747</v>
      </c>
      <c r="C16" s="316" t="s">
        <v>746</v>
      </c>
      <c r="D16" s="315">
        <v>5.3</v>
      </c>
    </row>
    <row r="17" spans="1:5" ht="19.5" customHeight="1">
      <c r="A17" s="313" t="s">
        <v>745</v>
      </c>
      <c r="B17" s="316" t="s">
        <v>744</v>
      </c>
      <c r="C17" s="316" t="s">
        <v>743</v>
      </c>
      <c r="D17" s="315">
        <v>1.5</v>
      </c>
      <c r="E17" s="251"/>
    </row>
    <row r="18" spans="1:5" ht="19.5" customHeight="1">
      <c r="A18" s="313" t="s">
        <v>742</v>
      </c>
      <c r="B18" s="316" t="s">
        <v>741</v>
      </c>
      <c r="C18" s="316" t="s">
        <v>740</v>
      </c>
      <c r="D18" s="315">
        <v>5</v>
      </c>
      <c r="E18" s="251"/>
    </row>
    <row r="19" spans="1:5" ht="19.5" customHeight="1">
      <c r="A19" s="313" t="s">
        <v>739</v>
      </c>
      <c r="B19" s="317" t="s">
        <v>738</v>
      </c>
      <c r="C19" s="316" t="s">
        <v>737</v>
      </c>
      <c r="D19" s="315">
        <v>11.2</v>
      </c>
      <c r="E19" s="251"/>
    </row>
    <row r="20" spans="1:5" ht="19.5" customHeight="1">
      <c r="A20" s="313" t="s">
        <v>736</v>
      </c>
      <c r="B20" s="317" t="s">
        <v>735</v>
      </c>
      <c r="C20" s="316" t="s">
        <v>734</v>
      </c>
      <c r="D20" s="315">
        <v>7.1</v>
      </c>
      <c r="E20" s="251"/>
    </row>
    <row r="21" spans="1:5" ht="19.5" customHeight="1">
      <c r="A21" s="313" t="s">
        <v>733</v>
      </c>
      <c r="B21" s="317" t="s">
        <v>732</v>
      </c>
      <c r="C21" s="316" t="s">
        <v>731</v>
      </c>
      <c r="D21" s="315">
        <v>11</v>
      </c>
      <c r="E21" s="251"/>
    </row>
    <row r="22" spans="1:5" ht="19.5" customHeight="1">
      <c r="A22" s="313" t="s">
        <v>1265</v>
      </c>
      <c r="B22" s="317" t="s">
        <v>1266</v>
      </c>
      <c r="C22" s="316" t="s">
        <v>1267</v>
      </c>
      <c r="D22" s="315">
        <v>9.4</v>
      </c>
      <c r="E22" s="251"/>
    </row>
    <row r="23" spans="1:5" ht="19.5" customHeight="1">
      <c r="A23" s="313" t="s">
        <v>730</v>
      </c>
      <c r="B23" s="317" t="s">
        <v>729</v>
      </c>
      <c r="C23" s="316" t="s">
        <v>728</v>
      </c>
      <c r="D23" s="318" t="s">
        <v>727</v>
      </c>
      <c r="E23" s="251"/>
    </row>
    <row r="24" spans="1:5" ht="19.5" customHeight="1">
      <c r="A24" s="313" t="s">
        <v>726</v>
      </c>
      <c r="B24" s="316" t="s">
        <v>725</v>
      </c>
      <c r="C24" s="316" t="s">
        <v>724</v>
      </c>
      <c r="D24" s="315">
        <v>1.9</v>
      </c>
      <c r="E24" s="251"/>
    </row>
    <row r="25" spans="1:5" ht="19.5" customHeight="1">
      <c r="A25" s="313" t="s">
        <v>723</v>
      </c>
      <c r="B25" s="317" t="s">
        <v>704</v>
      </c>
      <c r="C25" s="316" t="s">
        <v>722</v>
      </c>
      <c r="D25" s="315">
        <v>22.6</v>
      </c>
      <c r="E25" s="251"/>
    </row>
    <row r="26" spans="1:5" ht="19.5" customHeight="1">
      <c r="A26" s="313" t="s">
        <v>721</v>
      </c>
      <c r="B26" s="316" t="s">
        <v>720</v>
      </c>
      <c r="C26" s="316" t="s">
        <v>719</v>
      </c>
      <c r="D26" s="315">
        <v>18.5</v>
      </c>
      <c r="E26" s="251"/>
    </row>
    <row r="27" spans="1:5" ht="19.5" customHeight="1">
      <c r="A27" s="313" t="s">
        <v>718</v>
      </c>
      <c r="B27" s="316" t="s">
        <v>717</v>
      </c>
      <c r="C27" s="316" t="s">
        <v>716</v>
      </c>
      <c r="D27" s="315">
        <v>7.5</v>
      </c>
      <c r="E27" s="251"/>
    </row>
    <row r="28" spans="1:5" ht="19.5" customHeight="1">
      <c r="A28" s="313" t="s">
        <v>715</v>
      </c>
      <c r="B28" s="316" t="s">
        <v>714</v>
      </c>
      <c r="C28" s="316" t="s">
        <v>712</v>
      </c>
      <c r="D28" s="315">
        <v>3.7</v>
      </c>
      <c r="E28" s="251"/>
    </row>
    <row r="29" spans="1:5" ht="19.5" customHeight="1">
      <c r="A29" s="313" t="s">
        <v>713</v>
      </c>
      <c r="B29" s="316" t="s">
        <v>1084</v>
      </c>
      <c r="C29" s="316" t="s">
        <v>712</v>
      </c>
      <c r="D29" s="315">
        <v>13.8</v>
      </c>
      <c r="E29" s="251"/>
    </row>
    <row r="30" spans="1:5" ht="19.5" customHeight="1">
      <c r="A30" s="313" t="s">
        <v>711</v>
      </c>
      <c r="B30" s="316" t="s">
        <v>710</v>
      </c>
      <c r="C30" s="316" t="s">
        <v>709</v>
      </c>
      <c r="D30" s="315">
        <v>2.2999999999999998</v>
      </c>
      <c r="E30" s="251"/>
    </row>
    <row r="31" spans="1:5" ht="19.5" customHeight="1">
      <c r="A31" s="313" t="s">
        <v>708</v>
      </c>
      <c r="B31" s="316" t="s">
        <v>707</v>
      </c>
      <c r="C31" s="316" t="s">
        <v>706</v>
      </c>
      <c r="D31" s="315">
        <v>7.7</v>
      </c>
      <c r="E31" s="251"/>
    </row>
    <row r="32" spans="1:5" ht="19.5" customHeight="1">
      <c r="A32" s="313" t="s">
        <v>705</v>
      </c>
      <c r="B32" s="316" t="s">
        <v>704</v>
      </c>
      <c r="C32" s="316" t="s">
        <v>703</v>
      </c>
      <c r="D32" s="318" t="s">
        <v>702</v>
      </c>
      <c r="E32" s="251"/>
    </row>
    <row r="33" spans="1:5" ht="19.5" customHeight="1">
      <c r="A33" s="313" t="s">
        <v>701</v>
      </c>
      <c r="B33" s="316" t="s">
        <v>778</v>
      </c>
      <c r="C33" s="316" t="s">
        <v>700</v>
      </c>
      <c r="D33" s="318">
        <v>5.5</v>
      </c>
      <c r="E33" s="251"/>
    </row>
    <row r="34" spans="1:5" ht="19.5" customHeight="1" thickBot="1">
      <c r="A34" s="319" t="s">
        <v>603</v>
      </c>
      <c r="B34" s="320" t="s">
        <v>699</v>
      </c>
      <c r="C34" s="321"/>
      <c r="D34" s="322">
        <f>SUM(D6:D22,D24:D31,D33)+62.1+4.6</f>
        <v>310.7</v>
      </c>
      <c r="E34" s="251"/>
    </row>
    <row r="35" spans="1:5" ht="19.5" customHeight="1">
      <c r="A35" s="308" t="s">
        <v>698</v>
      </c>
      <c r="E35" s="251"/>
    </row>
    <row r="36" spans="1:5" ht="19.5" customHeight="1">
      <c r="A36" s="323" t="s">
        <v>697</v>
      </c>
      <c r="E36" s="251"/>
    </row>
    <row r="37" spans="1:5" ht="19.5" customHeight="1">
      <c r="A37" s="323"/>
      <c r="E37" s="251"/>
    </row>
    <row r="38" spans="1:5" ht="20.25" customHeight="1">
      <c r="E38" s="251"/>
    </row>
    <row r="39" spans="1:5" ht="19.5" customHeight="1" thickBot="1">
      <c r="A39" s="324" t="s">
        <v>696</v>
      </c>
      <c r="B39" s="325"/>
      <c r="C39" s="325"/>
      <c r="D39" s="309" t="s">
        <v>1364</v>
      </c>
      <c r="E39" s="251"/>
    </row>
    <row r="40" spans="1:5" ht="21" customHeight="1">
      <c r="A40" s="326"/>
      <c r="B40" s="456" t="s">
        <v>601</v>
      </c>
      <c r="C40" s="457"/>
      <c r="D40" s="326"/>
      <c r="E40" s="251"/>
    </row>
    <row r="41" spans="1:5" ht="19.5" customHeight="1">
      <c r="A41" s="453" t="s">
        <v>600</v>
      </c>
      <c r="B41" s="458"/>
      <c r="C41" s="459"/>
      <c r="D41" s="453" t="s">
        <v>599</v>
      </c>
      <c r="E41" s="251"/>
    </row>
    <row r="42" spans="1:5" ht="19.5" customHeight="1">
      <c r="A42" s="453"/>
      <c r="B42" s="464" t="s">
        <v>598</v>
      </c>
      <c r="C42" s="464" t="s">
        <v>597</v>
      </c>
      <c r="D42" s="453"/>
      <c r="E42" s="251"/>
    </row>
    <row r="43" spans="1:5" ht="19.5" customHeight="1">
      <c r="A43" s="327"/>
      <c r="B43" s="465"/>
      <c r="C43" s="465"/>
      <c r="D43" s="328" t="s">
        <v>1203</v>
      </c>
      <c r="E43" s="251"/>
    </row>
    <row r="44" spans="1:5" ht="19.5" customHeight="1">
      <c r="A44" s="329" t="s">
        <v>695</v>
      </c>
      <c r="B44" s="330" t="s">
        <v>683</v>
      </c>
      <c r="C44" s="331" t="s">
        <v>694</v>
      </c>
      <c r="D44" s="332">
        <v>32.799999999999997</v>
      </c>
      <c r="E44" s="251"/>
    </row>
    <row r="45" spans="1:5" ht="19.5" customHeight="1">
      <c r="A45" s="329" t="s">
        <v>693</v>
      </c>
      <c r="B45" s="333" t="s">
        <v>692</v>
      </c>
      <c r="C45" s="334" t="s">
        <v>691</v>
      </c>
      <c r="D45" s="332">
        <v>10.8</v>
      </c>
      <c r="E45" s="251"/>
    </row>
    <row r="46" spans="1:5" ht="19.5" customHeight="1">
      <c r="A46" s="329" t="s">
        <v>690</v>
      </c>
      <c r="B46" s="333" t="s">
        <v>689</v>
      </c>
      <c r="C46" s="334" t="s">
        <v>688</v>
      </c>
      <c r="D46" s="332">
        <v>1.3</v>
      </c>
      <c r="E46" s="251"/>
    </row>
    <row r="47" spans="1:5" ht="19.5" customHeight="1">
      <c r="A47" s="329" t="s">
        <v>687</v>
      </c>
      <c r="B47" s="333" t="s">
        <v>686</v>
      </c>
      <c r="C47" s="334" t="s">
        <v>685</v>
      </c>
      <c r="D47" s="332">
        <v>19.7</v>
      </c>
      <c r="E47" s="251"/>
    </row>
    <row r="48" spans="1:5" ht="19.5" customHeight="1">
      <c r="A48" s="329" t="s">
        <v>684</v>
      </c>
      <c r="B48" s="333" t="s">
        <v>683</v>
      </c>
      <c r="C48" s="334" t="s">
        <v>777</v>
      </c>
      <c r="D48" s="332">
        <v>11.2</v>
      </c>
      <c r="E48" s="251"/>
    </row>
    <row r="49" spans="1:5" ht="19.5" customHeight="1">
      <c r="A49" s="329" t="s">
        <v>682</v>
      </c>
      <c r="B49" s="333" t="s">
        <v>681</v>
      </c>
      <c r="C49" s="334" t="s">
        <v>779</v>
      </c>
      <c r="D49" s="332">
        <v>13.4</v>
      </c>
      <c r="E49" s="251"/>
    </row>
    <row r="50" spans="1:5" ht="19.5" customHeight="1">
      <c r="A50" s="329" t="s">
        <v>680</v>
      </c>
      <c r="B50" s="333" t="s">
        <v>679</v>
      </c>
      <c r="C50" s="334" t="s">
        <v>678</v>
      </c>
      <c r="D50" s="332">
        <v>3.8</v>
      </c>
    </row>
    <row r="51" spans="1:5" ht="19.5" customHeight="1">
      <c r="A51" s="329" t="s">
        <v>677</v>
      </c>
      <c r="B51" s="333" t="s">
        <v>676</v>
      </c>
      <c r="C51" s="334" t="s">
        <v>1205</v>
      </c>
      <c r="D51" s="332">
        <v>5.6</v>
      </c>
    </row>
    <row r="52" spans="1:5" ht="19.5" customHeight="1">
      <c r="A52" s="329" t="s">
        <v>675</v>
      </c>
      <c r="B52" s="333" t="s">
        <v>674</v>
      </c>
      <c r="C52" s="334" t="s">
        <v>673</v>
      </c>
      <c r="D52" s="332">
        <v>55.8</v>
      </c>
    </row>
    <row r="53" spans="1:5" ht="19.5" customHeight="1">
      <c r="A53" s="329" t="s">
        <v>672</v>
      </c>
      <c r="B53" s="333" t="s">
        <v>671</v>
      </c>
      <c r="C53" s="334" t="s">
        <v>670</v>
      </c>
      <c r="D53" s="332">
        <v>1.2</v>
      </c>
    </row>
    <row r="54" spans="1:5" ht="19.5" customHeight="1">
      <c r="A54" s="329" t="s">
        <v>669</v>
      </c>
      <c r="B54" s="333" t="s">
        <v>668</v>
      </c>
      <c r="C54" s="334" t="s">
        <v>665</v>
      </c>
      <c r="D54" s="332">
        <v>14.3</v>
      </c>
    </row>
    <row r="55" spans="1:5" ht="19.5" customHeight="1">
      <c r="A55" s="329" t="s">
        <v>667</v>
      </c>
      <c r="B55" s="333" t="s">
        <v>666</v>
      </c>
      <c r="C55" s="334" t="s">
        <v>665</v>
      </c>
      <c r="D55" s="332">
        <v>25.3</v>
      </c>
    </row>
    <row r="56" spans="1:5" ht="19.5" customHeight="1">
      <c r="A56" s="329" t="s">
        <v>664</v>
      </c>
      <c r="B56" s="333" t="s">
        <v>663</v>
      </c>
      <c r="C56" s="334" t="s">
        <v>662</v>
      </c>
      <c r="D56" s="332">
        <v>32.299999999999997</v>
      </c>
    </row>
    <row r="57" spans="1:5" ht="19.5" customHeight="1">
      <c r="A57" s="329" t="s">
        <v>661</v>
      </c>
      <c r="B57" s="333" t="s">
        <v>660</v>
      </c>
      <c r="C57" s="334" t="s">
        <v>659</v>
      </c>
      <c r="D57" s="332">
        <v>3.3</v>
      </c>
    </row>
    <row r="58" spans="1:5" ht="19.5" customHeight="1">
      <c r="A58" s="329" t="s">
        <v>658</v>
      </c>
      <c r="B58" s="333" t="s">
        <v>657</v>
      </c>
      <c r="C58" s="334" t="s">
        <v>780</v>
      </c>
      <c r="D58" s="335">
        <v>9.1</v>
      </c>
    </row>
    <row r="59" spans="1:5" ht="19.5" customHeight="1">
      <c r="A59" s="329" t="s">
        <v>656</v>
      </c>
      <c r="B59" s="333" t="s">
        <v>655</v>
      </c>
      <c r="C59" s="334" t="s">
        <v>781</v>
      </c>
      <c r="D59" s="336">
        <v>2.8</v>
      </c>
    </row>
    <row r="60" spans="1:5" ht="19.5" customHeight="1">
      <c r="A60" s="329" t="s">
        <v>654</v>
      </c>
      <c r="B60" s="333" t="s">
        <v>782</v>
      </c>
      <c r="C60" s="334" t="s">
        <v>783</v>
      </c>
      <c r="D60" s="336">
        <v>7.3</v>
      </c>
    </row>
    <row r="61" spans="1:5" ht="19.5" customHeight="1">
      <c r="A61" s="329" t="s">
        <v>1016</v>
      </c>
      <c r="B61" s="333" t="s">
        <v>1017</v>
      </c>
      <c r="C61" s="334" t="s">
        <v>1018</v>
      </c>
      <c r="D61" s="336">
        <v>0.6</v>
      </c>
    </row>
    <row r="62" spans="1:5" ht="19.5" customHeight="1">
      <c r="A62" s="329" t="s">
        <v>1019</v>
      </c>
      <c r="B62" s="333" t="s">
        <v>1020</v>
      </c>
      <c r="C62" s="334" t="s">
        <v>1021</v>
      </c>
      <c r="D62" s="336">
        <v>8.5</v>
      </c>
    </row>
    <row r="63" spans="1:5" ht="19.5" customHeight="1" thickBot="1">
      <c r="A63" s="337" t="s">
        <v>603</v>
      </c>
      <c r="B63" s="338"/>
      <c r="C63" s="339"/>
      <c r="D63" s="340">
        <f>SUM(D44:D62)</f>
        <v>259.10000000000002</v>
      </c>
    </row>
    <row r="64" spans="1:5" ht="19.5" customHeight="1"/>
    <row r="65" spans="1:5" s="341" customFormat="1" ht="20.25" customHeight="1" thickBot="1">
      <c r="A65" s="324" t="s">
        <v>653</v>
      </c>
      <c r="B65" s="325"/>
      <c r="C65" s="325"/>
      <c r="D65" s="309" t="s">
        <v>1364</v>
      </c>
      <c r="E65" s="332"/>
    </row>
    <row r="66" spans="1:5" s="341" customFormat="1" ht="19.5" customHeight="1">
      <c r="A66" s="326"/>
      <c r="B66" s="456" t="s">
        <v>601</v>
      </c>
      <c r="C66" s="457"/>
      <c r="D66" s="326"/>
      <c r="E66" s="332"/>
    </row>
    <row r="67" spans="1:5" s="341" customFormat="1" ht="20.25" customHeight="1">
      <c r="A67" s="453" t="s">
        <v>600</v>
      </c>
      <c r="B67" s="458"/>
      <c r="C67" s="459"/>
      <c r="D67" s="453" t="s">
        <v>599</v>
      </c>
      <c r="E67" s="332"/>
    </row>
    <row r="68" spans="1:5" s="341" customFormat="1" ht="19.5" customHeight="1">
      <c r="A68" s="453"/>
      <c r="B68" s="464" t="s">
        <v>598</v>
      </c>
      <c r="C68" s="464" t="s">
        <v>597</v>
      </c>
      <c r="D68" s="453"/>
      <c r="E68" s="332"/>
    </row>
    <row r="69" spans="1:5" s="341" customFormat="1" ht="19.5" customHeight="1">
      <c r="A69" s="327"/>
      <c r="B69" s="465"/>
      <c r="C69" s="465"/>
      <c r="D69" s="328" t="s">
        <v>1204</v>
      </c>
      <c r="E69" s="332"/>
    </row>
    <row r="70" spans="1:5" s="341" customFormat="1" ht="19.5" customHeight="1">
      <c r="A70" s="329" t="s">
        <v>652</v>
      </c>
      <c r="B70" s="342" t="s">
        <v>651</v>
      </c>
      <c r="C70" s="343" t="s">
        <v>1261</v>
      </c>
      <c r="D70" s="332">
        <v>89</v>
      </c>
      <c r="E70" s="332"/>
    </row>
    <row r="71" spans="1:5" s="341" customFormat="1" ht="19.5" customHeight="1">
      <c r="A71" s="329" t="s">
        <v>650</v>
      </c>
      <c r="B71" s="344" t="s">
        <v>1262</v>
      </c>
      <c r="C71" s="345" t="s">
        <v>1263</v>
      </c>
      <c r="D71" s="332">
        <v>37.299999999999997</v>
      </c>
      <c r="E71" s="332"/>
    </row>
    <row r="72" spans="1:5" s="341" customFormat="1" ht="19.5" customHeight="1">
      <c r="A72" s="329" t="s">
        <v>645</v>
      </c>
      <c r="B72" s="344" t="s">
        <v>649</v>
      </c>
      <c r="C72" s="345" t="s">
        <v>648</v>
      </c>
      <c r="D72" s="332">
        <v>12.5</v>
      </c>
      <c r="E72" s="332"/>
    </row>
    <row r="73" spans="1:5" s="341" customFormat="1" ht="19.5" customHeight="1">
      <c r="A73" s="329" t="s">
        <v>645</v>
      </c>
      <c r="B73" s="344" t="s">
        <v>647</v>
      </c>
      <c r="C73" s="345" t="s">
        <v>646</v>
      </c>
      <c r="D73" s="332">
        <v>16.100000000000001</v>
      </c>
      <c r="E73" s="332"/>
    </row>
    <row r="74" spans="1:5" s="341" customFormat="1" ht="19.5" customHeight="1">
      <c r="A74" s="329" t="s">
        <v>645</v>
      </c>
      <c r="B74" s="344" t="s">
        <v>644</v>
      </c>
      <c r="C74" s="345" t="s">
        <v>643</v>
      </c>
      <c r="D74" s="332">
        <v>18</v>
      </c>
      <c r="E74" s="332"/>
    </row>
    <row r="75" spans="1:5" s="341" customFormat="1" ht="19.5" customHeight="1" thickBot="1">
      <c r="A75" s="337" t="s">
        <v>603</v>
      </c>
      <c r="B75" s="338"/>
      <c r="C75" s="339"/>
      <c r="D75" s="340">
        <f>SUM(D70:D74)</f>
        <v>172.9</v>
      </c>
      <c r="E75" s="332"/>
    </row>
    <row r="76" spans="1:5" ht="19.5" customHeight="1">
      <c r="A76" s="346"/>
      <c r="B76" s="347"/>
      <c r="C76" s="347"/>
      <c r="D76" s="348"/>
    </row>
    <row r="77" spans="1:5" ht="19.5" customHeight="1">
      <c r="A77" s="346"/>
      <c r="B77" s="347"/>
      <c r="C77" s="347"/>
      <c r="D77" s="348"/>
    </row>
    <row r="78" spans="1:5" ht="19.5" customHeight="1">
      <c r="A78" s="346"/>
      <c r="B78" s="347"/>
      <c r="C78" s="347"/>
      <c r="D78" s="348"/>
    </row>
    <row r="79" spans="1:5" ht="19.5" customHeight="1">
      <c r="A79" s="247" t="s">
        <v>642</v>
      </c>
    </row>
    <row r="80" spans="1:5" ht="19.5" customHeight="1" thickBot="1">
      <c r="A80" s="349" t="s">
        <v>641</v>
      </c>
      <c r="D80" s="309" t="s">
        <v>1364</v>
      </c>
    </row>
    <row r="81" spans="1:5" ht="20.25" customHeight="1">
      <c r="A81" s="310"/>
      <c r="B81" s="460" t="s">
        <v>601</v>
      </c>
      <c r="C81" s="461"/>
      <c r="D81" s="310"/>
    </row>
    <row r="82" spans="1:5" ht="20.25" customHeight="1">
      <c r="A82" s="452" t="s">
        <v>600</v>
      </c>
      <c r="B82" s="462"/>
      <c r="C82" s="463"/>
      <c r="D82" s="452" t="s">
        <v>599</v>
      </c>
    </row>
    <row r="83" spans="1:5" ht="20.25" customHeight="1">
      <c r="A83" s="452"/>
      <c r="B83" s="454" t="s">
        <v>598</v>
      </c>
      <c r="C83" s="454" t="s">
        <v>597</v>
      </c>
      <c r="D83" s="452"/>
      <c r="E83" s="251"/>
    </row>
    <row r="84" spans="1:5" ht="20.25" customHeight="1">
      <c r="A84" s="311"/>
      <c r="B84" s="455"/>
      <c r="C84" s="455"/>
      <c r="D84" s="312" t="s">
        <v>1206</v>
      </c>
      <c r="E84" s="251"/>
    </row>
    <row r="85" spans="1:5" ht="20.25" customHeight="1">
      <c r="A85" s="350" t="s">
        <v>640</v>
      </c>
      <c r="B85" s="351" t="s">
        <v>639</v>
      </c>
      <c r="C85" s="351" t="s">
        <v>638</v>
      </c>
      <c r="D85" s="308">
        <v>13.5</v>
      </c>
      <c r="E85" s="251"/>
    </row>
    <row r="86" spans="1:5" ht="20.25" customHeight="1">
      <c r="A86" s="350" t="s">
        <v>637</v>
      </c>
      <c r="B86" s="352" t="s">
        <v>636</v>
      </c>
      <c r="C86" s="352" t="s">
        <v>635</v>
      </c>
      <c r="D86" s="308">
        <v>3.6</v>
      </c>
      <c r="E86" s="251"/>
    </row>
    <row r="87" spans="1:5" ht="20.25" customHeight="1">
      <c r="A87" s="350" t="s">
        <v>634</v>
      </c>
      <c r="B87" s="352" t="s">
        <v>633</v>
      </c>
      <c r="C87" s="352" t="s">
        <v>632</v>
      </c>
      <c r="D87" s="308">
        <v>20.6</v>
      </c>
      <c r="E87" s="251"/>
    </row>
    <row r="88" spans="1:5" ht="20.25" customHeight="1">
      <c r="A88" s="350" t="s">
        <v>631</v>
      </c>
      <c r="B88" s="352" t="s">
        <v>628</v>
      </c>
      <c r="C88" s="352" t="s">
        <v>630</v>
      </c>
      <c r="D88" s="308">
        <v>7.6</v>
      </c>
      <c r="E88" s="251"/>
    </row>
    <row r="89" spans="1:5" ht="20.25" customHeight="1">
      <c r="A89" s="350" t="s">
        <v>629</v>
      </c>
      <c r="B89" s="352" t="s">
        <v>628</v>
      </c>
      <c r="C89" s="352" t="s">
        <v>1207</v>
      </c>
      <c r="D89" s="308">
        <v>14.3</v>
      </c>
      <c r="E89" s="251"/>
    </row>
    <row r="90" spans="1:5" ht="20.25" customHeight="1">
      <c r="A90" s="350" t="s">
        <v>627</v>
      </c>
      <c r="B90" s="352" t="s">
        <v>626</v>
      </c>
      <c r="C90" s="352" t="s">
        <v>625</v>
      </c>
      <c r="D90" s="308">
        <v>2.2000000000000002</v>
      </c>
      <c r="E90" s="251"/>
    </row>
    <row r="91" spans="1:5" ht="20.25" customHeight="1">
      <c r="A91" s="350" t="s">
        <v>624</v>
      </c>
      <c r="B91" s="352" t="s">
        <v>623</v>
      </c>
      <c r="C91" s="352" t="s">
        <v>622</v>
      </c>
      <c r="D91" s="308">
        <v>2.2999999999999998</v>
      </c>
      <c r="E91" s="251"/>
    </row>
    <row r="92" spans="1:5" ht="20.25" customHeight="1">
      <c r="A92" s="350" t="s">
        <v>621</v>
      </c>
      <c r="B92" s="352" t="s">
        <v>620</v>
      </c>
      <c r="C92" s="352" t="s">
        <v>619</v>
      </c>
      <c r="D92" s="308">
        <v>8.1999999999999993</v>
      </c>
      <c r="E92" s="251"/>
    </row>
    <row r="93" spans="1:5" ht="20.25" customHeight="1">
      <c r="A93" s="350" t="s">
        <v>618</v>
      </c>
      <c r="B93" s="353" t="s">
        <v>617</v>
      </c>
      <c r="C93" s="352" t="s">
        <v>616</v>
      </c>
      <c r="D93" s="308">
        <v>8.9</v>
      </c>
      <c r="E93" s="251"/>
    </row>
    <row r="94" spans="1:5" ht="20.25" customHeight="1" thickBot="1">
      <c r="A94" s="319" t="s">
        <v>603</v>
      </c>
      <c r="B94" s="354"/>
      <c r="C94" s="354"/>
      <c r="D94" s="355">
        <f>SUM(D85:D93)</f>
        <v>81.200000000000017</v>
      </c>
      <c r="E94" s="251"/>
    </row>
    <row r="95" spans="1:5" ht="20.25" customHeight="1">
      <c r="A95" s="346"/>
      <c r="B95" s="356"/>
      <c r="C95" s="356"/>
      <c r="D95" s="357"/>
      <c r="E95" s="251"/>
    </row>
    <row r="96" spans="1:5" ht="19.5" customHeight="1">
      <c r="E96" s="251"/>
    </row>
    <row r="97" spans="1:5" ht="20.25" customHeight="1" thickBot="1">
      <c r="A97" s="349" t="s">
        <v>615</v>
      </c>
      <c r="D97" s="309" t="s">
        <v>1364</v>
      </c>
      <c r="E97" s="251"/>
    </row>
    <row r="98" spans="1:5" ht="20.25" customHeight="1">
      <c r="A98" s="310"/>
      <c r="B98" s="460" t="s">
        <v>601</v>
      </c>
      <c r="C98" s="461"/>
      <c r="D98" s="310"/>
      <c r="E98" s="251"/>
    </row>
    <row r="99" spans="1:5" ht="20.25" customHeight="1">
      <c r="A99" s="452" t="s">
        <v>600</v>
      </c>
      <c r="B99" s="462"/>
      <c r="C99" s="463"/>
      <c r="D99" s="452" t="s">
        <v>599</v>
      </c>
      <c r="E99" s="251"/>
    </row>
    <row r="100" spans="1:5" ht="20.25" customHeight="1">
      <c r="A100" s="452"/>
      <c r="B100" s="454" t="s">
        <v>598</v>
      </c>
      <c r="C100" s="454" t="s">
        <v>597</v>
      </c>
      <c r="D100" s="452"/>
      <c r="E100" s="251"/>
    </row>
    <row r="101" spans="1:5" ht="20.25" customHeight="1">
      <c r="A101" s="311"/>
      <c r="B101" s="455"/>
      <c r="C101" s="455"/>
      <c r="D101" s="312" t="s">
        <v>1010</v>
      </c>
      <c r="E101" s="251"/>
    </row>
    <row r="102" spans="1:5" ht="20.25" customHeight="1">
      <c r="A102" s="350" t="s">
        <v>614</v>
      </c>
      <c r="B102" s="351" t="s">
        <v>613</v>
      </c>
      <c r="C102" s="351" t="s">
        <v>612</v>
      </c>
      <c r="D102" s="308">
        <v>6.5</v>
      </c>
      <c r="E102" s="251"/>
    </row>
    <row r="103" spans="1:5" ht="20.25" customHeight="1">
      <c r="A103" s="350" t="s">
        <v>611</v>
      </c>
      <c r="B103" s="352" t="s">
        <v>610</v>
      </c>
      <c r="C103" s="352" t="s">
        <v>609</v>
      </c>
      <c r="D103" s="308">
        <v>5.9</v>
      </c>
      <c r="E103" s="251"/>
    </row>
    <row r="104" spans="1:5" ht="20.25" customHeight="1">
      <c r="A104" s="358" t="s">
        <v>608</v>
      </c>
      <c r="B104" s="352" t="s">
        <v>607</v>
      </c>
      <c r="C104" s="359" t="s">
        <v>1264</v>
      </c>
      <c r="D104" s="308">
        <v>7.7</v>
      </c>
      <c r="E104" s="251"/>
    </row>
    <row r="105" spans="1:5" ht="20.25" customHeight="1">
      <c r="A105" s="358" t="s">
        <v>606</v>
      </c>
      <c r="B105" s="352" t="s">
        <v>605</v>
      </c>
      <c r="C105" s="317" t="s">
        <v>604</v>
      </c>
      <c r="D105" s="308">
        <v>4.9000000000000004</v>
      </c>
      <c r="E105" s="251"/>
    </row>
    <row r="106" spans="1:5" ht="20.25" customHeight="1" thickBot="1">
      <c r="A106" s="319" t="s">
        <v>603</v>
      </c>
      <c r="B106" s="354"/>
      <c r="C106" s="354"/>
      <c r="D106" s="355">
        <f>SUM(D102:D105)</f>
        <v>25</v>
      </c>
      <c r="E106" s="251"/>
    </row>
    <row r="107" spans="1:5" ht="20.25" customHeight="1">
      <c r="A107" s="346"/>
      <c r="B107" s="356"/>
      <c r="C107" s="356"/>
      <c r="D107" s="357"/>
      <c r="E107" s="251"/>
    </row>
    <row r="108" spans="1:5" ht="19.5" customHeight="1">
      <c r="E108" s="251"/>
    </row>
    <row r="109" spans="1:5" ht="20.25" customHeight="1" thickBot="1">
      <c r="A109" s="349" t="s">
        <v>602</v>
      </c>
      <c r="D109" s="309" t="s">
        <v>1364</v>
      </c>
      <c r="E109" s="251"/>
    </row>
    <row r="110" spans="1:5" ht="20.25" customHeight="1">
      <c r="A110" s="310"/>
      <c r="B110" s="460" t="s">
        <v>601</v>
      </c>
      <c r="C110" s="461"/>
      <c r="D110" s="310"/>
      <c r="E110" s="251"/>
    </row>
    <row r="111" spans="1:5" ht="20.25" customHeight="1">
      <c r="A111" s="452" t="s">
        <v>600</v>
      </c>
      <c r="B111" s="462"/>
      <c r="C111" s="463"/>
      <c r="D111" s="452" t="s">
        <v>599</v>
      </c>
      <c r="E111" s="251"/>
    </row>
    <row r="112" spans="1:5" ht="20.25" customHeight="1">
      <c r="A112" s="452"/>
      <c r="B112" s="454" t="s">
        <v>598</v>
      </c>
      <c r="C112" s="454" t="s">
        <v>597</v>
      </c>
      <c r="D112" s="452"/>
      <c r="E112" s="251"/>
    </row>
    <row r="113" spans="1:5" ht="20.25" customHeight="1">
      <c r="A113" s="311"/>
      <c r="B113" s="455"/>
      <c r="C113" s="455"/>
      <c r="D113" s="312" t="s">
        <v>1010</v>
      </c>
      <c r="E113" s="251"/>
    </row>
    <row r="114" spans="1:5" ht="20.25" customHeight="1">
      <c r="A114" s="360" t="s">
        <v>596</v>
      </c>
      <c r="B114" s="351"/>
      <c r="C114" s="351"/>
      <c r="E114" s="251"/>
    </row>
    <row r="115" spans="1:5" ht="20.25" customHeight="1">
      <c r="A115" s="361" t="s">
        <v>595</v>
      </c>
      <c r="B115" s="362" t="s">
        <v>594</v>
      </c>
      <c r="C115" s="362" t="s">
        <v>593</v>
      </c>
      <c r="D115" s="363">
        <v>18</v>
      </c>
      <c r="E115" s="251"/>
    </row>
    <row r="116" spans="1:5" ht="20.25" customHeight="1">
      <c r="A116" s="361" t="s">
        <v>592</v>
      </c>
      <c r="B116" s="362" t="s">
        <v>591</v>
      </c>
      <c r="C116" s="362" t="s">
        <v>1085</v>
      </c>
      <c r="D116" s="364">
        <v>13.2</v>
      </c>
      <c r="E116" s="251"/>
    </row>
    <row r="117" spans="1:5" ht="20.25" customHeight="1">
      <c r="A117" s="361" t="s">
        <v>590</v>
      </c>
      <c r="B117" s="362" t="s">
        <v>589</v>
      </c>
      <c r="C117" s="362" t="s">
        <v>588</v>
      </c>
      <c r="D117" s="364">
        <v>0.6</v>
      </c>
      <c r="E117" s="251"/>
    </row>
    <row r="118" spans="1:5" ht="20.25" customHeight="1">
      <c r="A118" s="361" t="s">
        <v>587</v>
      </c>
      <c r="B118" s="362" t="s">
        <v>586</v>
      </c>
      <c r="C118" s="362" t="s">
        <v>585</v>
      </c>
      <c r="D118" s="364">
        <v>6.9</v>
      </c>
      <c r="E118" s="251"/>
    </row>
    <row r="119" spans="1:5" ht="20.25" customHeight="1">
      <c r="A119" s="361" t="s">
        <v>584</v>
      </c>
      <c r="B119" s="362" t="s">
        <v>583</v>
      </c>
      <c r="C119" s="362" t="s">
        <v>582</v>
      </c>
      <c r="D119" s="363">
        <v>18.100000000000001</v>
      </c>
      <c r="E119" s="251"/>
    </row>
    <row r="120" spans="1:5" ht="20.25" customHeight="1">
      <c r="A120" s="365" t="s">
        <v>581</v>
      </c>
      <c r="B120" s="366"/>
      <c r="C120" s="366"/>
      <c r="D120" s="367">
        <f>SUM(D115:D119)</f>
        <v>56.800000000000004</v>
      </c>
      <c r="E120" s="251"/>
    </row>
    <row r="121" spans="1:5" ht="20.25" customHeight="1">
      <c r="A121" s="368" t="s">
        <v>580</v>
      </c>
      <c r="B121" s="353"/>
      <c r="C121" s="353"/>
      <c r="D121" s="369"/>
      <c r="E121" s="251"/>
    </row>
    <row r="122" spans="1:5" ht="20.25" customHeight="1">
      <c r="A122" s="361" t="s">
        <v>579</v>
      </c>
      <c r="B122" s="362" t="s">
        <v>578</v>
      </c>
      <c r="C122" s="362" t="s">
        <v>577</v>
      </c>
      <c r="D122" s="364">
        <v>9.1999999999999993</v>
      </c>
      <c r="E122" s="251"/>
    </row>
    <row r="123" spans="1:5" ht="20.25" customHeight="1">
      <c r="A123" s="361" t="s">
        <v>576</v>
      </c>
      <c r="B123" s="362" t="s">
        <v>575</v>
      </c>
      <c r="C123" s="362" t="s">
        <v>574</v>
      </c>
      <c r="D123" s="364">
        <v>4.3</v>
      </c>
      <c r="E123" s="251"/>
    </row>
    <row r="124" spans="1:5" ht="20.25" customHeight="1">
      <c r="A124" s="361" t="s">
        <v>573</v>
      </c>
      <c r="B124" s="362" t="s">
        <v>572</v>
      </c>
      <c r="C124" s="362" t="s">
        <v>571</v>
      </c>
      <c r="D124" s="364">
        <v>1.8</v>
      </c>
      <c r="E124" s="251"/>
    </row>
    <row r="125" spans="1:5" ht="20.25" customHeight="1">
      <c r="A125" s="361" t="s">
        <v>570</v>
      </c>
      <c r="B125" s="362" t="s">
        <v>569</v>
      </c>
      <c r="C125" s="370" t="s">
        <v>568</v>
      </c>
      <c r="D125" s="364">
        <v>31.8</v>
      </c>
      <c r="E125" s="251"/>
    </row>
    <row r="126" spans="1:5" ht="20.25" customHeight="1">
      <c r="A126" s="361" t="s">
        <v>567</v>
      </c>
      <c r="B126" s="362" t="s">
        <v>566</v>
      </c>
      <c r="C126" s="362" t="s">
        <v>565</v>
      </c>
      <c r="D126" s="364">
        <v>2.4</v>
      </c>
      <c r="E126" s="251"/>
    </row>
    <row r="127" spans="1:5" ht="20.25" customHeight="1">
      <c r="A127" s="371" t="s">
        <v>564</v>
      </c>
      <c r="B127" s="353"/>
      <c r="C127" s="353"/>
      <c r="D127" s="364">
        <f>SUM(D122:D126)</f>
        <v>49.5</v>
      </c>
      <c r="E127" s="251"/>
    </row>
    <row r="128" spans="1:5" ht="20.25" customHeight="1">
      <c r="A128" s="372" t="s">
        <v>563</v>
      </c>
      <c r="B128" s="373"/>
      <c r="C128" s="374"/>
      <c r="D128" s="375">
        <f>D120+D127</f>
        <v>106.30000000000001</v>
      </c>
      <c r="E128" s="251"/>
    </row>
  </sheetData>
  <mergeCells count="30">
    <mergeCell ref="D3:D4"/>
    <mergeCell ref="D67:D68"/>
    <mergeCell ref="B68:B69"/>
    <mergeCell ref="C68:C69"/>
    <mergeCell ref="B2:C3"/>
    <mergeCell ref="A99:A100"/>
    <mergeCell ref="D99:D100"/>
    <mergeCell ref="B100:B101"/>
    <mergeCell ref="B110:C111"/>
    <mergeCell ref="A111:A112"/>
    <mergeCell ref="D111:D112"/>
    <mergeCell ref="B112:B113"/>
    <mergeCell ref="C112:C113"/>
    <mergeCell ref="C100:C101"/>
    <mergeCell ref="B98:C99"/>
    <mergeCell ref="D82:D83"/>
    <mergeCell ref="B83:B84"/>
    <mergeCell ref="C83:C84"/>
    <mergeCell ref="A41:A42"/>
    <mergeCell ref="B81:C82"/>
    <mergeCell ref="A82:A83"/>
    <mergeCell ref="D41:D42"/>
    <mergeCell ref="B42:B43"/>
    <mergeCell ref="C42:C43"/>
    <mergeCell ref="B66:C67"/>
    <mergeCell ref="A3:A4"/>
    <mergeCell ref="A67:A68"/>
    <mergeCell ref="B4:B5"/>
    <mergeCell ref="C4:C5"/>
    <mergeCell ref="B40:C41"/>
  </mergeCells>
  <phoneticPr fontId="3"/>
  <pageMargins left="0.78740157480314965" right="0.39370078740157483" top="0.98425196850393704" bottom="0.78740157480314965" header="0.51181102362204722" footer="0.51181102362204722"/>
  <pageSetup paperSize="9" scale="52" orientation="portrait" r:id="rId1"/>
  <headerFooter alignWithMargins="0"/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BreakPreview" zoomScaleNormal="70" zoomScaleSheetLayoutView="100" workbookViewId="0"/>
  </sheetViews>
  <sheetFormatPr defaultRowHeight="14.25"/>
  <cols>
    <col min="1" max="1" width="16.625" style="248" customWidth="1"/>
    <col min="2" max="2" width="24.125" style="248" customWidth="1"/>
    <col min="3" max="3" width="29" style="248" customWidth="1"/>
    <col min="4" max="4" width="47.625" style="248" customWidth="1"/>
    <col min="5" max="5" width="8.125" style="376" customWidth="1"/>
    <col min="6" max="6" width="12.75" style="249" customWidth="1"/>
    <col min="7" max="7" width="18.125" style="307" customWidth="1"/>
    <col min="8" max="8" width="9.625" style="307" customWidth="1"/>
    <col min="9" max="16384" width="9" style="251"/>
  </cols>
  <sheetData>
    <row r="1" spans="1:9" ht="19.5" thickBot="1">
      <c r="A1" s="247" t="s">
        <v>941</v>
      </c>
      <c r="H1" s="250" t="s">
        <v>1364</v>
      </c>
    </row>
    <row r="2" spans="1:9" ht="17.45" customHeight="1">
      <c r="A2" s="399" t="s">
        <v>940</v>
      </c>
      <c r="B2" s="437" t="s">
        <v>939</v>
      </c>
      <c r="C2" s="437" t="s">
        <v>938</v>
      </c>
      <c r="D2" s="437" t="s">
        <v>281</v>
      </c>
      <c r="E2" s="377" t="s">
        <v>280</v>
      </c>
      <c r="F2" s="378" t="s">
        <v>937</v>
      </c>
      <c r="G2" s="437" t="s">
        <v>936</v>
      </c>
      <c r="H2" s="399" t="s">
        <v>279</v>
      </c>
      <c r="I2" s="253"/>
    </row>
    <row r="3" spans="1:9" ht="17.45" customHeight="1">
      <c r="A3" s="379"/>
      <c r="B3" s="438"/>
      <c r="C3" s="438"/>
      <c r="D3" s="438"/>
      <c r="E3" s="380"/>
      <c r="F3" s="254"/>
      <c r="G3" s="438"/>
      <c r="H3" s="256"/>
      <c r="I3" s="253"/>
    </row>
    <row r="4" spans="1:9" ht="17.45" customHeight="1">
      <c r="A4" s="381" t="s">
        <v>935</v>
      </c>
      <c r="B4" s="439"/>
      <c r="C4" s="439"/>
      <c r="D4" s="439"/>
      <c r="E4" s="382" t="s">
        <v>1030</v>
      </c>
      <c r="F4" s="383" t="s">
        <v>1031</v>
      </c>
      <c r="G4" s="439"/>
      <c r="H4" s="381" t="s">
        <v>278</v>
      </c>
      <c r="I4" s="253"/>
    </row>
    <row r="5" spans="1:9" ht="17.45" customHeight="1">
      <c r="A5" s="384" t="s">
        <v>561</v>
      </c>
      <c r="B5" s="385" t="s">
        <v>934</v>
      </c>
      <c r="C5" s="379" t="s">
        <v>933</v>
      </c>
      <c r="D5" s="385" t="s">
        <v>932</v>
      </c>
      <c r="E5" s="386">
        <v>3.5</v>
      </c>
      <c r="F5" s="387">
        <v>6.5</v>
      </c>
      <c r="G5" s="256" t="s">
        <v>931</v>
      </c>
      <c r="H5" s="256" t="s">
        <v>1032</v>
      </c>
      <c r="I5" s="253"/>
    </row>
    <row r="6" spans="1:9" ht="17.45" customHeight="1">
      <c r="A6" s="384" t="s">
        <v>930</v>
      </c>
      <c r="B6" s="385" t="s">
        <v>929</v>
      </c>
      <c r="C6" s="379" t="s">
        <v>928</v>
      </c>
      <c r="D6" s="385" t="s">
        <v>927</v>
      </c>
      <c r="E6" s="386">
        <v>9.8000000000000007</v>
      </c>
      <c r="F6" s="387">
        <v>6.5</v>
      </c>
      <c r="G6" s="256" t="s">
        <v>1033</v>
      </c>
      <c r="H6" s="256" t="s">
        <v>1034</v>
      </c>
      <c r="I6" s="253"/>
    </row>
    <row r="7" spans="1:9" ht="17.45" customHeight="1">
      <c r="A7" s="384" t="s">
        <v>926</v>
      </c>
      <c r="B7" s="385" t="s">
        <v>925</v>
      </c>
      <c r="C7" s="379" t="s">
        <v>924</v>
      </c>
      <c r="D7" s="385" t="s">
        <v>923</v>
      </c>
      <c r="E7" s="386">
        <v>2.5</v>
      </c>
      <c r="F7" s="387">
        <v>6.5</v>
      </c>
      <c r="G7" s="256" t="s">
        <v>1033</v>
      </c>
      <c r="H7" s="256" t="s">
        <v>1035</v>
      </c>
      <c r="I7" s="253"/>
    </row>
    <row r="8" spans="1:9" ht="17.45" customHeight="1">
      <c r="A8" s="384" t="s">
        <v>922</v>
      </c>
      <c r="B8" s="385" t="s">
        <v>921</v>
      </c>
      <c r="C8" s="379" t="s">
        <v>920</v>
      </c>
      <c r="D8" s="385" t="s">
        <v>919</v>
      </c>
      <c r="E8" s="386">
        <v>2</v>
      </c>
      <c r="F8" s="387">
        <v>4</v>
      </c>
      <c r="G8" s="256" t="s">
        <v>1033</v>
      </c>
      <c r="H8" s="256" t="s">
        <v>1037</v>
      </c>
      <c r="I8" s="253"/>
    </row>
    <row r="9" spans="1:9" ht="17.45" customHeight="1">
      <c r="A9" s="384" t="s">
        <v>1033</v>
      </c>
      <c r="B9" s="385" t="s">
        <v>1038</v>
      </c>
      <c r="C9" s="379" t="s">
        <v>918</v>
      </c>
      <c r="D9" s="385" t="s">
        <v>917</v>
      </c>
      <c r="E9" s="386">
        <v>2.6</v>
      </c>
      <c r="F9" s="387">
        <v>4</v>
      </c>
      <c r="G9" s="256" t="s">
        <v>1033</v>
      </c>
      <c r="H9" s="256" t="s">
        <v>1039</v>
      </c>
      <c r="I9" s="253"/>
    </row>
    <row r="10" spans="1:9" ht="17.45" customHeight="1">
      <c r="A10" s="384" t="s">
        <v>916</v>
      </c>
      <c r="B10" s="385" t="s">
        <v>1004</v>
      </c>
      <c r="C10" s="379" t="s">
        <v>915</v>
      </c>
      <c r="D10" s="385" t="s">
        <v>914</v>
      </c>
      <c r="E10" s="386">
        <v>10</v>
      </c>
      <c r="F10" s="387">
        <v>4</v>
      </c>
      <c r="G10" s="256" t="s">
        <v>1033</v>
      </c>
      <c r="H10" s="256" t="s">
        <v>1040</v>
      </c>
      <c r="I10" s="253"/>
    </row>
    <row r="11" spans="1:9" ht="17.45" customHeight="1">
      <c r="A11" s="384" t="s">
        <v>913</v>
      </c>
      <c r="B11" s="385" t="s">
        <v>1041</v>
      </c>
      <c r="C11" s="379" t="s">
        <v>947</v>
      </c>
      <c r="D11" s="385" t="s">
        <v>912</v>
      </c>
      <c r="E11" s="386">
        <v>6.4</v>
      </c>
      <c r="F11" s="387">
        <v>7</v>
      </c>
      <c r="G11" s="256" t="s">
        <v>1033</v>
      </c>
      <c r="H11" s="256" t="s">
        <v>1042</v>
      </c>
      <c r="I11" s="253"/>
    </row>
    <row r="12" spans="1:9" ht="17.45" customHeight="1">
      <c r="A12" s="384"/>
      <c r="B12" s="385"/>
      <c r="C12" s="379"/>
      <c r="D12" s="385" t="s">
        <v>911</v>
      </c>
      <c r="E12" s="386"/>
      <c r="F12" s="387"/>
      <c r="G12" s="256"/>
      <c r="H12" s="256"/>
      <c r="I12" s="253"/>
    </row>
    <row r="13" spans="1:9" ht="17.45" customHeight="1">
      <c r="A13" s="384" t="s">
        <v>910</v>
      </c>
      <c r="B13" s="385" t="s">
        <v>1043</v>
      </c>
      <c r="C13" s="385" t="s">
        <v>946</v>
      </c>
      <c r="D13" s="385" t="s">
        <v>909</v>
      </c>
      <c r="E13" s="386">
        <v>9.3000000000000007</v>
      </c>
      <c r="F13" s="387">
        <v>7</v>
      </c>
      <c r="G13" s="256" t="s">
        <v>1033</v>
      </c>
      <c r="H13" s="256" t="s">
        <v>1044</v>
      </c>
      <c r="I13" s="253"/>
    </row>
    <row r="14" spans="1:9" ht="17.45" customHeight="1">
      <c r="A14" s="384"/>
      <c r="B14" s="385"/>
      <c r="C14" s="379"/>
      <c r="D14" s="385"/>
      <c r="E14" s="386"/>
      <c r="F14" s="387"/>
      <c r="G14" s="256"/>
      <c r="H14" s="256"/>
      <c r="I14" s="253"/>
    </row>
    <row r="15" spans="1:9" ht="17.45" customHeight="1">
      <c r="A15" s="384" t="s">
        <v>1033</v>
      </c>
      <c r="B15" s="385" t="s">
        <v>1043</v>
      </c>
      <c r="C15" s="379" t="s">
        <v>908</v>
      </c>
      <c r="D15" s="385" t="s">
        <v>907</v>
      </c>
      <c r="E15" s="386">
        <v>14.1</v>
      </c>
      <c r="F15" s="387">
        <v>6.5</v>
      </c>
      <c r="G15" s="256" t="s">
        <v>1033</v>
      </c>
      <c r="H15" s="256" t="s">
        <v>1045</v>
      </c>
      <c r="I15" s="253"/>
    </row>
    <row r="16" spans="1:9" ht="17.45" customHeight="1">
      <c r="A16" s="384" t="s">
        <v>1033</v>
      </c>
      <c r="B16" s="385" t="s">
        <v>1043</v>
      </c>
      <c r="C16" s="379" t="s">
        <v>945</v>
      </c>
      <c r="D16" s="385" t="s">
        <v>906</v>
      </c>
      <c r="E16" s="386">
        <v>5.7</v>
      </c>
      <c r="F16" s="387">
        <v>6.5</v>
      </c>
      <c r="G16" s="256" t="s">
        <v>1033</v>
      </c>
      <c r="H16" s="256" t="s">
        <v>1046</v>
      </c>
      <c r="I16" s="253"/>
    </row>
    <row r="17" spans="1:9" ht="17.45" customHeight="1">
      <c r="A17" s="384" t="s">
        <v>905</v>
      </c>
      <c r="B17" s="385" t="s">
        <v>904</v>
      </c>
      <c r="C17" s="379" t="s">
        <v>903</v>
      </c>
      <c r="D17" s="385" t="s">
        <v>902</v>
      </c>
      <c r="E17" s="386">
        <v>17.2</v>
      </c>
      <c r="F17" s="387">
        <v>6.5</v>
      </c>
      <c r="G17" s="256" t="s">
        <v>1033</v>
      </c>
      <c r="H17" s="256" t="s">
        <v>1047</v>
      </c>
      <c r="I17" s="253"/>
    </row>
    <row r="18" spans="1:9" ht="17.45" customHeight="1">
      <c r="A18" s="384" t="s">
        <v>901</v>
      </c>
      <c r="B18" s="385" t="s">
        <v>900</v>
      </c>
      <c r="C18" s="379" t="s">
        <v>899</v>
      </c>
      <c r="D18" s="385" t="s">
        <v>898</v>
      </c>
      <c r="E18" s="386">
        <v>1.4</v>
      </c>
      <c r="F18" s="388" t="s">
        <v>1048</v>
      </c>
      <c r="G18" s="256" t="s">
        <v>1033</v>
      </c>
      <c r="H18" s="256" t="s">
        <v>1049</v>
      </c>
      <c r="I18" s="253"/>
    </row>
    <row r="19" spans="1:9" ht="17.45" customHeight="1">
      <c r="A19" s="384"/>
      <c r="B19" s="385"/>
      <c r="C19" s="289" t="s">
        <v>897</v>
      </c>
      <c r="D19" s="385"/>
      <c r="E19" s="386"/>
      <c r="F19" s="387"/>
      <c r="G19" s="256"/>
      <c r="H19" s="256"/>
      <c r="I19" s="253"/>
    </row>
    <row r="20" spans="1:9" ht="17.45" customHeight="1">
      <c r="A20" s="384" t="s">
        <v>1033</v>
      </c>
      <c r="B20" s="385" t="s">
        <v>1043</v>
      </c>
      <c r="C20" s="379" t="s">
        <v>896</v>
      </c>
      <c r="D20" s="385" t="s">
        <v>895</v>
      </c>
      <c r="E20" s="386">
        <v>0.3</v>
      </c>
      <c r="F20" s="387">
        <v>16</v>
      </c>
      <c r="G20" s="256" t="s">
        <v>1033</v>
      </c>
      <c r="H20" s="256" t="s">
        <v>1050</v>
      </c>
      <c r="I20" s="253"/>
    </row>
    <row r="21" spans="1:9" ht="17.45" customHeight="1">
      <c r="A21" s="384"/>
      <c r="B21" s="385"/>
      <c r="C21" s="289" t="s">
        <v>894</v>
      </c>
      <c r="D21" s="385"/>
      <c r="E21" s="386"/>
      <c r="F21" s="387"/>
      <c r="G21" s="256"/>
      <c r="H21" s="256"/>
      <c r="I21" s="253"/>
    </row>
    <row r="22" spans="1:9" ht="17.45" customHeight="1">
      <c r="A22" s="384" t="s">
        <v>1033</v>
      </c>
      <c r="B22" s="385" t="s">
        <v>1043</v>
      </c>
      <c r="C22" s="379" t="s">
        <v>893</v>
      </c>
      <c r="D22" s="385" t="s">
        <v>892</v>
      </c>
      <c r="E22" s="386">
        <v>0.3</v>
      </c>
      <c r="F22" s="387">
        <v>15.5</v>
      </c>
      <c r="G22" s="256" t="s">
        <v>1033</v>
      </c>
      <c r="H22" s="256" t="s">
        <v>1051</v>
      </c>
      <c r="I22" s="253"/>
    </row>
    <row r="23" spans="1:9" ht="17.45" customHeight="1">
      <c r="A23" s="384"/>
      <c r="B23" s="385"/>
      <c r="C23" s="289" t="s">
        <v>891</v>
      </c>
      <c r="D23" s="385"/>
      <c r="E23" s="386"/>
      <c r="F23" s="387"/>
      <c r="G23" s="256"/>
      <c r="H23" s="256"/>
      <c r="I23" s="253"/>
    </row>
    <row r="24" spans="1:9" ht="17.45" customHeight="1">
      <c r="A24" s="384" t="s">
        <v>890</v>
      </c>
      <c r="B24" s="385" t="s">
        <v>889</v>
      </c>
      <c r="C24" s="379" t="s">
        <v>888</v>
      </c>
      <c r="D24" s="385" t="s">
        <v>887</v>
      </c>
      <c r="E24" s="386">
        <v>4.8</v>
      </c>
      <c r="F24" s="387">
        <v>6.5</v>
      </c>
      <c r="G24" s="256" t="s">
        <v>1033</v>
      </c>
      <c r="H24" s="256" t="s">
        <v>1052</v>
      </c>
      <c r="I24" s="253"/>
    </row>
    <row r="25" spans="1:9" ht="17.45" customHeight="1">
      <c r="A25" s="384" t="s">
        <v>1033</v>
      </c>
      <c r="B25" s="385" t="s">
        <v>1043</v>
      </c>
      <c r="C25" s="379" t="s">
        <v>886</v>
      </c>
      <c r="D25" s="385" t="s">
        <v>885</v>
      </c>
      <c r="E25" s="386">
        <v>5.7</v>
      </c>
      <c r="F25" s="387">
        <v>6.5</v>
      </c>
      <c r="G25" s="256" t="s">
        <v>1033</v>
      </c>
      <c r="H25" s="256" t="s">
        <v>1053</v>
      </c>
      <c r="I25" s="253"/>
    </row>
    <row r="26" spans="1:9" ht="17.45" customHeight="1">
      <c r="A26" s="384" t="s">
        <v>1033</v>
      </c>
      <c r="B26" s="385" t="s">
        <v>884</v>
      </c>
      <c r="C26" s="379" t="s">
        <v>883</v>
      </c>
      <c r="D26" s="385" t="s">
        <v>882</v>
      </c>
      <c r="E26" s="386">
        <v>10.9</v>
      </c>
      <c r="F26" s="387">
        <v>7</v>
      </c>
      <c r="G26" s="256" t="s">
        <v>1033</v>
      </c>
      <c r="H26" s="256" t="s">
        <v>1054</v>
      </c>
      <c r="I26" s="253"/>
    </row>
    <row r="27" spans="1:9" ht="17.45" customHeight="1">
      <c r="A27" s="384" t="s">
        <v>1033</v>
      </c>
      <c r="B27" s="385" t="s">
        <v>881</v>
      </c>
      <c r="C27" s="379" t="s">
        <v>880</v>
      </c>
      <c r="D27" s="385" t="s">
        <v>879</v>
      </c>
      <c r="E27" s="386">
        <v>2.1</v>
      </c>
      <c r="F27" s="387">
        <v>7.5</v>
      </c>
      <c r="G27" s="256" t="s">
        <v>1033</v>
      </c>
      <c r="H27" s="256" t="s">
        <v>1055</v>
      </c>
      <c r="I27" s="253"/>
    </row>
    <row r="28" spans="1:9" ht="17.45" customHeight="1">
      <c r="A28" s="384" t="s">
        <v>1033</v>
      </c>
      <c r="B28" s="385" t="s">
        <v>942</v>
      </c>
      <c r="C28" s="379" t="s">
        <v>878</v>
      </c>
      <c r="D28" s="385" t="s">
        <v>877</v>
      </c>
      <c r="E28" s="386">
        <v>1.7</v>
      </c>
      <c r="F28" s="387">
        <v>9</v>
      </c>
      <c r="G28" s="256" t="s">
        <v>1033</v>
      </c>
      <c r="H28" s="256" t="s">
        <v>1056</v>
      </c>
      <c r="I28" s="253"/>
    </row>
    <row r="29" spans="1:9" ht="17.45" customHeight="1">
      <c r="A29" s="384" t="s">
        <v>1033</v>
      </c>
      <c r="B29" s="385" t="s">
        <v>1043</v>
      </c>
      <c r="C29" s="379" t="s">
        <v>943</v>
      </c>
      <c r="D29" s="385" t="s">
        <v>876</v>
      </c>
      <c r="E29" s="386">
        <v>13.8</v>
      </c>
      <c r="F29" s="387">
        <v>9</v>
      </c>
      <c r="G29" s="256" t="s">
        <v>1033</v>
      </c>
      <c r="H29" s="256" t="s">
        <v>1057</v>
      </c>
      <c r="I29" s="253"/>
    </row>
    <row r="30" spans="1:9" ht="17.45" customHeight="1">
      <c r="A30" s="384"/>
      <c r="B30" s="385"/>
      <c r="C30" s="289" t="s">
        <v>944</v>
      </c>
      <c r="D30" s="385"/>
      <c r="E30" s="386" t="s">
        <v>1058</v>
      </c>
      <c r="F30" s="387"/>
      <c r="G30" s="256"/>
      <c r="H30" s="256"/>
      <c r="I30" s="253"/>
    </row>
    <row r="31" spans="1:9" ht="17.45" customHeight="1">
      <c r="A31" s="384" t="s">
        <v>1033</v>
      </c>
      <c r="B31" s="385" t="s">
        <v>1043</v>
      </c>
      <c r="C31" s="379" t="s">
        <v>943</v>
      </c>
      <c r="D31" s="385" t="s">
        <v>875</v>
      </c>
      <c r="E31" s="386">
        <v>0.3</v>
      </c>
      <c r="F31" s="387">
        <v>6.5</v>
      </c>
      <c r="G31" s="256" t="s">
        <v>1033</v>
      </c>
      <c r="H31" s="256" t="s">
        <v>1059</v>
      </c>
      <c r="I31" s="253"/>
    </row>
    <row r="32" spans="1:9" ht="17.45" customHeight="1">
      <c r="A32" s="384"/>
      <c r="B32" s="385"/>
      <c r="C32" s="289" t="s">
        <v>944</v>
      </c>
      <c r="D32" s="385"/>
      <c r="E32" s="386"/>
      <c r="F32" s="387"/>
      <c r="G32" s="256"/>
      <c r="H32" s="256"/>
      <c r="I32" s="253"/>
    </row>
    <row r="33" spans="1:9" ht="17.45" customHeight="1">
      <c r="A33" s="384" t="s">
        <v>874</v>
      </c>
      <c r="B33" s="385" t="s">
        <v>873</v>
      </c>
      <c r="C33" s="379" t="s">
        <v>872</v>
      </c>
      <c r="D33" s="385" t="s">
        <v>871</v>
      </c>
      <c r="E33" s="386">
        <v>19.3</v>
      </c>
      <c r="F33" s="387">
        <v>9.5</v>
      </c>
      <c r="G33" s="256" t="s">
        <v>1033</v>
      </c>
      <c r="H33" s="256" t="s">
        <v>1060</v>
      </c>
      <c r="I33" s="253"/>
    </row>
    <row r="34" spans="1:9" ht="17.45" customHeight="1">
      <c r="A34" s="384" t="s">
        <v>1033</v>
      </c>
      <c r="B34" s="385" t="s">
        <v>1043</v>
      </c>
      <c r="C34" s="379" t="s">
        <v>1043</v>
      </c>
      <c r="D34" s="385" t="s">
        <v>870</v>
      </c>
      <c r="E34" s="386">
        <v>12</v>
      </c>
      <c r="F34" s="387">
        <v>7</v>
      </c>
      <c r="G34" s="256" t="s">
        <v>1033</v>
      </c>
      <c r="H34" s="256" t="s">
        <v>1061</v>
      </c>
      <c r="I34" s="253"/>
    </row>
    <row r="35" spans="1:9" ht="17.45" customHeight="1">
      <c r="A35" s="384" t="s">
        <v>1033</v>
      </c>
      <c r="B35" s="385" t="s">
        <v>1043</v>
      </c>
      <c r="C35" s="379" t="s">
        <v>1043</v>
      </c>
      <c r="D35" s="385" t="s">
        <v>869</v>
      </c>
      <c r="E35" s="386">
        <v>9.3000000000000007</v>
      </c>
      <c r="F35" s="387">
        <v>7</v>
      </c>
      <c r="G35" s="256" t="s">
        <v>1033</v>
      </c>
      <c r="H35" s="256" t="s">
        <v>1062</v>
      </c>
      <c r="I35" s="253"/>
    </row>
    <row r="36" spans="1:9" ht="17.45" customHeight="1">
      <c r="A36" s="384" t="s">
        <v>1033</v>
      </c>
      <c r="B36" s="385" t="s">
        <v>1043</v>
      </c>
      <c r="C36" s="379" t="s">
        <v>868</v>
      </c>
      <c r="D36" s="385" t="s">
        <v>867</v>
      </c>
      <c r="E36" s="386">
        <v>5</v>
      </c>
      <c r="F36" s="387">
        <v>6.5</v>
      </c>
      <c r="G36" s="256" t="s">
        <v>1033</v>
      </c>
      <c r="H36" s="256" t="s">
        <v>1063</v>
      </c>
      <c r="I36" s="253"/>
    </row>
    <row r="37" spans="1:9" ht="17.45" customHeight="1">
      <c r="A37" s="384" t="s">
        <v>1033</v>
      </c>
      <c r="B37" s="385" t="s">
        <v>1064</v>
      </c>
      <c r="C37" s="379" t="s">
        <v>866</v>
      </c>
      <c r="D37" s="385" t="s">
        <v>865</v>
      </c>
      <c r="E37" s="386">
        <v>6.1</v>
      </c>
      <c r="F37" s="387">
        <v>8.5</v>
      </c>
      <c r="G37" s="256" t="s">
        <v>1033</v>
      </c>
      <c r="H37" s="256" t="s">
        <v>1065</v>
      </c>
      <c r="I37" s="253"/>
    </row>
    <row r="38" spans="1:9" ht="17.45" customHeight="1">
      <c r="A38" s="384" t="s">
        <v>1033</v>
      </c>
      <c r="B38" s="385" t="s">
        <v>864</v>
      </c>
      <c r="C38" s="379" t="s">
        <v>863</v>
      </c>
      <c r="D38" s="385" t="s">
        <v>862</v>
      </c>
      <c r="E38" s="386">
        <v>8.5</v>
      </c>
      <c r="F38" s="387">
        <v>6.5</v>
      </c>
      <c r="G38" s="256" t="s">
        <v>1033</v>
      </c>
      <c r="H38" s="256" t="s">
        <v>1066</v>
      </c>
      <c r="I38" s="253"/>
    </row>
    <row r="39" spans="1:9" ht="17.45" customHeight="1">
      <c r="A39" s="384" t="s">
        <v>861</v>
      </c>
      <c r="B39" s="385" t="s">
        <v>860</v>
      </c>
      <c r="C39" s="379" t="s">
        <v>859</v>
      </c>
      <c r="D39" s="385" t="s">
        <v>858</v>
      </c>
      <c r="E39" s="386">
        <v>5.0999999999999996</v>
      </c>
      <c r="F39" s="387">
        <v>6.5</v>
      </c>
      <c r="G39" s="256" t="s">
        <v>1033</v>
      </c>
      <c r="H39" s="256" t="s">
        <v>1067</v>
      </c>
      <c r="I39" s="253"/>
    </row>
    <row r="40" spans="1:9" ht="17.45" customHeight="1">
      <c r="A40" s="384" t="s">
        <v>857</v>
      </c>
      <c r="B40" s="385" t="s">
        <v>856</v>
      </c>
      <c r="C40" s="379" t="s">
        <v>855</v>
      </c>
      <c r="D40" s="385" t="s">
        <v>854</v>
      </c>
      <c r="E40" s="386">
        <v>16.3</v>
      </c>
      <c r="F40" s="387">
        <v>6.5</v>
      </c>
      <c r="G40" s="256" t="s">
        <v>1033</v>
      </c>
      <c r="H40" s="256" t="s">
        <v>1068</v>
      </c>
      <c r="I40" s="253"/>
    </row>
    <row r="41" spans="1:9" ht="17.45" customHeight="1">
      <c r="A41" s="384" t="s">
        <v>853</v>
      </c>
      <c r="B41" s="385" t="s">
        <v>852</v>
      </c>
      <c r="C41" s="379" t="s">
        <v>851</v>
      </c>
      <c r="D41" s="385" t="s">
        <v>850</v>
      </c>
      <c r="E41" s="386">
        <v>11.2</v>
      </c>
      <c r="F41" s="387">
        <v>6.5</v>
      </c>
      <c r="G41" s="256" t="s">
        <v>1033</v>
      </c>
      <c r="H41" s="256" t="s">
        <v>1069</v>
      </c>
      <c r="I41" s="253"/>
    </row>
    <row r="42" spans="1:9" ht="17.45" customHeight="1">
      <c r="A42" s="384" t="s">
        <v>849</v>
      </c>
      <c r="B42" s="385" t="s">
        <v>848</v>
      </c>
      <c r="C42" s="379" t="s">
        <v>844</v>
      </c>
      <c r="D42" s="385" t="s">
        <v>847</v>
      </c>
      <c r="E42" s="386">
        <v>11.6</v>
      </c>
      <c r="F42" s="387">
        <v>6.5</v>
      </c>
      <c r="G42" s="256" t="s">
        <v>1033</v>
      </c>
      <c r="H42" s="256" t="s">
        <v>1070</v>
      </c>
      <c r="I42" s="253"/>
    </row>
    <row r="43" spans="1:9" ht="17.45" customHeight="1">
      <c r="A43" s="384"/>
      <c r="B43" s="385"/>
      <c r="C43" s="379"/>
      <c r="D43" s="385" t="s">
        <v>846</v>
      </c>
      <c r="E43" s="386"/>
      <c r="F43" s="387"/>
      <c r="G43" s="256"/>
      <c r="H43" s="256"/>
      <c r="I43" s="253"/>
    </row>
    <row r="44" spans="1:9" ht="17.45" customHeight="1">
      <c r="A44" s="384" t="s">
        <v>837</v>
      </c>
      <c r="B44" s="385" t="s">
        <v>845</v>
      </c>
      <c r="C44" s="379" t="s">
        <v>844</v>
      </c>
      <c r="D44" s="385" t="s">
        <v>843</v>
      </c>
      <c r="E44" s="386">
        <v>5.4</v>
      </c>
      <c r="F44" s="387">
        <v>6.5</v>
      </c>
      <c r="G44" s="256" t="s">
        <v>1033</v>
      </c>
      <c r="H44" s="256" t="s">
        <v>1071</v>
      </c>
      <c r="I44" s="253"/>
    </row>
    <row r="45" spans="1:9" ht="17.45" customHeight="1">
      <c r="A45" s="384" t="s">
        <v>842</v>
      </c>
      <c r="B45" s="385" t="s">
        <v>841</v>
      </c>
      <c r="C45" s="379" t="s">
        <v>840</v>
      </c>
      <c r="D45" s="385" t="s">
        <v>839</v>
      </c>
      <c r="E45" s="386">
        <v>8.1</v>
      </c>
      <c r="F45" s="387">
        <v>6.5</v>
      </c>
      <c r="G45" s="256" t="s">
        <v>1033</v>
      </c>
      <c r="H45" s="256" t="s">
        <v>1072</v>
      </c>
      <c r="I45" s="253"/>
    </row>
    <row r="46" spans="1:9" ht="17.45" customHeight="1">
      <c r="A46" s="384"/>
      <c r="B46" s="385"/>
      <c r="C46" s="379"/>
      <c r="D46" s="385" t="s">
        <v>838</v>
      </c>
      <c r="E46" s="386"/>
      <c r="F46" s="387"/>
      <c r="G46" s="256"/>
      <c r="H46" s="256"/>
      <c r="I46" s="253"/>
    </row>
    <row r="47" spans="1:9" ht="17.45" customHeight="1">
      <c r="A47" s="384" t="s">
        <v>837</v>
      </c>
      <c r="B47" s="385" t="s">
        <v>836</v>
      </c>
      <c r="C47" s="379" t="s">
        <v>835</v>
      </c>
      <c r="D47" s="385" t="s">
        <v>834</v>
      </c>
      <c r="E47" s="386">
        <v>11.8</v>
      </c>
      <c r="F47" s="387">
        <v>7.5</v>
      </c>
      <c r="G47" s="256" t="s">
        <v>1033</v>
      </c>
      <c r="H47" s="256" t="s">
        <v>1073</v>
      </c>
      <c r="I47" s="253"/>
    </row>
    <row r="48" spans="1:9" ht="17.45" customHeight="1">
      <c r="A48" s="384" t="s">
        <v>833</v>
      </c>
      <c r="B48" s="385" t="s">
        <v>832</v>
      </c>
      <c r="C48" s="379" t="s">
        <v>831</v>
      </c>
      <c r="D48" s="385" t="s">
        <v>830</v>
      </c>
      <c r="E48" s="386">
        <v>10.7</v>
      </c>
      <c r="F48" s="387">
        <v>7</v>
      </c>
      <c r="G48" s="256" t="s">
        <v>1033</v>
      </c>
      <c r="H48" s="256" t="s">
        <v>1074</v>
      </c>
      <c r="I48" s="253"/>
    </row>
    <row r="49" spans="1:9" ht="17.45" customHeight="1">
      <c r="A49" s="384" t="s">
        <v>829</v>
      </c>
      <c r="B49" s="385" t="s">
        <v>828</v>
      </c>
      <c r="C49" s="379" t="s">
        <v>827</v>
      </c>
      <c r="D49" s="385" t="s">
        <v>826</v>
      </c>
      <c r="E49" s="386">
        <v>4.5</v>
      </c>
      <c r="F49" s="387">
        <v>6.5</v>
      </c>
      <c r="G49" s="256" t="s">
        <v>1033</v>
      </c>
      <c r="H49" s="256" t="s">
        <v>1075</v>
      </c>
      <c r="I49" s="253"/>
    </row>
    <row r="50" spans="1:9" ht="17.45" customHeight="1">
      <c r="A50" s="384"/>
      <c r="B50" s="385"/>
      <c r="C50" s="379" t="s">
        <v>825</v>
      </c>
      <c r="D50" s="385"/>
      <c r="E50" s="386"/>
      <c r="F50" s="387"/>
      <c r="G50" s="256"/>
      <c r="H50" s="256"/>
      <c r="I50" s="253"/>
    </row>
    <row r="51" spans="1:9" ht="17.45" customHeight="1">
      <c r="A51" s="384" t="s">
        <v>824</v>
      </c>
      <c r="B51" s="385" t="s">
        <v>1043</v>
      </c>
      <c r="C51" s="379" t="s">
        <v>823</v>
      </c>
      <c r="D51" s="385" t="s">
        <v>822</v>
      </c>
      <c r="E51" s="386">
        <v>12</v>
      </c>
      <c r="F51" s="387">
        <v>6.5</v>
      </c>
      <c r="G51" s="256" t="s">
        <v>1033</v>
      </c>
      <c r="H51" s="256" t="s">
        <v>1076</v>
      </c>
      <c r="I51" s="253"/>
    </row>
    <row r="52" spans="1:9" ht="17.45" customHeight="1">
      <c r="A52" s="384"/>
      <c r="B52" s="385"/>
      <c r="C52" s="379"/>
      <c r="D52" s="385" t="s">
        <v>821</v>
      </c>
      <c r="E52" s="386"/>
      <c r="F52" s="387"/>
      <c r="G52" s="256"/>
      <c r="H52" s="256"/>
      <c r="I52" s="253"/>
    </row>
    <row r="53" spans="1:9" ht="17.45" customHeight="1">
      <c r="A53" s="384" t="s">
        <v>1033</v>
      </c>
      <c r="B53" s="385" t="s">
        <v>1043</v>
      </c>
      <c r="C53" s="379" t="s">
        <v>820</v>
      </c>
      <c r="D53" s="385" t="s">
        <v>819</v>
      </c>
      <c r="E53" s="386">
        <v>2.1</v>
      </c>
      <c r="F53" s="387">
        <v>6.5</v>
      </c>
      <c r="G53" s="256" t="s">
        <v>1033</v>
      </c>
      <c r="H53" s="256" t="s">
        <v>1076</v>
      </c>
      <c r="I53" s="253"/>
    </row>
    <row r="54" spans="1:9" ht="17.45" customHeight="1">
      <c r="A54" s="384"/>
      <c r="B54" s="385"/>
      <c r="C54" s="379"/>
      <c r="D54" s="385" t="s">
        <v>818</v>
      </c>
      <c r="E54" s="386"/>
      <c r="F54" s="387"/>
      <c r="G54" s="256"/>
      <c r="H54" s="256"/>
      <c r="I54" s="253"/>
    </row>
    <row r="55" spans="1:9" ht="17.45" customHeight="1">
      <c r="A55" s="384" t="s">
        <v>817</v>
      </c>
      <c r="B55" s="385" t="s">
        <v>1043</v>
      </c>
      <c r="C55" s="379" t="s">
        <v>816</v>
      </c>
      <c r="D55" s="385" t="s">
        <v>815</v>
      </c>
      <c r="E55" s="386">
        <v>2.2999999999999998</v>
      </c>
      <c r="F55" s="387">
        <v>7</v>
      </c>
      <c r="G55" s="256" t="s">
        <v>1033</v>
      </c>
      <c r="H55" s="256" t="s">
        <v>1077</v>
      </c>
      <c r="I55" s="253"/>
    </row>
    <row r="56" spans="1:9" ht="17.45" customHeight="1">
      <c r="A56" s="384" t="s">
        <v>1033</v>
      </c>
      <c r="B56" s="385" t="s">
        <v>814</v>
      </c>
      <c r="C56" s="379" t="s">
        <v>813</v>
      </c>
      <c r="D56" s="385" t="s">
        <v>812</v>
      </c>
      <c r="E56" s="386">
        <v>3.7</v>
      </c>
      <c r="F56" s="387">
        <v>6.5</v>
      </c>
      <c r="G56" s="256" t="s">
        <v>1033</v>
      </c>
      <c r="H56" s="256" t="s">
        <v>1078</v>
      </c>
      <c r="I56" s="253"/>
    </row>
    <row r="57" spans="1:9" ht="17.45" customHeight="1">
      <c r="A57" s="384" t="s">
        <v>1033</v>
      </c>
      <c r="B57" s="385" t="s">
        <v>1043</v>
      </c>
      <c r="C57" s="379" t="s">
        <v>811</v>
      </c>
      <c r="D57" s="385" t="s">
        <v>810</v>
      </c>
      <c r="E57" s="386">
        <v>5.3</v>
      </c>
      <c r="F57" s="387">
        <v>6.5</v>
      </c>
      <c r="G57" s="256" t="s">
        <v>1033</v>
      </c>
      <c r="H57" s="256" t="s">
        <v>1079</v>
      </c>
      <c r="I57" s="253"/>
    </row>
    <row r="58" spans="1:9" ht="17.45" customHeight="1">
      <c r="A58" s="384" t="s">
        <v>809</v>
      </c>
      <c r="B58" s="385" t="s">
        <v>808</v>
      </c>
      <c r="C58" s="379" t="s">
        <v>807</v>
      </c>
      <c r="D58" s="385" t="s">
        <v>806</v>
      </c>
      <c r="E58" s="386">
        <v>10.7</v>
      </c>
      <c r="F58" s="387">
        <v>6.5</v>
      </c>
      <c r="G58" s="256" t="s">
        <v>1033</v>
      </c>
      <c r="H58" s="256" t="s">
        <v>1080</v>
      </c>
      <c r="I58" s="253"/>
    </row>
    <row r="59" spans="1:9" ht="17.45" customHeight="1">
      <c r="A59" s="384" t="s">
        <v>805</v>
      </c>
      <c r="B59" s="385" t="s">
        <v>804</v>
      </c>
      <c r="C59" s="379" t="s">
        <v>803</v>
      </c>
      <c r="D59" s="385" t="s">
        <v>802</v>
      </c>
      <c r="E59" s="386">
        <v>3.7</v>
      </c>
      <c r="F59" s="387">
        <v>6.5</v>
      </c>
      <c r="G59" s="256" t="s">
        <v>1033</v>
      </c>
      <c r="H59" s="256" t="s">
        <v>1081</v>
      </c>
      <c r="I59" s="253"/>
    </row>
    <row r="60" spans="1:9" ht="17.45" customHeight="1">
      <c r="A60" s="384" t="s">
        <v>801</v>
      </c>
      <c r="B60" s="385" t="s">
        <v>800</v>
      </c>
      <c r="C60" s="379" t="s">
        <v>799</v>
      </c>
      <c r="D60" s="385" t="s">
        <v>798</v>
      </c>
      <c r="E60" s="386">
        <v>3.5</v>
      </c>
      <c r="F60" s="387">
        <v>6.5</v>
      </c>
      <c r="G60" s="256" t="s">
        <v>1033</v>
      </c>
      <c r="H60" s="256" t="s">
        <v>1082</v>
      </c>
      <c r="I60" s="253"/>
    </row>
    <row r="61" spans="1:9" ht="17.45" customHeight="1">
      <c r="A61" s="384" t="s">
        <v>797</v>
      </c>
      <c r="B61" s="385" t="s">
        <v>796</v>
      </c>
      <c r="C61" s="379" t="s">
        <v>795</v>
      </c>
      <c r="D61" s="385" t="s">
        <v>794</v>
      </c>
      <c r="E61" s="386">
        <v>8.8000000000000007</v>
      </c>
      <c r="F61" s="387">
        <v>6.2</v>
      </c>
      <c r="G61" s="256" t="s">
        <v>1033</v>
      </c>
      <c r="H61" s="256" t="s">
        <v>1083</v>
      </c>
      <c r="I61" s="253"/>
    </row>
    <row r="62" spans="1:9" ht="17.45" customHeight="1">
      <c r="A62" s="384"/>
      <c r="B62" s="389"/>
      <c r="C62" s="379"/>
      <c r="D62" s="385"/>
      <c r="E62" s="386"/>
      <c r="F62" s="390"/>
      <c r="G62" s="256"/>
      <c r="H62" s="256"/>
      <c r="I62" s="253"/>
    </row>
    <row r="63" spans="1:9" ht="17.45" customHeight="1">
      <c r="A63" s="384"/>
      <c r="B63" s="385"/>
      <c r="C63" s="379"/>
      <c r="D63" s="385"/>
      <c r="E63" s="386"/>
      <c r="F63" s="390"/>
      <c r="G63" s="256"/>
      <c r="H63" s="256"/>
      <c r="I63" s="253"/>
    </row>
    <row r="64" spans="1:9" ht="17.45" customHeight="1" thickBot="1">
      <c r="A64" s="391"/>
      <c r="B64" s="392" t="s">
        <v>793</v>
      </c>
      <c r="C64" s="393" t="s">
        <v>792</v>
      </c>
      <c r="D64" s="394"/>
      <c r="E64" s="395">
        <v>321.39999999999998</v>
      </c>
      <c r="F64" s="396"/>
      <c r="G64" s="393"/>
      <c r="H64" s="393"/>
      <c r="I64" s="253"/>
    </row>
  </sheetData>
  <mergeCells count="4">
    <mergeCell ref="B2:B4"/>
    <mergeCell ref="C2:C4"/>
    <mergeCell ref="D2:D4"/>
    <mergeCell ref="G2:G4"/>
  </mergeCells>
  <phoneticPr fontId="3"/>
  <pageMargins left="0.59055118110236227" right="0.59055118110236227" top="0.98425196850393704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1.高速自動車国道 </vt:lpstr>
      <vt:lpstr>2.一般有料道路</vt:lpstr>
      <vt:lpstr>3.首都高、4.阪高,5.本四,6.指定都市高速</vt:lpstr>
      <vt:lpstr>7.一般自動車</vt:lpstr>
      <vt:lpstr>'1.高速自動車国道 '!Print_Area</vt:lpstr>
      <vt:lpstr>'2.一般有料道路'!Print_Area</vt:lpstr>
      <vt:lpstr>'1.高速自動車国道 '!Print_Titles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2017-01-28T09:03:12Z</cp:lastPrinted>
  <dcterms:created xsi:type="dcterms:W3CDTF">2012-03-22T00:51:59Z</dcterms:created>
  <dcterms:modified xsi:type="dcterms:W3CDTF">2017-02-14T02:41:40Z</dcterms:modified>
</cp:coreProperties>
</file>