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6\06調査票及び記入要領\"/>
    </mc:Choice>
  </mc:AlternateContent>
  <xr:revisionPtr revIDLastSave="0" documentId="13_ncr:1_{CA5977D0-1BB1-4FE2-BB67-6803B7DCDAA8}" xr6:coauthVersionLast="47" xr6:coauthVersionMax="47" xr10:uidLastSave="{00000000-0000-0000-0000-000000000000}"/>
  <bookViews>
    <workbookView xWindow="-28920" yWindow="-2475" windowWidth="29040" windowHeight="15720" tabRatio="942" xr2:uid="{00000000-000D-0000-FFFF-FFFF00000000}"/>
  </bookViews>
  <sheets>
    <sheet name="表紙" sheetId="12" r:id="rId1"/>
    <sheet name="第1,2,3表" sheetId="1" r:id="rId2"/>
    <sheet name="第４表" sheetId="2" r:id="rId3"/>
    <sheet name="第５表" sheetId="3" r:id="rId4"/>
    <sheet name="第6,7表" sheetId="4" r:id="rId5"/>
    <sheet name="第８表" sheetId="7" r:id="rId6"/>
    <sheet name="第９表" sheetId="5" r:id="rId7"/>
    <sheet name="第１０表" sheetId="15" r:id="rId8"/>
    <sheet name="第１1表" sheetId="16" r:id="rId9"/>
    <sheet name="チェックリスト" sheetId="13" r:id="rId10"/>
    <sheet name="データ資料" sheetId="14" r:id="rId11"/>
  </sheets>
  <externalReferences>
    <externalReference r:id="rId12"/>
    <externalReference r:id="rId13"/>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 localSheetId="8">#REF!</definedName>
    <definedName name="BD">#REF!</definedName>
    <definedName name="DB" localSheetId="10">データ資料!#REF!</definedName>
    <definedName name="DB">#REF!</definedName>
    <definedName name="_xlnm.Print_Area" localSheetId="10">データ資料!$A$1:$IB$24</definedName>
    <definedName name="_xlnm.Print_Area" localSheetId="2">第４表!$A$1:$N$42</definedName>
    <definedName name="_xlnm.Print_Area" localSheetId="3">第５表!$A$1:$L$32</definedName>
    <definedName name="_xlnm.Print_Area" localSheetId="4">'第6,7表'!$A$1:$M$77</definedName>
    <definedName name="_xlnm.Print_Area" localSheetId="0">表紙!$A$1:$I$42</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 localSheetId="8">[1]定義!$A$8:$A$9</definedName>
    <definedName name="冷蔵">[2]定義!$A$8:$A$9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4" l="1"/>
  <c r="L4" i="14"/>
  <c r="K4" i="14"/>
  <c r="J4" i="14"/>
  <c r="GN4" i="14"/>
  <c r="GQ4" i="14"/>
  <c r="GP4" i="14"/>
  <c r="E17" i="15"/>
  <c r="E8" i="15"/>
  <c r="E22" i="4"/>
  <c r="E31" i="4" s="1"/>
  <c r="A4" i="14"/>
  <c r="GO4" i="14"/>
  <c r="GL4" i="14"/>
  <c r="GK4" i="14"/>
  <c r="GJ4" i="14"/>
  <c r="GI4" i="14"/>
  <c r="GH4" i="14"/>
  <c r="GG4" i="14"/>
  <c r="GF4" i="14"/>
  <c r="GE4" i="14"/>
  <c r="GM4" i="14" s="1"/>
  <c r="FN4" i="14"/>
  <c r="FM4" i="14"/>
  <c r="FJ4" i="14"/>
  <c r="FI4" i="14"/>
  <c r="FH4" i="14"/>
  <c r="FG4" i="14"/>
  <c r="FF4" i="14"/>
  <c r="FE4" i="14"/>
  <c r="FK4" i="14"/>
  <c r="FD4" i="14"/>
  <c r="FB4" i="14"/>
  <c r="FA4" i="14"/>
  <c r="EZ4" i="14"/>
  <c r="EY4" i="14"/>
  <c r="EX4" i="14"/>
  <c r="EW4" i="14"/>
  <c r="EV4" i="14"/>
  <c r="EU4" i="14"/>
  <c r="FC4" i="14" s="1"/>
  <c r="FL4" i="14" s="1"/>
  <c r="ET4" i="14"/>
  <c r="ES4" i="14"/>
  <c r="ER4" i="14"/>
  <c r="EQ4" i="14"/>
  <c r="EO4" i="14"/>
  <c r="EP4" i="14" s="1"/>
  <c r="EM4" i="14"/>
  <c r="GA4" i="14" s="1"/>
  <c r="GD4" i="14" s="1"/>
  <c r="EL4" i="14"/>
  <c r="EK4" i="14"/>
  <c r="FW4" i="14"/>
  <c r="FU4" i="14"/>
  <c r="FY4" i="14"/>
  <c r="EE4" i="14"/>
  <c r="HX4" i="14"/>
  <c r="ED4" i="14"/>
  <c r="EA4" i="14"/>
  <c r="DZ4" i="14"/>
  <c r="DY4" i="14"/>
  <c r="DX4" i="14"/>
  <c r="DW4" i="14"/>
  <c r="DV4" i="14"/>
  <c r="DU4" i="14"/>
  <c r="GC4" i="14"/>
  <c r="DS4" i="14"/>
  <c r="DR4" i="14"/>
  <c r="HW4" i="14" s="1"/>
  <c r="DQ4" i="14"/>
  <c r="DP4" i="14"/>
  <c r="DO4" i="14"/>
  <c r="DN4" i="14"/>
  <c r="DM4" i="14"/>
  <c r="DL4" i="14"/>
  <c r="DK4" i="14"/>
  <c r="HV4" i="14" s="1"/>
  <c r="DJ4" i="14"/>
  <c r="DI4" i="14"/>
  <c r="DH4" i="14"/>
  <c r="DG4" i="14"/>
  <c r="IC4" i="14" s="1"/>
  <c r="DF4" i="14"/>
  <c r="CA4" i="14"/>
  <c r="CG4" i="14" s="1"/>
  <c r="CB4" i="14"/>
  <c r="CC4" i="14"/>
  <c r="CD4" i="14"/>
  <c r="CF4" i="14"/>
  <c r="CH4" i="14"/>
  <c r="AD4" i="14"/>
  <c r="AC4" i="14"/>
  <c r="AB4" i="14"/>
  <c r="Z4" i="14"/>
  <c r="Y4" i="14"/>
  <c r="X4" i="14"/>
  <c r="AA4" i="14"/>
  <c r="IB4" i="14" s="1"/>
  <c r="W4" i="14"/>
  <c r="V4" i="14"/>
  <c r="S4" i="14"/>
  <c r="O4" i="14"/>
  <c r="H4" i="14"/>
  <c r="G4" i="14"/>
  <c r="I4" i="14"/>
  <c r="DD4" i="14"/>
  <c r="DE4" i="14" s="1"/>
  <c r="DB4" i="14"/>
  <c r="DA4" i="14"/>
  <c r="CZ4" i="14"/>
  <c r="CX4" i="14"/>
  <c r="CW4" i="14"/>
  <c r="CU4" i="14"/>
  <c r="CT4" i="14"/>
  <c r="CQ4" i="14"/>
  <c r="CP4" i="14"/>
  <c r="CO4" i="14"/>
  <c r="CN4" i="14"/>
  <c r="CI4" i="14"/>
  <c r="CE4" i="14"/>
  <c r="BX4" i="14"/>
  <c r="BW4" i="14"/>
  <c r="BY4" i="14" s="1"/>
  <c r="BU4" i="14"/>
  <c r="BT4" i="14"/>
  <c r="BV4" i="14"/>
  <c r="BP4" i="14"/>
  <c r="BO4" i="14"/>
  <c r="BN4" i="14"/>
  <c r="BM4" i="14"/>
  <c r="BL4" i="14"/>
  <c r="BJ4" i="14"/>
  <c r="BI4" i="14"/>
  <c r="BH4" i="14"/>
  <c r="BK4" i="14"/>
  <c r="BF4" i="14"/>
  <c r="BG4" i="14" s="1"/>
  <c r="BE4" i="14"/>
  <c r="BC4" i="14"/>
  <c r="BQ4" i="14" s="1"/>
  <c r="AZ4" i="14"/>
  <c r="AY4" i="14"/>
  <c r="AX4" i="14"/>
  <c r="BA4" i="14"/>
  <c r="AV4" i="14"/>
  <c r="AU4" i="14"/>
  <c r="AT4" i="14"/>
  <c r="AW4" i="14" s="1"/>
  <c r="AR4" i="14"/>
  <c r="AP4" i="14"/>
  <c r="AO4" i="14"/>
  <c r="AM4" i="14"/>
  <c r="AL4" i="14"/>
  <c r="AK4" i="14"/>
  <c r="AJ4" i="14"/>
  <c r="AI4" i="14"/>
  <c r="AH4" i="14"/>
  <c r="AG4" i="14"/>
  <c r="AN4" i="14" s="1"/>
  <c r="AQ4" i="14" s="1"/>
  <c r="AF4" i="14"/>
  <c r="AE4" i="14"/>
  <c r="F4" i="14"/>
  <c r="B6" i="7"/>
  <c r="E59" i="4"/>
  <c r="E68" i="4" s="1"/>
  <c r="E67" i="4"/>
  <c r="E30" i="4"/>
  <c r="E7" i="4"/>
  <c r="R13" i="1"/>
  <c r="N4" i="14"/>
  <c r="F13" i="1"/>
  <c r="L13" i="1"/>
  <c r="T17" i="1"/>
  <c r="P4" i="14"/>
  <c r="T18" i="1"/>
  <c r="Q4" i="14" s="1"/>
  <c r="T19" i="1"/>
  <c r="R4" i="14"/>
  <c r="T22" i="1"/>
  <c r="T23" i="1"/>
  <c r="T4" i="14" s="1"/>
  <c r="T24" i="1"/>
  <c r="U4" i="14" s="1"/>
  <c r="J8" i="13"/>
  <c r="I8" i="13"/>
  <c r="J7" i="13"/>
  <c r="I6" i="13"/>
  <c r="J6" i="13"/>
  <c r="B12" i="5"/>
  <c r="E46" i="4"/>
  <c r="D6" i="3"/>
  <c r="D10" i="3" s="1"/>
  <c r="D21" i="3" s="1"/>
  <c r="D26" i="3" s="1"/>
  <c r="D29" i="3" s="1"/>
  <c r="D32" i="3" s="1"/>
  <c r="D9" i="3"/>
  <c r="D17" i="3"/>
  <c r="D20" i="3" s="1"/>
  <c r="F31" i="2"/>
  <c r="F35" i="2"/>
  <c r="F41" i="2" s="1"/>
  <c r="F22" i="2"/>
  <c r="F27" i="2" s="1"/>
  <c r="F26" i="2"/>
  <c r="F13" i="2"/>
  <c r="F16" i="2"/>
  <c r="F18" i="2"/>
  <c r="GV4" i="14"/>
  <c r="BD4" i="14"/>
  <c r="IA4" i="14"/>
  <c r="FZ4" i="14"/>
  <c r="HU4" i="14"/>
  <c r="EB4" i="14"/>
  <c r="GT4" i="14"/>
  <c r="F42" i="2" l="1"/>
  <c r="I5" i="13" s="1"/>
  <c r="J5" i="13" s="1"/>
  <c r="FP4" i="14"/>
  <c r="FO4" i="14"/>
  <c r="FQ4" i="14"/>
  <c r="HD4" i="14"/>
  <c r="HB4" i="14"/>
  <c r="GY4" i="14"/>
  <c r="HS4" i="14"/>
  <c r="IE4" i="14"/>
  <c r="E72" i="4"/>
  <c r="H73" i="4"/>
  <c r="E71" i="4"/>
  <c r="E74" i="4" s="1"/>
  <c r="CJ4" i="14"/>
  <c r="CK4" i="14"/>
  <c r="FS4" i="14"/>
  <c r="FR4" i="14"/>
  <c r="H36" i="4"/>
  <c r="I7" i="13"/>
  <c r="E35" i="4"/>
  <c r="E34" i="4"/>
  <c r="HF4" i="14"/>
  <c r="AS4" i="14"/>
  <c r="HE4" i="14"/>
  <c r="CL4" i="14"/>
  <c r="BZ4" i="14"/>
  <c r="H75" i="4"/>
  <c r="BB4" i="14"/>
  <c r="HC4" i="14" s="1"/>
  <c r="DT4" i="14"/>
  <c r="BR4" i="14" l="1"/>
  <c r="HN4" i="14"/>
  <c r="HO4" i="14"/>
  <c r="HM4" i="14"/>
  <c r="HP4" i="14"/>
  <c r="CM4" i="14"/>
  <c r="HQ4" i="14"/>
  <c r="HR4" i="14"/>
  <c r="EC4" i="14"/>
  <c r="GB4" i="14"/>
  <c r="H38" i="4"/>
  <c r="E37" i="4"/>
  <c r="CR4" i="14" l="1"/>
  <c r="HG4" i="14"/>
  <c r="EF4" i="14"/>
  <c r="EH4" i="14"/>
  <c r="EG4" i="14"/>
  <c r="HT4" i="14" s="1"/>
  <c r="GU4" i="14"/>
  <c r="BS4" i="14"/>
  <c r="HA4" i="14"/>
  <c r="EI4" i="14" l="1"/>
  <c r="HY4" i="14" s="1"/>
  <c r="GR4" i="14"/>
  <c r="GS4" i="14" s="1"/>
  <c r="EJ4" i="14"/>
  <c r="CS4" i="14"/>
  <c r="HK4" i="14"/>
  <c r="CV4" i="14"/>
  <c r="CY4" i="14" s="1"/>
  <c r="HI4" i="14" s="1"/>
  <c r="HH4" i="14"/>
  <c r="HJ4" i="14"/>
  <c r="HL4" i="14"/>
  <c r="IF4" i="14" l="1"/>
  <c r="HZ4" i="14"/>
  <c r="ID4" i="14"/>
  <c r="IG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<sst xmlns="http://schemas.openxmlformats.org/spreadsheetml/2006/main" count="773" uniqueCount="606">
  <si>
    <t>第１表　会社概要</t>
  </si>
  <si>
    <t>倉庫業開始年月</t>
  </si>
  <si>
    <t>配 当 率</t>
  </si>
  <si>
    <t>年</t>
  </si>
  <si>
    <t>％</t>
  </si>
  <si>
    <t>払込資本金（期末）</t>
  </si>
  <si>
    <t>役員及び</t>
  </si>
  <si>
    <t>役　員</t>
  </si>
  <si>
    <t>人</t>
  </si>
  <si>
    <t>決　　　算　　　期</t>
  </si>
  <si>
    <t>従業員数</t>
  </si>
  <si>
    <t>従業員</t>
  </si>
  <si>
    <t>期　　　　首</t>
  </si>
  <si>
    <t>期　　　　末</t>
  </si>
  <si>
    <t>所</t>
  </si>
  <si>
    <t>積</t>
  </si>
  <si>
    <t>計</t>
  </si>
  <si>
    <t>う ち 借 庫</t>
  </si>
  <si>
    <t>入庫高</t>
  </si>
  <si>
    <t>トン</t>
  </si>
  <si>
    <t>高</t>
  </si>
  <si>
    <t>出庫高</t>
  </si>
  <si>
    <t>倉</t>
  </si>
  <si>
    <t>常勤役員</t>
  </si>
  <si>
    <t>常用従業員</t>
  </si>
  <si>
    <t>臨時従業員（延べ）</t>
  </si>
  <si>
    <t>人日</t>
  </si>
  <si>
    <t>常用従業員の賃金状況　　　　　（１人当たり平均月額給与）</t>
  </si>
  <si>
    <t>円</t>
  </si>
  <si>
    <t>平　　　均　　　年　　　齢</t>
  </si>
  <si>
    <t>歳</t>
  </si>
  <si>
    <t>千円</t>
  </si>
  <si>
    <t>第２表　冷蔵倉庫業所管容積及び取扱高</t>
  </si>
  <si>
    <t>期中平均所管容積</t>
  </si>
  <si>
    <t>F1～F4級</t>
  </si>
  <si>
    <r>
      <t>m</t>
    </r>
    <r>
      <rPr>
        <vertAlign val="superscript"/>
        <sz val="8"/>
        <rFont val="ＭＳ Ｐゴシック"/>
        <family val="3"/>
        <charset val="128"/>
      </rPr>
      <t>3</t>
    </r>
  </si>
  <si>
    <t>管容</t>
  </si>
  <si>
    <t>C1～C3級</t>
  </si>
  <si>
    <t>〈A〉一般保管</t>
  </si>
  <si>
    <t>〈B〉再 寄 託</t>
  </si>
  <si>
    <t>計　　（　〈A〉＋〈B〉　）</t>
  </si>
  <si>
    <t>取</t>
  </si>
  <si>
    <t>平均月末　　　　　　　保管残高</t>
  </si>
  <si>
    <t>扱</t>
  </si>
  <si>
    <t>容　　　　　積　　　　　建</t>
  </si>
  <si>
    <t>〈A〉荷役作業を要するもの</t>
  </si>
  <si>
    <t>〈B〉荷役作業を要しないもの</t>
  </si>
  <si>
    <t>平均月末　　　　　　　使用容積</t>
  </si>
  <si>
    <t>第３表　冷蔵倉庫業の状況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</si>
  <si>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</si>
  <si>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</si>
  <si>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</si>
  <si>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</si>
  <si>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</si>
  <si>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</si>
  <si>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</si>
  <si>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</si>
  <si>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</si>
  <si>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</si>
  <si>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</si>
  <si>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</si>
  <si>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</si>
  <si>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</si>
  <si>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</si>
  <si>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</si>
  <si>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</si>
  <si>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</si>
  <si>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</si>
  <si>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</si>
  <si>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</si>
  <si>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</si>
  <si>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</si>
  <si>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</si>
  <si>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</si>
  <si>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</si>
  <si>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</si>
  <si>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</si>
  <si>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</si>
  <si>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</si>
  <si>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</si>
  <si>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</si>
  <si>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</si>
  <si>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</si>
  <si>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</si>
  <si>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</si>
  <si>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</si>
  <si>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</si>
  <si>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</si>
  <si>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</si>
  <si>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</si>
  <si>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</si>
  <si>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</si>
  <si>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</si>
  <si>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</si>
  <si>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</si>
  <si>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</si>
  <si>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</si>
  <si>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</si>
  <si>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</si>
  <si>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</si>
  <si>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</si>
  <si>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</si>
  <si>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</si>
  <si>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その他倉庫業収益</t>
  </si>
  <si>
    <t>倉庫業収益計</t>
  </si>
  <si>
    <t xml:space="preserve"> 〈3〉　（〈1〉+〈2〉）</t>
  </si>
  <si>
    <t>庫</t>
  </si>
  <si>
    <t>その他倉庫業費用</t>
  </si>
  <si>
    <t>業</t>
  </si>
  <si>
    <t>倉庫業費用計</t>
  </si>
  <si>
    <t xml:space="preserve"> 〈6〉　（〈4〉+〈5〉）</t>
  </si>
  <si>
    <t>倉庫業損益</t>
  </si>
  <si>
    <t xml:space="preserve"> 〈7〉　（〈3〉-〈6〉）</t>
  </si>
  <si>
    <t>兼</t>
  </si>
  <si>
    <t>営</t>
  </si>
  <si>
    <t>〈10〉</t>
  </si>
  <si>
    <t>事</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</si>
  <si>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</si>
  <si>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</si>
  <si>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</si>
  <si>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</si>
  <si>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</si>
  <si>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</si>
  <si>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</si>
  <si>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</si>
  <si>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</si>
  <si>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</si>
  <si>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</si>
  <si>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</si>
  <si>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</si>
  <si>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</si>
  <si>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</si>
  <si>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冷蔵倉庫業収益</t>
  </si>
  <si>
    <t>冷蔵倉庫業費用</t>
  </si>
  <si>
    <t>凍結・製氷業収益</t>
  </si>
  <si>
    <t>第６表　冷蔵倉庫業保管部門収益及び費用内訳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</si>
  <si>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</si>
  <si>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</si>
  <si>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</si>
  <si>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</si>
  <si>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</si>
  <si>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</si>
  <si>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</si>
  <si>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</si>
  <si>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</si>
  <si>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</si>
  <si>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</si>
  <si>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</si>
  <si>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</si>
  <si>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</si>
  <si>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</si>
  <si>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</si>
  <si>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</si>
  <si>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</si>
  <si>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</si>
  <si>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</si>
  <si>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</si>
  <si>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</si>
  <si>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</si>
  <si>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冷蔵倉庫業荷役部門収益及び費用内訳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</si>
  <si>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</si>
  <si>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</si>
  <si>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</si>
  <si>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</si>
  <si>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</si>
  <si>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</si>
  <si>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</si>
  <si>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</si>
  <si>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</si>
  <si>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4"/>
  </si>
  <si>
    <t>〈18〉</t>
    <phoneticPr fontId="14"/>
  </si>
  <si>
    <t>〈20〉</t>
    <phoneticPr fontId="14"/>
  </si>
  <si>
    <t>〈21〉</t>
    <phoneticPr fontId="14"/>
  </si>
  <si>
    <t>〈14〉</t>
    <phoneticPr fontId="14"/>
  </si>
  <si>
    <t>（うち賃借料）</t>
    <rPh sb="3" eb="4">
      <t>チン</t>
    </rPh>
    <rPh sb="4" eb="5">
      <t>カ</t>
    </rPh>
    <rPh sb="5" eb="6">
      <t>リョウ</t>
    </rPh>
    <phoneticPr fontId="14"/>
  </si>
  <si>
    <t>〈11〉</t>
    <phoneticPr fontId="14"/>
  </si>
  <si>
    <t>〈17〉</t>
    <phoneticPr fontId="14"/>
  </si>
  <si>
    <t>〈18〉’</t>
    <phoneticPr fontId="14"/>
  </si>
  <si>
    <t>〈24〉</t>
    <phoneticPr fontId="14"/>
  </si>
  <si>
    <t>荷　　役　　業　　務　　費</t>
    <rPh sb="0" eb="1">
      <t>ニ</t>
    </rPh>
    <rPh sb="3" eb="4">
      <t>ヤク</t>
    </rPh>
    <rPh sb="6" eb="7">
      <t>ギョウ</t>
    </rPh>
    <rPh sb="9" eb="10">
      <t>ツトム</t>
    </rPh>
    <rPh sb="12" eb="13">
      <t>ヒ</t>
    </rPh>
    <phoneticPr fontId="14"/>
  </si>
  <si>
    <t>一　般　管　理　費</t>
    <rPh sb="0" eb="1">
      <t>イチ</t>
    </rPh>
    <rPh sb="2" eb="3">
      <t>バン</t>
    </rPh>
    <rPh sb="4" eb="5">
      <t>カン</t>
    </rPh>
    <rPh sb="6" eb="7">
      <t>リ</t>
    </rPh>
    <rPh sb="8" eb="9">
      <t>ヒ</t>
    </rPh>
    <phoneticPr fontId="14"/>
  </si>
  <si>
    <t>（うち流通加工費）</t>
    <rPh sb="3" eb="5">
      <t>リュウツウ</t>
    </rPh>
    <rPh sb="5" eb="8">
      <t>カコウヒ</t>
    </rPh>
    <phoneticPr fontId="14"/>
  </si>
  <si>
    <t>〈16〉</t>
    <phoneticPr fontId="14"/>
  </si>
  <si>
    <t>保　　管　　業　　務　　費</t>
    <rPh sb="0" eb="1">
      <t>タモツ</t>
    </rPh>
    <rPh sb="3" eb="4">
      <t>カン</t>
    </rPh>
    <rPh sb="6" eb="7">
      <t>ギョウ</t>
    </rPh>
    <rPh sb="9" eb="10">
      <t>ツトム</t>
    </rPh>
    <rPh sb="12" eb="13">
      <t>ヒ</t>
    </rPh>
    <phoneticPr fontId="14"/>
  </si>
  <si>
    <t>不動産賃貸業収益</t>
    <rPh sb="0" eb="3">
      <t>フドウサン</t>
    </rPh>
    <rPh sb="3" eb="6">
      <t>チンタイギョウ</t>
    </rPh>
    <rPh sb="6" eb="8">
      <t>シュウエキ</t>
    </rPh>
    <phoneticPr fontId="14"/>
  </si>
  <si>
    <t>（うち倉庫賃貸事業収益）</t>
    <rPh sb="3" eb="5">
      <t>ソウコ</t>
    </rPh>
    <rPh sb="5" eb="7">
      <t>チンタイ</t>
    </rPh>
    <rPh sb="7" eb="9">
      <t>ジギョウ</t>
    </rPh>
    <rPh sb="9" eb="11">
      <t>シュウエキ</t>
    </rPh>
    <phoneticPr fontId="14"/>
  </si>
  <si>
    <t>（うち受取利息）</t>
    <rPh sb="3" eb="5">
      <t>ウケトリ</t>
    </rPh>
    <rPh sb="5" eb="7">
      <t>リソク</t>
    </rPh>
    <phoneticPr fontId="14"/>
  </si>
  <si>
    <t>資本剰余金</t>
    <rPh sb="0" eb="2">
      <t>シホン</t>
    </rPh>
    <rPh sb="2" eb="5">
      <t>ジョウヨキン</t>
    </rPh>
    <phoneticPr fontId="14"/>
  </si>
  <si>
    <t>資　本　準　備　金</t>
    <rPh sb="0" eb="1">
      <t>シ</t>
    </rPh>
    <rPh sb="2" eb="3">
      <t>ホン</t>
    </rPh>
    <rPh sb="4" eb="5">
      <t>ジュン</t>
    </rPh>
    <rPh sb="6" eb="7">
      <t>ビ</t>
    </rPh>
    <rPh sb="8" eb="9">
      <t>キン</t>
    </rPh>
    <phoneticPr fontId="14"/>
  </si>
  <si>
    <t>その他資本剰余金</t>
    <rPh sb="2" eb="3">
      <t>タ</t>
    </rPh>
    <rPh sb="3" eb="5">
      <t>シホン</t>
    </rPh>
    <rPh sb="5" eb="8">
      <t>ジョウヨキン</t>
    </rPh>
    <phoneticPr fontId="14"/>
  </si>
  <si>
    <t>利益剰余金</t>
    <rPh sb="0" eb="2">
      <t>リエキ</t>
    </rPh>
    <rPh sb="2" eb="5">
      <t>ジョウヨキン</t>
    </rPh>
    <phoneticPr fontId="14"/>
  </si>
  <si>
    <t>利　益　準　備　金</t>
    <rPh sb="0" eb="1">
      <t>リ</t>
    </rPh>
    <rPh sb="2" eb="3">
      <t>エキ</t>
    </rPh>
    <rPh sb="4" eb="5">
      <t>ジュン</t>
    </rPh>
    <rPh sb="6" eb="7">
      <t>ビ</t>
    </rPh>
    <rPh sb="8" eb="9">
      <t>キン</t>
    </rPh>
    <phoneticPr fontId="14"/>
  </si>
  <si>
    <t>任　意　積　立　金</t>
    <rPh sb="0" eb="1">
      <t>ニン</t>
    </rPh>
    <rPh sb="2" eb="3">
      <t>イ</t>
    </rPh>
    <rPh sb="4" eb="5">
      <t>セキ</t>
    </rPh>
    <rPh sb="6" eb="7">
      <t>タテ</t>
    </rPh>
    <rPh sb="8" eb="9">
      <t>キン</t>
    </rPh>
    <phoneticPr fontId="14"/>
  </si>
  <si>
    <t>土 地 再 評 価 差 額 金</t>
    <rPh sb="0" eb="1">
      <t>ツチ</t>
    </rPh>
    <rPh sb="2" eb="3">
      <t>チ</t>
    </rPh>
    <rPh sb="4" eb="5">
      <t>サイ</t>
    </rPh>
    <rPh sb="6" eb="7">
      <t>ヒョウ</t>
    </rPh>
    <rPh sb="8" eb="9">
      <t>アタイ</t>
    </rPh>
    <rPh sb="10" eb="11">
      <t>サ</t>
    </rPh>
    <rPh sb="12" eb="13">
      <t>ガク</t>
    </rPh>
    <rPh sb="14" eb="15">
      <t>キン</t>
    </rPh>
    <phoneticPr fontId="14"/>
  </si>
  <si>
    <t>その他有価証券評価差額金</t>
    <rPh sb="2" eb="3">
      <t>タ</t>
    </rPh>
    <phoneticPr fontId="14"/>
  </si>
  <si>
    <t>自己株式払込金・申込証拠金</t>
    <rPh sb="0" eb="2">
      <t>ジコ</t>
    </rPh>
    <rPh sb="2" eb="4">
      <t>カブシキ</t>
    </rPh>
    <rPh sb="4" eb="7">
      <t>ハライコミキン</t>
    </rPh>
    <rPh sb="8" eb="10">
      <t>モウシコ</t>
    </rPh>
    <rPh sb="10" eb="13">
      <t>ショウコキン</t>
    </rPh>
    <phoneticPr fontId="14"/>
  </si>
  <si>
    <t>自　　己　　株　　式</t>
    <rPh sb="0" eb="1">
      <t>ジ</t>
    </rPh>
    <rPh sb="3" eb="4">
      <t>オノレ</t>
    </rPh>
    <rPh sb="6" eb="7">
      <t>カブ</t>
    </rPh>
    <rPh sb="9" eb="10">
      <t>シキ</t>
    </rPh>
    <phoneticPr fontId="14"/>
  </si>
  <si>
    <t>〈26〉</t>
    <phoneticPr fontId="14"/>
  </si>
  <si>
    <t>〈27〉</t>
    <phoneticPr fontId="14"/>
  </si>
  <si>
    <t>投資その他の資産</t>
    <rPh sb="0" eb="2">
      <t>トウシ</t>
    </rPh>
    <rPh sb="4" eb="5">
      <t>タ</t>
    </rPh>
    <rPh sb="6" eb="8">
      <t>シサン</t>
    </rPh>
    <phoneticPr fontId="14"/>
  </si>
  <si>
    <t>資 本 剰 余 金 計</t>
    <rPh sb="0" eb="1">
      <t>シ</t>
    </rPh>
    <rPh sb="2" eb="3">
      <t>ホン</t>
    </rPh>
    <rPh sb="4" eb="5">
      <t>アマツサ</t>
    </rPh>
    <rPh sb="6" eb="7">
      <t>ヨ</t>
    </rPh>
    <rPh sb="8" eb="9">
      <t>キン</t>
    </rPh>
    <rPh sb="10" eb="11">
      <t>ケイ</t>
    </rPh>
    <phoneticPr fontId="14"/>
  </si>
  <si>
    <t>利 益 剰 余 金 計</t>
    <rPh sb="0" eb="1">
      <t>リ</t>
    </rPh>
    <rPh sb="2" eb="3">
      <t>エキ</t>
    </rPh>
    <rPh sb="4" eb="5">
      <t>アマツサ</t>
    </rPh>
    <rPh sb="6" eb="7">
      <t>ヨ</t>
    </rPh>
    <rPh sb="8" eb="9">
      <t>キン</t>
    </rPh>
    <rPh sb="10" eb="11">
      <t>ケイ</t>
    </rPh>
    <phoneticPr fontId="14"/>
  </si>
  <si>
    <t>有　形　固　定　資　産</t>
    <rPh sb="0" eb="1">
      <t>ユウ</t>
    </rPh>
    <rPh sb="2" eb="3">
      <t>カタチ</t>
    </rPh>
    <rPh sb="4" eb="5">
      <t>ガタマリ</t>
    </rPh>
    <rPh sb="6" eb="7">
      <t>サダム</t>
    </rPh>
    <rPh sb="8" eb="9">
      <t>シ</t>
    </rPh>
    <rPh sb="10" eb="11">
      <t>サン</t>
    </rPh>
    <phoneticPr fontId="14"/>
  </si>
  <si>
    <t>固　　　定　　　資　　　産</t>
    <rPh sb="0" eb="1">
      <t>ガタマリ</t>
    </rPh>
    <rPh sb="4" eb="5">
      <t>サダム</t>
    </rPh>
    <rPh sb="8" eb="9">
      <t>シ</t>
    </rPh>
    <rPh sb="12" eb="13">
      <t>サン</t>
    </rPh>
    <phoneticPr fontId="14"/>
  </si>
  <si>
    <t>資　　　産　　　の　　　部</t>
    <rPh sb="0" eb="1">
      <t>シ</t>
    </rPh>
    <rPh sb="4" eb="5">
      <t>サン</t>
    </rPh>
    <rPh sb="12" eb="13">
      <t>ブ</t>
    </rPh>
    <phoneticPr fontId="14"/>
  </si>
  <si>
    <t>流動負債</t>
    <rPh sb="0" eb="2">
      <t>リュウドウ</t>
    </rPh>
    <rPh sb="2" eb="4">
      <t>フサイ</t>
    </rPh>
    <phoneticPr fontId="14"/>
  </si>
  <si>
    <t>固定負債</t>
    <rPh sb="0" eb="2">
      <t>コテイ</t>
    </rPh>
    <rPh sb="2" eb="4">
      <t>フサイ</t>
    </rPh>
    <phoneticPr fontId="14"/>
  </si>
  <si>
    <t>負　　債　　の　　部</t>
    <rPh sb="0" eb="1">
      <t>フ</t>
    </rPh>
    <rPh sb="3" eb="4">
      <t>サイ</t>
    </rPh>
    <rPh sb="9" eb="10">
      <t>ブ</t>
    </rPh>
    <phoneticPr fontId="14"/>
  </si>
  <si>
    <t>（うち再寄託収益）</t>
    <phoneticPr fontId="14"/>
  </si>
  <si>
    <t>（うち流通加工収益）</t>
    <rPh sb="3" eb="5">
      <t>リュウツウ</t>
    </rPh>
    <rPh sb="5" eb="7">
      <t>カコウ</t>
    </rPh>
    <phoneticPr fontId="14"/>
  </si>
  <si>
    <t>（うち流通加工費）</t>
    <rPh sb="3" eb="5">
      <t>リュウツウ</t>
    </rPh>
    <rPh sb="5" eb="7">
      <t>カコウ</t>
    </rPh>
    <rPh sb="7" eb="8">
      <t>ヒ</t>
    </rPh>
    <phoneticPr fontId="14"/>
  </si>
  <si>
    <t xml:space="preserve"> 〈1〉'</t>
    <phoneticPr fontId="14"/>
  </si>
  <si>
    <t xml:space="preserve"> 〈1〉''</t>
    <phoneticPr fontId="14"/>
  </si>
  <si>
    <t>（うち流通加工収益）</t>
    <phoneticPr fontId="14"/>
  </si>
  <si>
    <t>第９表　冷蔵倉庫業有形固定資産</t>
    <phoneticPr fontId="14"/>
  </si>
  <si>
    <t>第８表　流通加工収益及び費用内訳</t>
    <rPh sb="4" eb="6">
      <t>リュウツウ</t>
    </rPh>
    <rPh sb="6" eb="8">
      <t>カコウ</t>
    </rPh>
    <rPh sb="8" eb="10">
      <t>シュウエキ</t>
    </rPh>
    <rPh sb="10" eb="11">
      <t>オヨ</t>
    </rPh>
    <rPh sb="12" eb="14">
      <t>ヒヨウ</t>
    </rPh>
    <rPh sb="14" eb="16">
      <t>ウチワケ</t>
    </rPh>
    <phoneticPr fontId="14"/>
  </si>
  <si>
    <t>〈29〉</t>
    <phoneticPr fontId="14"/>
  </si>
  <si>
    <t>〈30〉</t>
    <phoneticPr fontId="14"/>
  </si>
  <si>
    <t>〈31〉</t>
    <phoneticPr fontId="14"/>
  </si>
  <si>
    <t>〈33〉</t>
    <phoneticPr fontId="14"/>
  </si>
  <si>
    <t>〈34〉</t>
    <phoneticPr fontId="14"/>
  </si>
  <si>
    <t>〈35〉</t>
    <phoneticPr fontId="14"/>
  </si>
  <si>
    <t>〈36〉</t>
    <phoneticPr fontId="14"/>
  </si>
  <si>
    <t>第４表　貸借対照表</t>
    <phoneticPr fontId="14"/>
  </si>
  <si>
    <t>負  債 の 部 計</t>
    <rPh sb="0" eb="1">
      <t>フ</t>
    </rPh>
    <rPh sb="3" eb="4">
      <t>サイ</t>
    </rPh>
    <rPh sb="7" eb="8">
      <t>ブ</t>
    </rPh>
    <rPh sb="9" eb="10">
      <t>ケイ</t>
    </rPh>
    <phoneticPr fontId="14"/>
  </si>
  <si>
    <t>第１表→</t>
    <rPh sb="0" eb="1">
      <t>ダイ</t>
    </rPh>
    <rPh sb="2" eb="3">
      <t>ヒョウ</t>
    </rPh>
    <phoneticPr fontId="23"/>
  </si>
  <si>
    <t>←第１表</t>
    <rPh sb="1" eb="2">
      <t>ダイ</t>
    </rPh>
    <rPh sb="3" eb="4">
      <t>ヒョウ</t>
    </rPh>
    <phoneticPr fontId="23"/>
  </si>
  <si>
    <t>第２表→</t>
    <rPh sb="0" eb="1">
      <t>ダイ</t>
    </rPh>
    <rPh sb="2" eb="3">
      <t>ヒョウ</t>
    </rPh>
    <phoneticPr fontId="23"/>
  </si>
  <si>
    <t>←第２表</t>
    <rPh sb="1" eb="2">
      <t>ダイ</t>
    </rPh>
    <rPh sb="3" eb="4">
      <t>ヒョウ</t>
    </rPh>
    <phoneticPr fontId="23"/>
  </si>
  <si>
    <t>第３表→</t>
    <rPh sb="0" eb="1">
      <t>ダイ</t>
    </rPh>
    <rPh sb="2" eb="3">
      <t>ヒョウ</t>
    </rPh>
    <phoneticPr fontId="23"/>
  </si>
  <si>
    <t>←第３表</t>
    <rPh sb="1" eb="2">
      <t>ダイ</t>
    </rPh>
    <rPh sb="3" eb="4">
      <t>ヒョウ</t>
    </rPh>
    <phoneticPr fontId="23"/>
  </si>
  <si>
    <t>第４表→</t>
    <rPh sb="0" eb="1">
      <t>ダイ</t>
    </rPh>
    <rPh sb="2" eb="3">
      <t>ヒョウ</t>
    </rPh>
    <phoneticPr fontId="23"/>
  </si>
  <si>
    <t>←第４表→</t>
    <rPh sb="1" eb="2">
      <t>ダイ</t>
    </rPh>
    <rPh sb="3" eb="4">
      <t>ヒョウ</t>
    </rPh>
    <phoneticPr fontId="23"/>
  </si>
  <si>
    <t>←第４表</t>
    <rPh sb="1" eb="2">
      <t>ダイ</t>
    </rPh>
    <rPh sb="3" eb="4">
      <t>ヒョウ</t>
    </rPh>
    <phoneticPr fontId="23"/>
  </si>
  <si>
    <t>第５表→</t>
    <rPh sb="0" eb="1">
      <t>ダイ</t>
    </rPh>
    <rPh sb="2" eb="3">
      <t>ヒョウ</t>
    </rPh>
    <phoneticPr fontId="23"/>
  </si>
  <si>
    <t>←第５表→</t>
    <rPh sb="1" eb="2">
      <t>ダイ</t>
    </rPh>
    <rPh sb="3" eb="4">
      <t>ヒョウ</t>
    </rPh>
    <phoneticPr fontId="23"/>
  </si>
  <si>
    <t>第６表→</t>
    <rPh sb="0" eb="1">
      <t>ダイ</t>
    </rPh>
    <rPh sb="2" eb="3">
      <t>ヒョウ</t>
    </rPh>
    <phoneticPr fontId="23"/>
  </si>
  <si>
    <t>←第６表→</t>
    <rPh sb="1" eb="2">
      <t>ダイ</t>
    </rPh>
    <rPh sb="3" eb="4">
      <t>ヒョウ</t>
    </rPh>
    <phoneticPr fontId="23"/>
  </si>
  <si>
    <t>←第６表</t>
    <rPh sb="1" eb="2">
      <t>ダイ</t>
    </rPh>
    <rPh sb="3" eb="4">
      <t>ヒョウ</t>
    </rPh>
    <phoneticPr fontId="23"/>
  </si>
  <si>
    <t>第７表→</t>
    <rPh sb="0" eb="1">
      <t>ダイ</t>
    </rPh>
    <rPh sb="2" eb="3">
      <t>ヒョウ</t>
    </rPh>
    <phoneticPr fontId="23"/>
  </si>
  <si>
    <t>←第７表→</t>
    <rPh sb="1" eb="2">
      <t>ダイ</t>
    </rPh>
    <rPh sb="3" eb="4">
      <t>ヒョウ</t>
    </rPh>
    <phoneticPr fontId="23"/>
  </si>
  <si>
    <t>←第７表</t>
    <phoneticPr fontId="23"/>
  </si>
  <si>
    <t>第８表→</t>
    <rPh sb="0" eb="1">
      <t>ダイ</t>
    </rPh>
    <rPh sb="2" eb="3">
      <t>ヒョウ</t>
    </rPh>
    <phoneticPr fontId="23"/>
  </si>
  <si>
    <t>←第８表</t>
    <rPh sb="1" eb="2">
      <t>ダイ</t>
    </rPh>
    <rPh sb="3" eb="4">
      <t>ヒョウ</t>
    </rPh>
    <phoneticPr fontId="23"/>
  </si>
  <si>
    <t>第９表→</t>
    <rPh sb="0" eb="1">
      <t>ダイ</t>
    </rPh>
    <rPh sb="2" eb="3">
      <t>ヒョウ</t>
    </rPh>
    <phoneticPr fontId="23"/>
  </si>
  <si>
    <t>←第９表</t>
    <rPh sb="1" eb="2">
      <t>ダイ</t>
    </rPh>
    <rPh sb="3" eb="4">
      <t>ヒョウ</t>
    </rPh>
    <phoneticPr fontId="23"/>
  </si>
  <si>
    <t>社名</t>
    <rPh sb="0" eb="2">
      <t>シャメイ</t>
    </rPh>
    <phoneticPr fontId="23"/>
  </si>
  <si>
    <t>運輸局</t>
    <rPh sb="0" eb="2">
      <t>ウンユ</t>
    </rPh>
    <rPh sb="2" eb="3">
      <t>キョク</t>
    </rPh>
    <phoneticPr fontId="23"/>
  </si>
  <si>
    <t>倉庫</t>
    <rPh sb="0" eb="2">
      <t>ソウコ</t>
    </rPh>
    <phoneticPr fontId="23"/>
  </si>
  <si>
    <t>区分</t>
    <rPh sb="0" eb="2">
      <t>クブン</t>
    </rPh>
    <phoneticPr fontId="23"/>
  </si>
  <si>
    <t>番号</t>
    <rPh sb="0" eb="2">
      <t>バンゴウ</t>
    </rPh>
    <phoneticPr fontId="23"/>
  </si>
  <si>
    <t>所在地</t>
    <rPh sb="0" eb="3">
      <t>ショザイチ</t>
    </rPh>
    <phoneticPr fontId="23"/>
  </si>
  <si>
    <t>役員</t>
  </si>
  <si>
    <t>全体従業員数</t>
  </si>
  <si>
    <t>左のうち、借庫</t>
    <rPh sb="0" eb="1">
      <t>サ</t>
    </rPh>
    <phoneticPr fontId="23"/>
  </si>
  <si>
    <t>保管残高</t>
  </si>
  <si>
    <t>（容）入庫高</t>
  </si>
  <si>
    <t>（容）出庫高</t>
  </si>
  <si>
    <t>使用容積</t>
  </si>
  <si>
    <t>常勤役員</t>
    <rPh sb="0" eb="2">
      <t>ジョウキン</t>
    </rPh>
    <rPh sb="2" eb="4">
      <t>ヤクイン</t>
    </rPh>
    <phoneticPr fontId="23"/>
  </si>
  <si>
    <t>臨時従業員</t>
  </si>
  <si>
    <t>従業員数</t>
    <rPh sb="0" eb="3">
      <t>ジュウギョウイン</t>
    </rPh>
    <rPh sb="3" eb="4">
      <t>スウ</t>
    </rPh>
    <phoneticPr fontId="23"/>
  </si>
  <si>
    <t>平均賃金</t>
  </si>
  <si>
    <t>年齢</t>
  </si>
  <si>
    <t>役員報酬（単位：千円）</t>
    <rPh sb="5" eb="7">
      <t>タンイ</t>
    </rPh>
    <rPh sb="8" eb="10">
      <t>センエン</t>
    </rPh>
    <phoneticPr fontId="23"/>
  </si>
  <si>
    <t>流動資産</t>
    <phoneticPr fontId="23"/>
  </si>
  <si>
    <t>建物</t>
  </si>
  <si>
    <t>構築物</t>
  </si>
  <si>
    <t>土地</t>
  </si>
  <si>
    <t>投資等</t>
  </si>
  <si>
    <t>固定資産計</t>
  </si>
  <si>
    <t>資産の部計</t>
  </si>
  <si>
    <t>流動負債計</t>
  </si>
  <si>
    <t>固定負債計</t>
  </si>
  <si>
    <t>負債の部計</t>
  </si>
  <si>
    <t>資本金</t>
  </si>
  <si>
    <t>企業</t>
    <rPh sb="0" eb="2">
      <t>キギョウ</t>
    </rPh>
    <phoneticPr fontId="23"/>
  </si>
  <si>
    <t>その他資本剰余金</t>
    <rPh sb="2" eb="3">
      <t>タ</t>
    </rPh>
    <rPh sb="3" eb="5">
      <t>シホン</t>
    </rPh>
    <rPh sb="5" eb="8">
      <t>ジョウヨキン</t>
    </rPh>
    <phoneticPr fontId="23"/>
  </si>
  <si>
    <t>資本剰余金計</t>
    <rPh sb="0" eb="2">
      <t>シホン</t>
    </rPh>
    <rPh sb="2" eb="5">
      <t>ジョウヨキン</t>
    </rPh>
    <rPh sb="5" eb="6">
      <t>ケイ</t>
    </rPh>
    <phoneticPr fontId="23"/>
  </si>
  <si>
    <t>任意積立金</t>
    <rPh sb="0" eb="2">
      <t>ニンイ</t>
    </rPh>
    <rPh sb="2" eb="4">
      <t>ツミタテ</t>
    </rPh>
    <rPh sb="4" eb="5">
      <t>キン</t>
    </rPh>
    <phoneticPr fontId="23"/>
  </si>
  <si>
    <t>利益剰余金計</t>
    <rPh sb="0" eb="2">
      <t>リエキ</t>
    </rPh>
    <rPh sb="2" eb="5">
      <t>ジョウヨキン</t>
    </rPh>
    <phoneticPr fontId="23"/>
  </si>
  <si>
    <t>土地再評価差額金</t>
    <rPh sb="0" eb="2">
      <t>トチ</t>
    </rPh>
    <rPh sb="2" eb="5">
      <t>サイヒョウカ</t>
    </rPh>
    <rPh sb="5" eb="7">
      <t>サガク</t>
    </rPh>
    <rPh sb="7" eb="8">
      <t>キン</t>
    </rPh>
    <phoneticPr fontId="23"/>
  </si>
  <si>
    <t>その他有価証券評価差額金</t>
    <rPh sb="2" eb="3">
      <t>タ</t>
    </rPh>
    <rPh sb="3" eb="5">
      <t>ユウカ</t>
    </rPh>
    <rPh sb="5" eb="7">
      <t>ショウケン</t>
    </rPh>
    <rPh sb="7" eb="9">
      <t>ヒョウカ</t>
    </rPh>
    <rPh sb="9" eb="11">
      <t>サガク</t>
    </rPh>
    <rPh sb="11" eb="12">
      <t>キン</t>
    </rPh>
    <phoneticPr fontId="23"/>
  </si>
  <si>
    <t>自己株式払込金申込証拠金</t>
    <rPh sb="0" eb="2">
      <t>ジコ</t>
    </rPh>
    <rPh sb="2" eb="4">
      <t>カブシキ</t>
    </rPh>
    <rPh sb="4" eb="7">
      <t>ハライコミキン</t>
    </rPh>
    <rPh sb="7" eb="9">
      <t>モウシコミ</t>
    </rPh>
    <rPh sb="9" eb="12">
      <t>ショウコキン</t>
    </rPh>
    <phoneticPr fontId="23"/>
  </si>
  <si>
    <t>自己株式</t>
    <rPh sb="0" eb="2">
      <t>ジコ</t>
    </rPh>
    <rPh sb="2" eb="4">
      <t>カブシキ</t>
    </rPh>
    <phoneticPr fontId="23"/>
  </si>
  <si>
    <t>貸借計</t>
    <rPh sb="0" eb="2">
      <t>タイシャク</t>
    </rPh>
    <rPh sb="2" eb="3">
      <t>ケイ</t>
    </rPh>
    <phoneticPr fontId="23"/>
  </si>
  <si>
    <t>倉庫業収益</t>
  </si>
  <si>
    <t>その他倉庫業収益</t>
    <rPh sb="2" eb="3">
      <t>タ</t>
    </rPh>
    <rPh sb="3" eb="5">
      <t>ソウコ</t>
    </rPh>
    <rPh sb="5" eb="6">
      <t>ギョウ</t>
    </rPh>
    <rPh sb="6" eb="8">
      <t>シュウエキ</t>
    </rPh>
    <phoneticPr fontId="23"/>
  </si>
  <si>
    <t>倉庫業収益計</t>
    <phoneticPr fontId="23"/>
  </si>
  <si>
    <t>倉庫業費用</t>
  </si>
  <si>
    <t>その他倉庫業費用</t>
    <rPh sb="2" eb="3">
      <t>タ</t>
    </rPh>
    <rPh sb="3" eb="5">
      <t>ソウコ</t>
    </rPh>
    <rPh sb="5" eb="6">
      <t>ギョウ</t>
    </rPh>
    <rPh sb="6" eb="8">
      <t>ヒヨウ</t>
    </rPh>
    <phoneticPr fontId="23"/>
  </si>
  <si>
    <t>不動産賃貸業収益</t>
    <rPh sb="0" eb="3">
      <t>フドウサン</t>
    </rPh>
    <rPh sb="3" eb="6">
      <t>チンタイギョウ</t>
    </rPh>
    <rPh sb="6" eb="8">
      <t>シュウエキ</t>
    </rPh>
    <phoneticPr fontId="23"/>
  </si>
  <si>
    <t>左のうち、倉庫賃貸事業収益</t>
    <rPh sb="0" eb="1">
      <t>サ</t>
    </rPh>
    <rPh sb="5" eb="7">
      <t>ソウコ</t>
    </rPh>
    <rPh sb="7" eb="9">
      <t>チンタイ</t>
    </rPh>
    <rPh sb="9" eb="11">
      <t>ジギョウ</t>
    </rPh>
    <rPh sb="11" eb="13">
      <t>シュウエキ</t>
    </rPh>
    <phoneticPr fontId="23"/>
  </si>
  <si>
    <t>その他事業収益</t>
    <rPh sb="2" eb="3">
      <t>タ</t>
    </rPh>
    <rPh sb="3" eb="5">
      <t>ジギョウ</t>
    </rPh>
    <rPh sb="5" eb="7">
      <t>シュウエキ</t>
    </rPh>
    <phoneticPr fontId="23"/>
  </si>
  <si>
    <t>兼営事業収益計</t>
  </si>
  <si>
    <t>兼営事業費用</t>
  </si>
  <si>
    <t>左のうち、賃借料</t>
    <rPh sb="0" eb="1">
      <t>サ</t>
    </rPh>
    <rPh sb="5" eb="8">
      <t>チンシャクリョウ</t>
    </rPh>
    <phoneticPr fontId="23"/>
  </si>
  <si>
    <t>兼営事業損益</t>
    <phoneticPr fontId="23"/>
  </si>
  <si>
    <t>営業収益</t>
    <rPh sb="0" eb="2">
      <t>エイギョウ</t>
    </rPh>
    <rPh sb="2" eb="4">
      <t>シュウエキ</t>
    </rPh>
    <phoneticPr fontId="23"/>
  </si>
  <si>
    <t>営業費用</t>
    <rPh sb="0" eb="2">
      <t>エイギョウ</t>
    </rPh>
    <rPh sb="2" eb="4">
      <t>ヒヨウ</t>
    </rPh>
    <phoneticPr fontId="23"/>
  </si>
  <si>
    <t>営業利益</t>
    <rPh sb="0" eb="2">
      <t>エイギョウ</t>
    </rPh>
    <rPh sb="2" eb="4">
      <t>リエキ</t>
    </rPh>
    <phoneticPr fontId="23"/>
  </si>
  <si>
    <t>営業外収益</t>
  </si>
  <si>
    <t>左のうち、受取利息</t>
    <rPh sb="0" eb="1">
      <t>サ</t>
    </rPh>
    <rPh sb="5" eb="7">
      <t>ウケトリ</t>
    </rPh>
    <rPh sb="7" eb="9">
      <t>リソク</t>
    </rPh>
    <phoneticPr fontId="23"/>
  </si>
  <si>
    <t>営業外費用</t>
  </si>
  <si>
    <t>左のうち、金融費用</t>
    <rPh sb="0" eb="1">
      <t>サ</t>
    </rPh>
    <rPh sb="5" eb="7">
      <t>キンユウ</t>
    </rPh>
    <rPh sb="7" eb="9">
      <t>ヒヨウ</t>
    </rPh>
    <phoneticPr fontId="23"/>
  </si>
  <si>
    <t>経常損益</t>
  </si>
  <si>
    <t>当期</t>
    <rPh sb="0" eb="2">
      <t>トウキ</t>
    </rPh>
    <phoneticPr fontId="23"/>
  </si>
  <si>
    <t>特別利益</t>
  </si>
  <si>
    <t>特別損失</t>
  </si>
  <si>
    <t>税引前当期損益</t>
    <phoneticPr fontId="23"/>
  </si>
  <si>
    <t>法人税等調整額</t>
    <rPh sb="0" eb="3">
      <t>ホウジンゼイ</t>
    </rPh>
    <rPh sb="3" eb="4">
      <t>トウ</t>
    </rPh>
    <rPh sb="4" eb="6">
      <t>チョウセイ</t>
    </rPh>
    <rPh sb="6" eb="7">
      <t>ガク</t>
    </rPh>
    <phoneticPr fontId="23"/>
  </si>
  <si>
    <t>税引後当期損益</t>
    <rPh sb="0" eb="1">
      <t>ゼイ</t>
    </rPh>
    <rPh sb="1" eb="2">
      <t>ヒ</t>
    </rPh>
    <rPh sb="2" eb="3">
      <t>ゴ</t>
    </rPh>
    <phoneticPr fontId="23"/>
  </si>
  <si>
    <t>営業収益（保管）</t>
    <rPh sb="5" eb="7">
      <t>ホカン</t>
    </rPh>
    <phoneticPr fontId="23"/>
  </si>
  <si>
    <t>保管収益のうち、再寄託収益</t>
    <rPh sb="0" eb="2">
      <t>ホカン</t>
    </rPh>
    <rPh sb="2" eb="4">
      <t>シュウエキ</t>
    </rPh>
    <phoneticPr fontId="23"/>
  </si>
  <si>
    <t>保管収益のうち、流通加工収益</t>
    <rPh sb="0" eb="2">
      <t>ホカン</t>
    </rPh>
    <rPh sb="2" eb="4">
      <t>シュウエキ</t>
    </rPh>
    <rPh sb="8" eb="10">
      <t>リュウツウ</t>
    </rPh>
    <rPh sb="10" eb="12">
      <t>カコウ</t>
    </rPh>
    <rPh sb="12" eb="14">
      <t>シュウエキ</t>
    </rPh>
    <phoneticPr fontId="23"/>
  </si>
  <si>
    <t>営業外収益（保管）</t>
    <rPh sb="6" eb="8">
      <t>ホカン</t>
    </rPh>
    <phoneticPr fontId="23"/>
  </si>
  <si>
    <t>経常収益（保管）</t>
    <rPh sb="5" eb="7">
      <t>ホカン</t>
    </rPh>
    <phoneticPr fontId="23"/>
  </si>
  <si>
    <t>人件費（保管）</t>
    <rPh sb="4" eb="6">
      <t>ホカン</t>
    </rPh>
    <phoneticPr fontId="23"/>
  </si>
  <si>
    <t>動力費（保管）</t>
    <rPh sb="4" eb="6">
      <t>ホカン</t>
    </rPh>
    <phoneticPr fontId="23"/>
  </si>
  <si>
    <t>材料費（保管）</t>
    <rPh sb="4" eb="6">
      <t>ホカン</t>
    </rPh>
    <phoneticPr fontId="23"/>
  </si>
  <si>
    <t>減価償却費（保管）</t>
    <rPh sb="6" eb="8">
      <t>ホカン</t>
    </rPh>
    <phoneticPr fontId="23"/>
  </si>
  <si>
    <t>修繕費（保管）</t>
    <rPh sb="4" eb="6">
      <t>ホカン</t>
    </rPh>
    <phoneticPr fontId="23"/>
  </si>
  <si>
    <t>建物保険料（保管）</t>
    <rPh sb="6" eb="8">
      <t>ホカン</t>
    </rPh>
    <phoneticPr fontId="23"/>
  </si>
  <si>
    <t>貨物保険料（保管）</t>
    <rPh sb="6" eb="8">
      <t>ホカン</t>
    </rPh>
    <phoneticPr fontId="23"/>
  </si>
  <si>
    <t>賃借料（保管）</t>
    <rPh sb="4" eb="6">
      <t>ホカン</t>
    </rPh>
    <phoneticPr fontId="23"/>
  </si>
  <si>
    <t>左のうち、借庫料（保管）</t>
    <rPh sb="0" eb="1">
      <t>ヒダリ</t>
    </rPh>
    <rPh sb="9" eb="11">
      <t>ホカン</t>
    </rPh>
    <phoneticPr fontId="23"/>
  </si>
  <si>
    <t>再寄託費用（保管）</t>
    <rPh sb="6" eb="8">
      <t>ホカン</t>
    </rPh>
    <phoneticPr fontId="23"/>
  </si>
  <si>
    <t>租税公課（保管）</t>
    <rPh sb="5" eb="7">
      <t>ホカン</t>
    </rPh>
    <phoneticPr fontId="23"/>
  </si>
  <si>
    <t>その他経費（保管）</t>
    <rPh sb="6" eb="8">
      <t>ホカン</t>
    </rPh>
    <phoneticPr fontId="23"/>
  </si>
  <si>
    <t>計（保管）</t>
    <rPh sb="2" eb="4">
      <t>ホカン</t>
    </rPh>
    <phoneticPr fontId="23"/>
  </si>
  <si>
    <t>保管業務計のうち、流通加工費</t>
    <rPh sb="0" eb="2">
      <t>ホカン</t>
    </rPh>
    <rPh sb="2" eb="4">
      <t>ギョウム</t>
    </rPh>
    <rPh sb="4" eb="5">
      <t>ケイ</t>
    </rPh>
    <rPh sb="9" eb="11">
      <t>リュウツウ</t>
    </rPh>
    <rPh sb="11" eb="14">
      <t>カコウヒ</t>
    </rPh>
    <phoneticPr fontId="23"/>
  </si>
  <si>
    <t>人件費（一般保管）</t>
    <rPh sb="6" eb="8">
      <t>ホカン</t>
    </rPh>
    <phoneticPr fontId="23"/>
  </si>
  <si>
    <t>減価償却費（一般保管）</t>
    <rPh sb="8" eb="10">
      <t>ホカン</t>
    </rPh>
    <phoneticPr fontId="23"/>
  </si>
  <si>
    <t>修繕費（一般保管）</t>
    <rPh sb="6" eb="8">
      <t>ホカン</t>
    </rPh>
    <phoneticPr fontId="23"/>
  </si>
  <si>
    <t>賃借料（一般保管）</t>
    <rPh sb="6" eb="8">
      <t>ホカン</t>
    </rPh>
    <phoneticPr fontId="23"/>
  </si>
  <si>
    <t>租税公課（一般保管）</t>
    <rPh sb="7" eb="9">
      <t>ホカン</t>
    </rPh>
    <phoneticPr fontId="23"/>
  </si>
  <si>
    <t>その他経費（一般保管）</t>
    <rPh sb="8" eb="10">
      <t>ホカン</t>
    </rPh>
    <phoneticPr fontId="23"/>
  </si>
  <si>
    <t>計（保管）</t>
    <rPh sb="0" eb="1">
      <t>ケイ</t>
    </rPh>
    <rPh sb="2" eb="4">
      <t>ホカン</t>
    </rPh>
    <phoneticPr fontId="23"/>
  </si>
  <si>
    <t>営業費用(保管)</t>
    <rPh sb="5" eb="7">
      <t>ホカン</t>
    </rPh>
    <phoneticPr fontId="23"/>
  </si>
  <si>
    <t>営業外費用（保管）</t>
    <rPh sb="6" eb="8">
      <t>ホカン</t>
    </rPh>
    <phoneticPr fontId="23"/>
  </si>
  <si>
    <t>左のうち、金融費用（保管）</t>
    <rPh sb="0" eb="1">
      <t>サ</t>
    </rPh>
    <rPh sb="10" eb="12">
      <t>ホカン</t>
    </rPh>
    <phoneticPr fontId="23"/>
  </si>
  <si>
    <t>経常費用（保管）</t>
    <rPh sb="5" eb="7">
      <t>ホカン</t>
    </rPh>
    <phoneticPr fontId="23"/>
  </si>
  <si>
    <t>営業損益</t>
  </si>
  <si>
    <t>営業収支率</t>
  </si>
  <si>
    <t>経常損益（保管）</t>
    <rPh sb="5" eb="7">
      <t>ホカン</t>
    </rPh>
    <phoneticPr fontId="23"/>
  </si>
  <si>
    <t>経常収支率</t>
  </si>
  <si>
    <t>営業収益（荷役）</t>
    <rPh sb="5" eb="7">
      <t>ニエキ</t>
    </rPh>
    <phoneticPr fontId="23"/>
  </si>
  <si>
    <t>荷役収益中、再寄託収益</t>
    <rPh sb="0" eb="2">
      <t>ニエキ</t>
    </rPh>
    <rPh sb="2" eb="4">
      <t>シュウエキ</t>
    </rPh>
    <rPh sb="4" eb="5">
      <t>ナカ</t>
    </rPh>
    <phoneticPr fontId="23"/>
  </si>
  <si>
    <t>荷役収益中、流通加工収益</t>
    <rPh sb="0" eb="2">
      <t>ニエキ</t>
    </rPh>
    <rPh sb="2" eb="4">
      <t>シュウエキ</t>
    </rPh>
    <rPh sb="4" eb="5">
      <t>ナカ</t>
    </rPh>
    <rPh sb="6" eb="8">
      <t>リュウツウ</t>
    </rPh>
    <rPh sb="8" eb="10">
      <t>カコウ</t>
    </rPh>
    <rPh sb="10" eb="12">
      <t>シュウエキ</t>
    </rPh>
    <phoneticPr fontId="23"/>
  </si>
  <si>
    <t>営業外収益（荷役）</t>
    <rPh sb="6" eb="8">
      <t>ニヤク</t>
    </rPh>
    <phoneticPr fontId="23"/>
  </si>
  <si>
    <t>経常収益（荷役）</t>
    <rPh sb="5" eb="7">
      <t>ニヤク</t>
    </rPh>
    <phoneticPr fontId="23"/>
  </si>
  <si>
    <t>人件費（荷役）</t>
    <rPh sb="4" eb="6">
      <t>ニヤク</t>
    </rPh>
    <phoneticPr fontId="23"/>
  </si>
  <si>
    <t>動力費（荷役）</t>
    <rPh sb="4" eb="6">
      <t>ニヤク</t>
    </rPh>
    <phoneticPr fontId="23"/>
  </si>
  <si>
    <t>材料費（荷役）</t>
    <rPh sb="4" eb="6">
      <t>ニヤク</t>
    </rPh>
    <phoneticPr fontId="23"/>
  </si>
  <si>
    <t>減価償却費（荷役）</t>
    <rPh sb="6" eb="8">
      <t>ニヤク</t>
    </rPh>
    <phoneticPr fontId="23"/>
  </si>
  <si>
    <t>修繕費（荷役）</t>
    <rPh sb="4" eb="6">
      <t>ニヤク</t>
    </rPh>
    <phoneticPr fontId="23"/>
  </si>
  <si>
    <t>建物保険料（荷役）</t>
    <rPh sb="6" eb="8">
      <t>ニヤク</t>
    </rPh>
    <phoneticPr fontId="23"/>
  </si>
  <si>
    <t>賃借料（荷役）</t>
    <rPh sb="4" eb="6">
      <t>ニヤク</t>
    </rPh>
    <phoneticPr fontId="23"/>
  </si>
  <si>
    <t>再寄託費用（荷役）</t>
    <rPh sb="6" eb="8">
      <t>ニヤク</t>
    </rPh>
    <phoneticPr fontId="23"/>
  </si>
  <si>
    <t>租税公課（荷役）</t>
    <rPh sb="5" eb="7">
      <t>ニヤク</t>
    </rPh>
    <phoneticPr fontId="23"/>
  </si>
  <si>
    <t>その他経費（荷役）</t>
    <rPh sb="6" eb="8">
      <t>ニヤク</t>
    </rPh>
    <phoneticPr fontId="23"/>
  </si>
  <si>
    <t>計（荷役）</t>
    <rPh sb="2" eb="4">
      <t>ニヤク</t>
    </rPh>
    <phoneticPr fontId="23"/>
  </si>
  <si>
    <t>荷役業務計のうち、流通加工費</t>
    <rPh sb="0" eb="2">
      <t>ニエキ</t>
    </rPh>
    <rPh sb="2" eb="4">
      <t>ギョウム</t>
    </rPh>
    <rPh sb="4" eb="5">
      <t>ケイ</t>
    </rPh>
    <rPh sb="9" eb="11">
      <t>リュウツウ</t>
    </rPh>
    <rPh sb="11" eb="14">
      <t>カコウヒ</t>
    </rPh>
    <phoneticPr fontId="23"/>
  </si>
  <si>
    <t>人件費（一般・荷役）</t>
    <rPh sb="4" eb="6">
      <t>イッパン</t>
    </rPh>
    <rPh sb="7" eb="9">
      <t>ニヤク</t>
    </rPh>
    <phoneticPr fontId="23"/>
  </si>
  <si>
    <t>減価償却費（一般・荷役）</t>
    <rPh sb="6" eb="8">
      <t>イッパン</t>
    </rPh>
    <rPh sb="9" eb="11">
      <t>ニヤク</t>
    </rPh>
    <phoneticPr fontId="23"/>
  </si>
  <si>
    <t>修繕費（一般・荷役）</t>
    <rPh sb="4" eb="6">
      <t>イッパン</t>
    </rPh>
    <rPh sb="7" eb="9">
      <t>ニヤク</t>
    </rPh>
    <phoneticPr fontId="23"/>
  </si>
  <si>
    <t>賃借料（一般・荷役）</t>
    <rPh sb="4" eb="6">
      <t>イッパン</t>
    </rPh>
    <rPh sb="7" eb="9">
      <t>ニヤク</t>
    </rPh>
    <phoneticPr fontId="23"/>
  </si>
  <si>
    <t>租税公課（一般・荷役）</t>
    <rPh sb="5" eb="7">
      <t>イッパン</t>
    </rPh>
    <rPh sb="8" eb="10">
      <t>ニヤク</t>
    </rPh>
    <phoneticPr fontId="23"/>
  </si>
  <si>
    <t>その他経費（一般・荷役）</t>
    <rPh sb="9" eb="11">
      <t>ニヤク</t>
    </rPh>
    <phoneticPr fontId="23"/>
  </si>
  <si>
    <t>計（一般）</t>
    <phoneticPr fontId="23"/>
  </si>
  <si>
    <t>営業費用(荷役)</t>
    <rPh sb="5" eb="7">
      <t>ニヤク</t>
    </rPh>
    <phoneticPr fontId="23"/>
  </si>
  <si>
    <t>営業外費用（荷役）</t>
    <rPh sb="6" eb="8">
      <t>ニヤク</t>
    </rPh>
    <phoneticPr fontId="23"/>
  </si>
  <si>
    <t>左のうち、金融費用（荷役）</t>
    <rPh sb="0" eb="1">
      <t>サ</t>
    </rPh>
    <rPh sb="10" eb="12">
      <t>ニヤク</t>
    </rPh>
    <phoneticPr fontId="23"/>
  </si>
  <si>
    <t>経常費用（荷役）</t>
    <rPh sb="5" eb="7">
      <t>ニヤク</t>
    </rPh>
    <phoneticPr fontId="23"/>
  </si>
  <si>
    <t>営業収支率</t>
    <phoneticPr fontId="23"/>
  </si>
  <si>
    <t>経常損益（荷役)</t>
    <rPh sb="5" eb="7">
      <t>ニヤク</t>
    </rPh>
    <phoneticPr fontId="23"/>
  </si>
  <si>
    <t>経常収支率</t>
    <phoneticPr fontId="23"/>
  </si>
  <si>
    <t>営業収益（流通加工）</t>
    <rPh sb="0" eb="2">
      <t>エイギョウ</t>
    </rPh>
    <rPh sb="2" eb="4">
      <t>シュウエキ</t>
    </rPh>
    <rPh sb="5" eb="7">
      <t>リュウツウ</t>
    </rPh>
    <rPh sb="7" eb="9">
      <t>カコウ</t>
    </rPh>
    <phoneticPr fontId="23"/>
  </si>
  <si>
    <t>左のうち、流通加工収益</t>
    <rPh sb="0" eb="1">
      <t>サ</t>
    </rPh>
    <rPh sb="5" eb="7">
      <t>リュウツウ</t>
    </rPh>
    <rPh sb="7" eb="9">
      <t>カコウ</t>
    </rPh>
    <rPh sb="9" eb="11">
      <t>シュウエキ</t>
    </rPh>
    <phoneticPr fontId="23"/>
  </si>
  <si>
    <t>営業費用（流通加工）</t>
    <rPh sb="0" eb="2">
      <t>エイギョウ</t>
    </rPh>
    <rPh sb="2" eb="4">
      <t>ヒヨウ</t>
    </rPh>
    <rPh sb="5" eb="7">
      <t>リュウツウ</t>
    </rPh>
    <rPh sb="7" eb="9">
      <t>カコウ</t>
    </rPh>
    <phoneticPr fontId="23"/>
  </si>
  <si>
    <t>左のうち、流通加工費</t>
    <rPh sb="0" eb="1">
      <t>サ</t>
    </rPh>
    <rPh sb="5" eb="7">
      <t>リュウツウ</t>
    </rPh>
    <rPh sb="7" eb="10">
      <t>カコウヒ</t>
    </rPh>
    <phoneticPr fontId="23"/>
  </si>
  <si>
    <t>計</t>
    <rPh sb="0" eb="1">
      <t>ケイ</t>
    </rPh>
    <phoneticPr fontId="23"/>
  </si>
  <si>
    <t>内訳計</t>
    <rPh sb="0" eb="2">
      <t>ウチワケ</t>
    </rPh>
    <rPh sb="2" eb="3">
      <t>ケイ</t>
    </rPh>
    <phoneticPr fontId="23"/>
  </si>
  <si>
    <t>全営業収益</t>
    <rPh sb="0" eb="1">
      <t>ゼン</t>
    </rPh>
    <rPh sb="1" eb="3">
      <t>エイギョウ</t>
    </rPh>
    <rPh sb="3" eb="5">
      <t>シュウエキ</t>
    </rPh>
    <phoneticPr fontId="23"/>
  </si>
  <si>
    <t>全流通加工収益</t>
    <rPh sb="0" eb="1">
      <t>ゼン</t>
    </rPh>
    <rPh sb="1" eb="3">
      <t>リュウツウ</t>
    </rPh>
    <rPh sb="3" eb="5">
      <t>カコウ</t>
    </rPh>
    <rPh sb="5" eb="7">
      <t>シュウエキ</t>
    </rPh>
    <phoneticPr fontId="23"/>
  </si>
  <si>
    <t>全営業費用</t>
    <rPh sb="0" eb="1">
      <t>ゼン</t>
    </rPh>
    <rPh sb="1" eb="3">
      <t>エイギョウ</t>
    </rPh>
    <rPh sb="3" eb="5">
      <t>ヒヨウ</t>
    </rPh>
    <phoneticPr fontId="23"/>
  </si>
  <si>
    <t>全流通加工費</t>
    <rPh sb="0" eb="1">
      <t>ゼン</t>
    </rPh>
    <rPh sb="1" eb="3">
      <t>リュウツウ</t>
    </rPh>
    <rPh sb="3" eb="6">
      <t>カコウヒ</t>
    </rPh>
    <phoneticPr fontId="23"/>
  </si>
  <si>
    <t>全流通加工計</t>
    <rPh sb="0" eb="1">
      <t>ゼン</t>
    </rPh>
    <rPh sb="1" eb="3">
      <t>リュウツウ</t>
    </rPh>
    <rPh sb="3" eb="5">
      <t>カコウ</t>
    </rPh>
    <rPh sb="5" eb="6">
      <t>ケイ</t>
    </rPh>
    <phoneticPr fontId="23"/>
  </si>
  <si>
    <t>建物（有形）</t>
    <rPh sb="0" eb="2">
      <t>タテモノ</t>
    </rPh>
    <rPh sb="3" eb="5">
      <t>ユウケイ</t>
    </rPh>
    <phoneticPr fontId="23"/>
  </si>
  <si>
    <t>構築物（有形）</t>
    <rPh sb="0" eb="2">
      <t>コウチク</t>
    </rPh>
    <rPh sb="2" eb="3">
      <t>ブツ</t>
    </rPh>
    <rPh sb="4" eb="6">
      <t>ユウケイ</t>
    </rPh>
    <phoneticPr fontId="23"/>
  </si>
  <si>
    <t>機械･装置（有形）</t>
    <rPh sb="0" eb="2">
      <t>キカイ</t>
    </rPh>
    <rPh sb="3" eb="5">
      <t>ソウチ</t>
    </rPh>
    <rPh sb="6" eb="8">
      <t>ユウケイ</t>
    </rPh>
    <phoneticPr fontId="23"/>
  </si>
  <si>
    <t>車両･運搬具（有形）</t>
    <rPh sb="0" eb="2">
      <t>シャリョウ</t>
    </rPh>
    <rPh sb="3" eb="5">
      <t>ウンパン</t>
    </rPh>
    <rPh sb="5" eb="6">
      <t>グ</t>
    </rPh>
    <rPh sb="7" eb="9">
      <t>ユウケイ</t>
    </rPh>
    <phoneticPr fontId="23"/>
  </si>
  <si>
    <t>器具･備品（有形）</t>
    <rPh sb="0" eb="2">
      <t>キグ</t>
    </rPh>
    <rPh sb="3" eb="5">
      <t>ビヒン</t>
    </rPh>
    <rPh sb="6" eb="8">
      <t>ユウケイ</t>
    </rPh>
    <phoneticPr fontId="23"/>
  </si>
  <si>
    <t>土地（有形）</t>
    <rPh sb="0" eb="2">
      <t>トチ</t>
    </rPh>
    <rPh sb="3" eb="5">
      <t>ユウケイ</t>
    </rPh>
    <phoneticPr fontId="23"/>
  </si>
  <si>
    <t>建設仮勘定</t>
    <rPh sb="0" eb="2">
      <t>ケンセツ</t>
    </rPh>
    <rPh sb="2" eb="5">
      <t>カリカンジョウ</t>
    </rPh>
    <phoneticPr fontId="23"/>
  </si>
  <si>
    <t>その他</t>
    <rPh sb="2" eb="3">
      <t>タ</t>
    </rPh>
    <phoneticPr fontId="23"/>
  </si>
  <si>
    <t>配当率</t>
  </si>
  <si>
    <t>10％超</t>
  </si>
  <si>
    <t>10％以下</t>
  </si>
  <si>
    <t>無配</t>
  </si>
  <si>
    <t>保管荷役</t>
    <rPh sb="0" eb="2">
      <t>ホカン</t>
    </rPh>
    <rPh sb="2" eb="4">
      <t>ニヤク</t>
    </rPh>
    <phoneticPr fontId="23"/>
  </si>
  <si>
    <t>チェック①</t>
    <phoneticPr fontId="23"/>
  </si>
  <si>
    <t>チェック②</t>
    <phoneticPr fontId="23"/>
  </si>
  <si>
    <t>エラー</t>
    <phoneticPr fontId="23"/>
  </si>
  <si>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3"/>
  </si>
  <si>
    <t>自己資本比率</t>
    <rPh sb="0" eb="2">
      <t>ジコ</t>
    </rPh>
    <rPh sb="2" eb="4">
      <t>シホン</t>
    </rPh>
    <rPh sb="4" eb="6">
      <t>ヒリツ</t>
    </rPh>
    <phoneticPr fontId="23"/>
  </si>
  <si>
    <t>流動比率</t>
    <rPh sb="0" eb="2">
      <t>リュウドウ</t>
    </rPh>
    <rPh sb="2" eb="4">
      <t>ヒリツ</t>
    </rPh>
    <phoneticPr fontId="23"/>
  </si>
  <si>
    <t>負債比率</t>
    <rPh sb="0" eb="2">
      <t>フサイ</t>
    </rPh>
    <rPh sb="2" eb="4">
      <t>ヒリツ</t>
    </rPh>
    <phoneticPr fontId="23"/>
  </si>
  <si>
    <t>流動負債比率</t>
    <rPh sb="0" eb="2">
      <t>リュウドウ</t>
    </rPh>
    <rPh sb="2" eb="4">
      <t>フサイ</t>
    </rPh>
    <rPh sb="4" eb="6">
      <t>ヒリツ</t>
    </rPh>
    <phoneticPr fontId="23"/>
  </si>
  <si>
    <t>固定比率</t>
    <rPh sb="0" eb="2">
      <t>コテイ</t>
    </rPh>
    <rPh sb="2" eb="4">
      <t>ヒリツ</t>
    </rPh>
    <phoneticPr fontId="23"/>
  </si>
  <si>
    <t>固定長期適合率</t>
    <rPh sb="0" eb="2">
      <t>コテイ</t>
    </rPh>
    <rPh sb="2" eb="4">
      <t>チョウキ</t>
    </rPh>
    <rPh sb="4" eb="6">
      <t>テキゴウ</t>
    </rPh>
    <rPh sb="6" eb="7">
      <t>リツ</t>
    </rPh>
    <phoneticPr fontId="23"/>
  </si>
  <si>
    <t>売上高営業利益率</t>
    <rPh sb="0" eb="2">
      <t>ウリアゲ</t>
    </rPh>
    <rPh sb="2" eb="3">
      <t>ダカ</t>
    </rPh>
    <rPh sb="3" eb="5">
      <t>エイギョウ</t>
    </rPh>
    <rPh sb="5" eb="7">
      <t>リエキ</t>
    </rPh>
    <rPh sb="7" eb="8">
      <t>リツ</t>
    </rPh>
    <phoneticPr fontId="23"/>
  </si>
  <si>
    <t>売上高経常利益率</t>
    <rPh sb="0" eb="2">
      <t>ウリアゲ</t>
    </rPh>
    <rPh sb="2" eb="3">
      <t>ダカ</t>
    </rPh>
    <rPh sb="3" eb="5">
      <t>ケイジョウ</t>
    </rPh>
    <rPh sb="5" eb="7">
      <t>リエキ</t>
    </rPh>
    <rPh sb="7" eb="8">
      <t>リツ</t>
    </rPh>
    <phoneticPr fontId="23"/>
  </si>
  <si>
    <t>売上高純利益率</t>
    <rPh sb="0" eb="2">
      <t>ウリアゲ</t>
    </rPh>
    <rPh sb="2" eb="3">
      <t>ダカ</t>
    </rPh>
    <rPh sb="3" eb="6">
      <t>ジュンリエキ</t>
    </rPh>
    <rPh sb="6" eb="7">
      <t>リツ</t>
    </rPh>
    <phoneticPr fontId="23"/>
  </si>
  <si>
    <t>総資本経常利益率</t>
    <rPh sb="0" eb="3">
      <t>ソウシホン</t>
    </rPh>
    <rPh sb="3" eb="5">
      <t>ケイジョウ</t>
    </rPh>
    <rPh sb="5" eb="7">
      <t>リエキ</t>
    </rPh>
    <rPh sb="7" eb="8">
      <t>リツ</t>
    </rPh>
    <phoneticPr fontId="23"/>
  </si>
  <si>
    <t>自己資本経常利益率</t>
    <rPh sb="0" eb="2">
      <t>ジコ</t>
    </rPh>
    <rPh sb="2" eb="4">
      <t>シホン</t>
    </rPh>
    <rPh sb="4" eb="6">
      <t>ケイジョウ</t>
    </rPh>
    <rPh sb="6" eb="8">
      <t>リエキ</t>
    </rPh>
    <rPh sb="8" eb="9">
      <t>リツ</t>
    </rPh>
    <phoneticPr fontId="23"/>
  </si>
  <si>
    <t>支払資本経常利益率</t>
    <rPh sb="0" eb="2">
      <t>シハライ</t>
    </rPh>
    <rPh sb="2" eb="4">
      <t>シホン</t>
    </rPh>
    <rPh sb="4" eb="6">
      <t>ケイジョウ</t>
    </rPh>
    <rPh sb="6" eb="8">
      <t>リエキ</t>
    </rPh>
    <rPh sb="8" eb="9">
      <t>リツ</t>
    </rPh>
    <phoneticPr fontId="23"/>
  </si>
  <si>
    <t>総資本回転率</t>
    <rPh sb="0" eb="3">
      <t>ソウシホン</t>
    </rPh>
    <rPh sb="3" eb="5">
      <t>カイテン</t>
    </rPh>
    <rPh sb="5" eb="6">
      <t>リツ</t>
    </rPh>
    <phoneticPr fontId="23"/>
  </si>
  <si>
    <t>自己資本回転率</t>
    <rPh sb="0" eb="2">
      <t>ジコ</t>
    </rPh>
    <rPh sb="2" eb="4">
      <t>シホン</t>
    </rPh>
    <rPh sb="4" eb="6">
      <t>カイテン</t>
    </rPh>
    <rPh sb="6" eb="7">
      <t>リツ</t>
    </rPh>
    <phoneticPr fontId="23"/>
  </si>
  <si>
    <t>払込資本回転率</t>
    <rPh sb="0" eb="2">
      <t>ハライコミ</t>
    </rPh>
    <rPh sb="2" eb="4">
      <t>シホン</t>
    </rPh>
    <rPh sb="4" eb="6">
      <t>カイテン</t>
    </rPh>
    <rPh sb="6" eb="7">
      <t>リツ</t>
    </rPh>
    <phoneticPr fontId="23"/>
  </si>
  <si>
    <t>流動資本回転率</t>
    <rPh sb="0" eb="2">
      <t>リュウドウ</t>
    </rPh>
    <rPh sb="2" eb="4">
      <t>シホン</t>
    </rPh>
    <rPh sb="4" eb="6">
      <t>カイテン</t>
    </rPh>
    <rPh sb="6" eb="7">
      <t>リツ</t>
    </rPh>
    <phoneticPr fontId="23"/>
  </si>
  <si>
    <t>固定資本回転率</t>
    <rPh sb="0" eb="2">
      <t>コテイ</t>
    </rPh>
    <rPh sb="2" eb="4">
      <t>シホン</t>
    </rPh>
    <rPh sb="4" eb="6">
      <t>カイテン</t>
    </rPh>
    <rPh sb="6" eb="7">
      <t>リツ</t>
    </rPh>
    <phoneticPr fontId="23"/>
  </si>
  <si>
    <t>有形固定資産回転率</t>
    <rPh sb="0" eb="2">
      <t>ユウケイ</t>
    </rPh>
    <rPh sb="2" eb="4">
      <t>コテイ</t>
    </rPh>
    <rPh sb="4" eb="6">
      <t>シサン</t>
    </rPh>
    <rPh sb="6" eb="8">
      <t>カイテン</t>
    </rPh>
    <rPh sb="8" eb="9">
      <t>リツ</t>
    </rPh>
    <phoneticPr fontId="23"/>
  </si>
  <si>
    <t>倉庫業有形固定資産回転率</t>
    <rPh sb="0" eb="2">
      <t>ソウコ</t>
    </rPh>
    <rPh sb="2" eb="3">
      <t>ギョウ</t>
    </rPh>
    <rPh sb="3" eb="5">
      <t>ユウケイ</t>
    </rPh>
    <rPh sb="5" eb="7">
      <t>コテイ</t>
    </rPh>
    <rPh sb="7" eb="9">
      <t>シサン</t>
    </rPh>
    <rPh sb="9" eb="11">
      <t>カイテン</t>
    </rPh>
    <rPh sb="11" eb="12">
      <t>リツ</t>
    </rPh>
    <phoneticPr fontId="23"/>
  </si>
  <si>
    <t>倉庫業売上高営業利益率</t>
    <rPh sb="0" eb="2">
      <t>ソウコ</t>
    </rPh>
    <rPh sb="2" eb="3">
      <t>ギョウ</t>
    </rPh>
    <rPh sb="3" eb="5">
      <t>ウリア</t>
    </rPh>
    <rPh sb="5" eb="6">
      <t>タカ</t>
    </rPh>
    <rPh sb="6" eb="8">
      <t>エイギョウ</t>
    </rPh>
    <rPh sb="8" eb="10">
      <t>リエキ</t>
    </rPh>
    <rPh sb="10" eb="11">
      <t>リツ</t>
    </rPh>
    <phoneticPr fontId="23"/>
  </si>
  <si>
    <t>人件費対倉庫業売上高比率</t>
    <rPh sb="0" eb="3">
      <t>ジンケンヒ</t>
    </rPh>
    <rPh sb="3" eb="4">
      <t>タイ</t>
    </rPh>
    <rPh sb="4" eb="6">
      <t>ソウコ</t>
    </rPh>
    <rPh sb="6" eb="7">
      <t>ギョウ</t>
    </rPh>
    <rPh sb="7" eb="9">
      <t>ウリアゲ</t>
    </rPh>
    <rPh sb="9" eb="10">
      <t>タカ</t>
    </rPh>
    <rPh sb="10" eb="12">
      <t>ヒリツ</t>
    </rPh>
    <phoneticPr fontId="23"/>
  </si>
  <si>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3"/>
  </si>
  <si>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3"/>
  </si>
  <si>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3"/>
  </si>
  <si>
    <t>付加価値額</t>
    <rPh sb="0" eb="2">
      <t>フカ</t>
    </rPh>
    <rPh sb="2" eb="4">
      <t>カチ</t>
    </rPh>
    <rPh sb="4" eb="5">
      <t>ガク</t>
    </rPh>
    <phoneticPr fontId="23"/>
  </si>
  <si>
    <t>付加価値率</t>
    <rPh sb="0" eb="2">
      <t>フカ</t>
    </rPh>
    <rPh sb="2" eb="4">
      <t>カチ</t>
    </rPh>
    <rPh sb="4" eb="5">
      <t>リツ</t>
    </rPh>
    <phoneticPr fontId="23"/>
  </si>
  <si>
    <t>従業員１人当り倉庫業収益</t>
    <rPh sb="0" eb="3">
      <t>ジュウギョウイン</t>
    </rPh>
    <rPh sb="3" eb="5">
      <t>ヒトリ</t>
    </rPh>
    <rPh sb="5" eb="6">
      <t>アタ</t>
    </rPh>
    <rPh sb="7" eb="9">
      <t>ソウコ</t>
    </rPh>
    <rPh sb="9" eb="10">
      <t>ギョウ</t>
    </rPh>
    <rPh sb="10" eb="12">
      <t>シュウエキ</t>
    </rPh>
    <phoneticPr fontId="23"/>
  </si>
  <si>
    <t>従業員１人当り倉庫業費用</t>
    <rPh sb="0" eb="3">
      <t>ジュウギョウイン</t>
    </rPh>
    <rPh sb="5" eb="6">
      <t>アタ</t>
    </rPh>
    <rPh sb="7" eb="9">
      <t>ソウコ</t>
    </rPh>
    <rPh sb="9" eb="10">
      <t>ギョウ</t>
    </rPh>
    <rPh sb="10" eb="12">
      <t>ヒヨウ</t>
    </rPh>
    <phoneticPr fontId="23"/>
  </si>
  <si>
    <t>従業員1人当り人件費 （下請含む）</t>
    <rPh sb="0" eb="3">
      <t>ジュウギョウイン</t>
    </rPh>
    <rPh sb="5" eb="6">
      <t>アタ</t>
    </rPh>
    <rPh sb="7" eb="10">
      <t>ジンケンヒ</t>
    </rPh>
    <rPh sb="12" eb="14">
      <t>シタウ</t>
    </rPh>
    <rPh sb="14" eb="15">
      <t>フク</t>
    </rPh>
    <phoneticPr fontId="23"/>
  </si>
  <si>
    <t>労働生産性</t>
    <rPh sb="0" eb="2">
      <t>ロウドウ</t>
    </rPh>
    <rPh sb="2" eb="5">
      <t>セイサンセイ</t>
    </rPh>
    <phoneticPr fontId="23"/>
  </si>
  <si>
    <t>労働装備額</t>
    <rPh sb="0" eb="2">
      <t>ロウドウ</t>
    </rPh>
    <rPh sb="2" eb="4">
      <t>ソウビ</t>
    </rPh>
    <rPh sb="4" eb="5">
      <t>ガク</t>
    </rPh>
    <phoneticPr fontId="23"/>
  </si>
  <si>
    <t>設備投資効率（資本生産性）</t>
    <rPh sb="0" eb="2">
      <t>セツビ</t>
    </rPh>
    <rPh sb="2" eb="4">
      <t>トウシ</t>
    </rPh>
    <rPh sb="4" eb="6">
      <t>コウリツ</t>
    </rPh>
    <rPh sb="7" eb="9">
      <t>シホン</t>
    </rPh>
    <rPh sb="9" eb="11">
      <t>セイサン</t>
    </rPh>
    <rPh sb="11" eb="12">
      <t>セイ</t>
    </rPh>
    <phoneticPr fontId="23"/>
  </si>
  <si>
    <t>労働分配率</t>
    <rPh sb="0" eb="2">
      <t>ロウドウ</t>
    </rPh>
    <rPh sb="2" eb="4">
      <t>ブンパイ</t>
    </rPh>
    <rPh sb="4" eb="5">
      <t>リツ</t>
    </rPh>
    <phoneticPr fontId="23"/>
  </si>
  <si>
    <t>事　　業　　者　　概　　要</t>
    <rPh sb="0" eb="1">
      <t>コト</t>
    </rPh>
    <rPh sb="3" eb="4">
      <t>ギョウ</t>
    </rPh>
    <rPh sb="6" eb="7">
      <t>モノ</t>
    </rPh>
    <rPh sb="9" eb="10">
      <t>オオムネ</t>
    </rPh>
    <rPh sb="12" eb="13">
      <t>ヨウ</t>
    </rPh>
    <phoneticPr fontId="23"/>
  </si>
  <si>
    <t>↓倉庫部門における</t>
    <rPh sb="1" eb="3">
      <t>ソウコ</t>
    </rPh>
    <rPh sb="3" eb="5">
      <t>ブモン</t>
    </rPh>
    <phoneticPr fontId="23"/>
  </si>
  <si>
    <t>α－β</t>
    <phoneticPr fontId="23"/>
  </si>
  <si>
    <t>車両・運搬具</t>
    <phoneticPr fontId="23"/>
  </si>
  <si>
    <t>その他有形固定資産</t>
    <phoneticPr fontId="23"/>
  </si>
  <si>
    <t>有形固定資産計</t>
    <phoneticPr fontId="23"/>
  </si>
  <si>
    <t>無形固定資産計</t>
    <phoneticPr fontId="23"/>
  </si>
  <si>
    <t>繰延資産</t>
    <phoneticPr fontId="23"/>
  </si>
  <si>
    <t>負債性引当金</t>
    <phoneticPr fontId="23"/>
  </si>
  <si>
    <t>その他流動負債</t>
    <phoneticPr fontId="23"/>
  </si>
  <si>
    <t>その他固定負債</t>
    <phoneticPr fontId="23"/>
  </si>
  <si>
    <t>（電話番号）　　　　　　　　</t>
    <rPh sb="1" eb="3">
      <t>デンワ</t>
    </rPh>
    <rPh sb="3" eb="5">
      <t>バンゴウ</t>
    </rPh>
    <phoneticPr fontId="14"/>
  </si>
  <si>
    <t>（ＦＡＸ番号）　　　　　　　　</t>
    <rPh sb="4" eb="6">
      <t>バンゴウ</t>
    </rPh>
    <phoneticPr fontId="14"/>
  </si>
  <si>
    <t>〈32〉　（〈29〉～〈31〉の計）</t>
    <phoneticPr fontId="14"/>
  </si>
  <si>
    <t>〈28〉　（〈26〉～〈27〉の計）</t>
    <phoneticPr fontId="14"/>
  </si>
  <si>
    <t>郵便番号：</t>
    <phoneticPr fontId="14"/>
  </si>
  <si>
    <t>所 在 地：</t>
    <phoneticPr fontId="14"/>
  </si>
  <si>
    <t>事業者名：</t>
    <phoneticPr fontId="14"/>
  </si>
  <si>
    <t>代表者名：</t>
    <phoneticPr fontId="14"/>
  </si>
  <si>
    <t>作成担当者：（所属部課）</t>
    <phoneticPr fontId="14"/>
  </si>
  <si>
    <t>（氏　　名）　　　　　　　　</t>
    <phoneticPr fontId="14"/>
  </si>
  <si>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4"/>
  </si>
  <si>
    <t>年</t>
    <rPh sb="0" eb="1">
      <t>ネン</t>
    </rPh>
    <phoneticPr fontId="14"/>
  </si>
  <si>
    <t>月</t>
    <rPh sb="0" eb="1">
      <t>ツキ</t>
    </rPh>
    <phoneticPr fontId="14"/>
  </si>
  <si>
    <t>回</t>
    <rPh sb="0" eb="1">
      <t>カイ</t>
    </rPh>
    <phoneticPr fontId="14"/>
  </si>
  <si>
    <t>月、</t>
    <rPh sb="0" eb="1">
      <t>ツキ</t>
    </rPh>
    <phoneticPr fontId="14"/>
  </si>
  <si>
    <r>
      <t>m</t>
    </r>
    <r>
      <rPr>
        <vertAlign val="superscript"/>
        <sz val="8"/>
        <rFont val="ＭＳ Ｐ明朝"/>
        <family val="1"/>
        <charset val="128"/>
      </rPr>
      <t>3</t>
    </r>
  </si>
  <si>
    <t>純　　資　　産　　の　　部</t>
    <rPh sb="0" eb="1">
      <t>ジュン</t>
    </rPh>
    <rPh sb="3" eb="4">
      <t>シ</t>
    </rPh>
    <rPh sb="6" eb="7">
      <t>サン</t>
    </rPh>
    <rPh sb="12" eb="13">
      <t>ブ</t>
    </rPh>
    <phoneticPr fontId="14"/>
  </si>
  <si>
    <t>純　資　産　の　部　計</t>
    <rPh sb="0" eb="1">
      <t>ジュン</t>
    </rPh>
    <rPh sb="2" eb="3">
      <t>シ</t>
    </rPh>
    <rPh sb="4" eb="5">
      <t>サン</t>
    </rPh>
    <rPh sb="8" eb="9">
      <t>ブ</t>
    </rPh>
    <rPh sb="10" eb="11">
      <t>ケイ</t>
    </rPh>
    <phoneticPr fontId="14"/>
  </si>
  <si>
    <t>負 債 ・ 純 資 産 合 計</t>
    <rPh sb="6" eb="7">
      <t>ジュン</t>
    </rPh>
    <rPh sb="10" eb="11">
      <t>サン</t>
    </rPh>
    <phoneticPr fontId="14"/>
  </si>
  <si>
    <t>②　第６表の保管部門営業収益（１）　＋　第７表の荷役部門営業収益（１）
　　 ＝第５表の冷蔵倉庫業収益（１）となっている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レイゾウ</t>
    </rPh>
    <rPh sb="46" eb="49">
      <t>ソウコギョウ</t>
    </rPh>
    <rPh sb="49" eb="51">
      <t>シュウエキ</t>
    </rPh>
    <phoneticPr fontId="14"/>
  </si>
  <si>
    <t>新　株　予　約　権</t>
    <rPh sb="0" eb="1">
      <t>シン</t>
    </rPh>
    <rPh sb="2" eb="3">
      <t>カブ</t>
    </rPh>
    <rPh sb="4" eb="5">
      <t>ヨ</t>
    </rPh>
    <rPh sb="6" eb="7">
      <t>ヤク</t>
    </rPh>
    <rPh sb="8" eb="9">
      <t>ケン</t>
    </rPh>
    <phoneticPr fontId="14"/>
  </si>
  <si>
    <t>〈37〉</t>
    <phoneticPr fontId="14"/>
  </si>
  <si>
    <t>〈38〉  （〈25〉+〈28〉+〈32〉+〈33〉+〈34〉+〈35〉+〈36〉+〈37〉）</t>
    <phoneticPr fontId="14"/>
  </si>
  <si>
    <t>〈39〉　（〈24〉+〈38〉）</t>
    <phoneticPr fontId="14"/>
  </si>
  <si>
    <t>新株予約権</t>
    <rPh sb="0" eb="2">
      <t>シンカブ</t>
    </rPh>
    <rPh sb="2" eb="5">
      <t>ヨヤクケン</t>
    </rPh>
    <phoneticPr fontId="23"/>
  </si>
  <si>
    <t>繰 越 利 益 剰 余 金</t>
    <rPh sb="0" eb="1">
      <t>クリ</t>
    </rPh>
    <rPh sb="2" eb="3">
      <t>コシ</t>
    </rPh>
    <rPh sb="4" eb="5">
      <t>リ</t>
    </rPh>
    <rPh sb="6" eb="7">
      <t>エキ</t>
    </rPh>
    <rPh sb="8" eb="9">
      <t>ジョウ</t>
    </rPh>
    <rPh sb="10" eb="11">
      <t>ヨ</t>
    </rPh>
    <rPh sb="12" eb="13">
      <t>キン</t>
    </rPh>
    <phoneticPr fontId="14"/>
  </si>
  <si>
    <t>法人税、住民税及び事業税</t>
    <rPh sb="4" eb="7">
      <t>ジュウミンゼイ</t>
    </rPh>
    <rPh sb="7" eb="8">
      <t>オヨ</t>
    </rPh>
    <rPh sb="9" eb="12">
      <t>ジギョウゼイ</t>
    </rPh>
    <phoneticPr fontId="14"/>
  </si>
  <si>
    <t>繰越利益剰余金</t>
    <rPh sb="0" eb="2">
      <t>クリコシ</t>
    </rPh>
    <rPh sb="2" eb="4">
      <t>リエキ</t>
    </rPh>
    <rPh sb="4" eb="7">
      <t>ジョウヨキン</t>
    </rPh>
    <phoneticPr fontId="23"/>
  </si>
  <si>
    <t>法人税、住民税及び事業税</t>
    <rPh sb="0" eb="3">
      <t>ホウジンゼイ</t>
    </rPh>
    <rPh sb="4" eb="7">
      <t>ジュウミンゼイ</t>
    </rPh>
    <rPh sb="7" eb="8">
      <t>オヨ</t>
    </rPh>
    <rPh sb="9" eb="12">
      <t>ジギョウゼイ</t>
    </rPh>
    <phoneticPr fontId="23"/>
  </si>
  <si>
    <t>〈12〉</t>
    <phoneticPr fontId="14"/>
  </si>
  <si>
    <t>食品事業収益</t>
    <rPh sb="2" eb="3">
      <t>コト</t>
    </rPh>
    <phoneticPr fontId="14"/>
  </si>
  <si>
    <t>〈11〉'</t>
    <phoneticPr fontId="14"/>
  </si>
  <si>
    <t>〈13〉　（〈8〉～〈12〉の計）</t>
    <phoneticPr fontId="14"/>
  </si>
  <si>
    <t>〈14〉’</t>
    <phoneticPr fontId="14"/>
  </si>
  <si>
    <t>〈15〉　（〈13〉-〈14〉）</t>
    <phoneticPr fontId="14"/>
  </si>
  <si>
    <t>〈16〉　（〈7〉+〈15〉）</t>
    <phoneticPr fontId="14"/>
  </si>
  <si>
    <t>〈17〉’</t>
    <phoneticPr fontId="14"/>
  </si>
  <si>
    <t>〈19〉　（〈16〉+〈17〉-〈18〉）</t>
    <phoneticPr fontId="14"/>
  </si>
  <si>
    <t>〈22〉　（〈19〉+〈20〉-〈21〉）</t>
    <phoneticPr fontId="14"/>
  </si>
  <si>
    <t>〈23〉</t>
    <phoneticPr fontId="14"/>
  </si>
  <si>
    <t>〈25〉　（〈22〉-〈23〉-〈24〉）</t>
    <phoneticPr fontId="14"/>
  </si>
  <si>
    <t>倉　　　　　　　　　　　　　　　　　　　　　　　　　　　　　　　　　　　　　　　　　　　　　　　　　　　　　　　　　　　　　　　　　　　　　　　　　　　　　　　　　　　　　　　　　　　　　　　　　　庫　　　　　　　　　　　　　　　　　　　　　　　　　　　　　　　　　　　　　　　　　　　　　　　　　　　　　　　　　　　　　　　　　　　　　　　　　　　　　　　　　　　　　　　　　　　部　　　　　　　　　　　　　　　　　　　　　　　　　　　　　　　　　　　　　　　　　　　　　　　　　　　　　　　　　　　　　　　　　　　　　　　　　　　　　　　　　　　　　　　　　　門　　　　　　　　　　　　　　　　　　　　　　　　　　　　　　　　　　　　　　　　　　　　　　　　　　　　　　　　　　　　　　　　　　　　　　　　　　　　　　　　　　　　　　　　　　　　　　　　従　　　　　　　　　　　　　　　　　　　　　　　　　　　　　　　　　　　　　　　　　　　　　　　　　　　　　　　　　　　　　　　　　　　　　　　　　　　　　　　　　　　　　　　　　　業　　　　　　　　　　　　　　　　　　　　　　　　　　　　　　　　　　　　　　　　　　　　　　　　　　　　　　　　　　　　　　　　　　　　　　　　　　　　　　　　　　　　　　　員　　　　　　　　　　　　　　　　　　　　　　　　　　　　　　　　　　　　　　　　　　　　　　　　　　　　　　　　　　　　　　　　　　　　　　　　　　　　　　　　　　　　　　　　　　　　　　　　　　　　数</t>
    <phoneticPr fontId="14"/>
  </si>
  <si>
    <t>請負従業員（延べ）</t>
    <rPh sb="0" eb="2">
      <t>ウケオイ</t>
    </rPh>
    <phoneticPr fontId="14"/>
  </si>
  <si>
    <t>派遣従業員（延べ）</t>
    <rPh sb="0" eb="2">
      <t>ハケン</t>
    </rPh>
    <phoneticPr fontId="14"/>
  </si>
  <si>
    <t>貨物利用運送事業収益</t>
    <rPh sb="0" eb="2">
      <t>カモツ</t>
    </rPh>
    <rPh sb="2" eb="4">
      <t>リヨウ</t>
    </rPh>
    <rPh sb="4" eb="6">
      <t>ウンソウ</t>
    </rPh>
    <rPh sb="6" eb="8">
      <t>ジギョウ</t>
    </rPh>
    <rPh sb="8" eb="10">
      <t>シュウエキ</t>
    </rPh>
    <phoneticPr fontId="14"/>
  </si>
  <si>
    <t>請 負 費 用</t>
    <rPh sb="0" eb="1">
      <t>ショウ</t>
    </rPh>
    <rPh sb="2" eb="3">
      <t>フ</t>
    </rPh>
    <phoneticPr fontId="14"/>
  </si>
  <si>
    <t>派 遣 費 用</t>
    <rPh sb="0" eb="1">
      <t>ハ</t>
    </rPh>
    <rPh sb="2" eb="3">
      <t>ツカ</t>
    </rPh>
    <rPh sb="4" eb="5">
      <t>ヒ</t>
    </rPh>
    <rPh sb="6" eb="7">
      <t>ヨウ</t>
    </rPh>
    <phoneticPr fontId="14"/>
  </si>
  <si>
    <t>〈13〉’</t>
    <phoneticPr fontId="14"/>
  </si>
  <si>
    <t>〈17〉　（〈4〉～〈16〉の計）</t>
    <phoneticPr fontId="14"/>
  </si>
  <si>
    <t>〈17〉’</t>
    <phoneticPr fontId="14"/>
  </si>
  <si>
    <t>〈23〉</t>
    <phoneticPr fontId="14"/>
  </si>
  <si>
    <t>〈24〉　（〈18〉～〈23〉の計）</t>
    <phoneticPr fontId="14"/>
  </si>
  <si>
    <t>〈25〉　（〈17〉+〈24〉）</t>
    <phoneticPr fontId="14"/>
  </si>
  <si>
    <t>〈26〉</t>
    <phoneticPr fontId="14"/>
  </si>
  <si>
    <t>〈26〉'</t>
    <phoneticPr fontId="14"/>
  </si>
  <si>
    <t>〈27〉　（〈25〉+〈26〉）</t>
    <phoneticPr fontId="14"/>
  </si>
  <si>
    <t>〈28〉　（〈1〉-〈25〉）</t>
    <phoneticPr fontId="14"/>
  </si>
  <si>
    <t>〈29〉　（〈1〉÷〈25〉×100）</t>
    <phoneticPr fontId="14"/>
  </si>
  <si>
    <t>〈30〉　（〈3〉-〈27〉）</t>
    <phoneticPr fontId="14"/>
  </si>
  <si>
    <t>〈31〉　（〈3〉÷〈27〉×100）</t>
    <phoneticPr fontId="14"/>
  </si>
  <si>
    <t>〈15〉</t>
    <phoneticPr fontId="14"/>
  </si>
  <si>
    <t>〈16〉　（〈4〉～〈15〉の計）</t>
    <phoneticPr fontId="14"/>
  </si>
  <si>
    <t>〈16〉'</t>
    <phoneticPr fontId="14"/>
  </si>
  <si>
    <t>〈17〉</t>
    <phoneticPr fontId="14"/>
  </si>
  <si>
    <t>〈18〉</t>
    <phoneticPr fontId="14"/>
  </si>
  <si>
    <t>〈19〉</t>
    <phoneticPr fontId="14"/>
  </si>
  <si>
    <t>〈20〉</t>
    <phoneticPr fontId="14"/>
  </si>
  <si>
    <t>〈21〉</t>
    <phoneticPr fontId="14"/>
  </si>
  <si>
    <t>〈22〉</t>
    <phoneticPr fontId="14"/>
  </si>
  <si>
    <t>〈23〉　（〈17〉～〈22〉の計）</t>
    <phoneticPr fontId="14"/>
  </si>
  <si>
    <t>〈24〉　（〈16〉+〈23〉）</t>
    <phoneticPr fontId="14"/>
  </si>
  <si>
    <t>〈25〉</t>
    <phoneticPr fontId="14"/>
  </si>
  <si>
    <t>（うち金融費用）</t>
    <phoneticPr fontId="14"/>
  </si>
  <si>
    <t>〈25〉''</t>
    <phoneticPr fontId="14"/>
  </si>
  <si>
    <t>〈26〉　（〈24〉+〈25〉）</t>
    <phoneticPr fontId="14"/>
  </si>
  <si>
    <t>〈27〉　（〈1〉-〈24〉）</t>
    <phoneticPr fontId="14"/>
  </si>
  <si>
    <t>〈28〉　（〈1〉÷〈24〉×100）</t>
    <phoneticPr fontId="14"/>
  </si>
  <si>
    <t>〈29〉　（〈3〉-〈26〉）</t>
    <phoneticPr fontId="14"/>
  </si>
  <si>
    <t>〈30〉　（〈3〉÷〈26〉×100）</t>
    <phoneticPr fontId="14"/>
  </si>
  <si>
    <t>流通加工に関する収益</t>
    <rPh sb="0" eb="4">
      <t>リュウツウカコウ</t>
    </rPh>
    <rPh sb="5" eb="6">
      <t>カン</t>
    </rPh>
    <rPh sb="8" eb="10">
      <t>シュウエキ</t>
    </rPh>
    <phoneticPr fontId="14"/>
  </si>
  <si>
    <t>流通加工に関する費用</t>
    <rPh sb="0" eb="4">
      <t>リュウツウカコウ</t>
    </rPh>
    <rPh sb="5" eb="6">
      <t>カン</t>
    </rPh>
    <rPh sb="8" eb="10">
      <t>ヒヨウ</t>
    </rPh>
    <phoneticPr fontId="14"/>
  </si>
  <si>
    <t>計</t>
    <phoneticPr fontId="14"/>
  </si>
  <si>
    <t>③　第６表の保管部門営業費用（２５）　＋　第７表の荷役部門営業費用（２４）
　　 ＝第５表の冷蔵倉庫業費用（４）となっている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レイゾウ</t>
    </rPh>
    <rPh sb="48" eb="50">
      <t>ソウコ</t>
    </rPh>
    <rPh sb="50" eb="51">
      <t>ギョウ</t>
    </rPh>
    <rPh sb="51" eb="53">
      <t>ヒヨウ</t>
    </rPh>
    <phoneticPr fontId="14"/>
  </si>
  <si>
    <t>（表No.）</t>
    <rPh sb="1" eb="2">
      <t>ヒョウ</t>
    </rPh>
    <phoneticPr fontId="23"/>
  </si>
  <si>
    <t>面(容)積</t>
    <phoneticPr fontId="23"/>
  </si>
  <si>
    <t>請負従業員</t>
    <rPh sb="0" eb="2">
      <t>ウケオイ</t>
    </rPh>
    <phoneticPr fontId="23"/>
  </si>
  <si>
    <t>派遣従業員</t>
    <rPh sb="0" eb="2">
      <t>ハケン</t>
    </rPh>
    <rPh sb="2" eb="5">
      <t>ジュウギョウイン</t>
    </rPh>
    <phoneticPr fontId="23"/>
  </si>
  <si>
    <t>純資産の部計</t>
    <rPh sb="0" eb="3">
      <t>ジュンシサン</t>
    </rPh>
    <phoneticPr fontId="23"/>
  </si>
  <si>
    <t>負債・純資産の部計</t>
    <rPh sb="3" eb="6">
      <t>ジュンシサン</t>
    </rPh>
    <rPh sb="7" eb="8">
      <t>ブ</t>
    </rPh>
    <phoneticPr fontId="23"/>
  </si>
  <si>
    <t>港湾運送事業</t>
  </si>
  <si>
    <t>自動車運送業</t>
  </si>
  <si>
    <t>利用運送事業</t>
    <rPh sb="0" eb="2">
      <t>リヨウ</t>
    </rPh>
    <rPh sb="2" eb="4">
      <t>ウンソウ</t>
    </rPh>
    <rPh sb="4" eb="6">
      <t>ジギョウ</t>
    </rPh>
    <phoneticPr fontId="23"/>
  </si>
  <si>
    <t>保管収益のうち、トランクルーム収益</t>
    <rPh sb="0" eb="2">
      <t>ホカン</t>
    </rPh>
    <rPh sb="2" eb="4">
      <t>シュウエキ</t>
    </rPh>
    <rPh sb="15" eb="17">
      <t>シュウエキ</t>
    </rPh>
    <phoneticPr fontId="23"/>
  </si>
  <si>
    <t>請負費用（保管）</t>
    <rPh sb="0" eb="2">
      <t>ウケオイ</t>
    </rPh>
    <rPh sb="2" eb="4">
      <t>ヒヨウ</t>
    </rPh>
    <rPh sb="5" eb="7">
      <t>ホカン</t>
    </rPh>
    <phoneticPr fontId="23"/>
  </si>
  <si>
    <t>派遣費用（保管）</t>
    <rPh sb="0" eb="2">
      <t>ハケン</t>
    </rPh>
    <rPh sb="2" eb="4">
      <t>ヒヨウ</t>
    </rPh>
    <rPh sb="5" eb="7">
      <t>ホカン</t>
    </rPh>
    <phoneticPr fontId="23"/>
  </si>
  <si>
    <t>荷役収益中、トランクルーム収益</t>
    <rPh sb="0" eb="2">
      <t>ニエキ</t>
    </rPh>
    <rPh sb="2" eb="4">
      <t>シュウエキ</t>
    </rPh>
    <rPh sb="4" eb="5">
      <t>ナカ</t>
    </rPh>
    <rPh sb="13" eb="15">
      <t>シュウエキ</t>
    </rPh>
    <phoneticPr fontId="23"/>
  </si>
  <si>
    <t>請負費用（荷役）</t>
    <rPh sb="0" eb="2">
      <t>ウケオイ</t>
    </rPh>
    <rPh sb="2" eb="4">
      <t>ヒヨウ</t>
    </rPh>
    <rPh sb="5" eb="7">
      <t>ニヤク</t>
    </rPh>
    <phoneticPr fontId="23"/>
  </si>
  <si>
    <t>派遣費用（荷役）</t>
    <rPh sb="0" eb="2">
      <t>ハケン</t>
    </rPh>
    <rPh sb="2" eb="4">
      <t>ヒヨウ</t>
    </rPh>
    <rPh sb="5" eb="7">
      <t>ニヤク</t>
    </rPh>
    <phoneticPr fontId="23"/>
  </si>
  <si>
    <t>倉庫業有形固定資産</t>
    <phoneticPr fontId="23"/>
  </si>
  <si>
    <t>黒字事業者</t>
    <phoneticPr fontId="23"/>
  </si>
  <si>
    <t>DA+EK+FS</t>
    <phoneticPr fontId="23"/>
  </si>
  <si>
    <t>α=DC+EM+FT</t>
    <phoneticPr fontId="23"/>
  </si>
  <si>
    <t>DT+FB+FU</t>
    <phoneticPr fontId="23"/>
  </si>
  <si>
    <t>β=DU+FC+FV</t>
    <phoneticPr fontId="23"/>
  </si>
  <si>
    <t>①　第４表の資産の部計（１５）　＝　第４表の負債 ・ 資本の合計（３９）　となっている</t>
    <rPh sb="2" eb="3">
      <t>ダイ</t>
    </rPh>
    <rPh sb="4" eb="5">
      <t>ヒョウ</t>
    </rPh>
    <rPh sb="6" eb="8">
      <t>シサン</t>
    </rPh>
    <rPh sb="9" eb="10">
      <t>ブ</t>
    </rPh>
    <rPh sb="10" eb="11">
      <t>ケイ</t>
    </rPh>
    <rPh sb="18" eb="19">
      <t>ダイ</t>
    </rPh>
    <rPh sb="20" eb="21">
      <t>ヒョウ</t>
    </rPh>
    <rPh sb="22" eb="24">
      <t>フサイ</t>
    </rPh>
    <rPh sb="27" eb="29">
      <t>シホン</t>
    </rPh>
    <rPh sb="30" eb="32">
      <t>ゴウケイ</t>
    </rPh>
    <phoneticPr fontId="14"/>
  </si>
  <si>
    <t>冷蔵</t>
    <rPh sb="0" eb="2">
      <t>レイゾウ</t>
    </rPh>
    <phoneticPr fontId="23"/>
  </si>
  <si>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4"/>
  </si>
  <si>
    <t>（単位：千円）</t>
    <rPh sb="1" eb="3">
      <t>タンイ</t>
    </rPh>
    <rPh sb="4" eb="6">
      <t>センエン</t>
    </rPh>
    <phoneticPr fontId="14"/>
  </si>
  <si>
    <t>科　　　目</t>
    <rPh sb="0" eb="1">
      <t>カ</t>
    </rPh>
    <rPh sb="4" eb="5">
      <t>メ</t>
    </rPh>
    <phoneticPr fontId="14"/>
  </si>
  <si>
    <t>摘　　要</t>
    <rPh sb="0" eb="1">
      <t>チャク</t>
    </rPh>
    <rPh sb="3" eb="4">
      <t>ヨウ</t>
    </rPh>
    <phoneticPr fontId="14"/>
  </si>
  <si>
    <t>金　　　　額</t>
    <rPh sb="0" eb="1">
      <t>キン</t>
    </rPh>
    <rPh sb="5" eb="6">
      <t>ガク</t>
    </rPh>
    <phoneticPr fontId="23"/>
  </si>
  <si>
    <t>保管・荷役業務費</t>
    <rPh sb="0" eb="2">
      <t>ホカン</t>
    </rPh>
    <rPh sb="3" eb="5">
      <t>ニヤク</t>
    </rPh>
    <rPh sb="5" eb="6">
      <t>ギョウ</t>
    </rPh>
    <rPh sb="6" eb="7">
      <t>ツトム</t>
    </rPh>
    <rPh sb="7" eb="8">
      <t>ヒ</t>
    </rPh>
    <phoneticPr fontId="14"/>
  </si>
  <si>
    <t>固 定 資 産 税</t>
    <rPh sb="0" eb="1">
      <t>カタ</t>
    </rPh>
    <rPh sb="2" eb="3">
      <t>サダム</t>
    </rPh>
    <rPh sb="4" eb="5">
      <t>シ</t>
    </rPh>
    <rPh sb="6" eb="7">
      <t>サン</t>
    </rPh>
    <rPh sb="8" eb="9">
      <t>ゼイ</t>
    </rPh>
    <phoneticPr fontId="14"/>
  </si>
  <si>
    <t>〈1〉</t>
    <phoneticPr fontId="14"/>
  </si>
  <si>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4"/>
  </si>
  <si>
    <t>都 市 計 画 税</t>
    <rPh sb="0" eb="1">
      <t>ト</t>
    </rPh>
    <rPh sb="2" eb="3">
      <t>シ</t>
    </rPh>
    <rPh sb="4" eb="5">
      <t>ケイ</t>
    </rPh>
    <rPh sb="6" eb="7">
      <t>ガ</t>
    </rPh>
    <rPh sb="8" eb="9">
      <t>ゼイ</t>
    </rPh>
    <phoneticPr fontId="14"/>
  </si>
  <si>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</si>
  <si>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4"/>
  </si>
  <si>
    <t>事  業  所  税</t>
    <rPh sb="0" eb="1">
      <t>コト</t>
    </rPh>
    <rPh sb="3" eb="4">
      <t>ギョウ</t>
    </rPh>
    <rPh sb="6" eb="7">
      <t>ジョ</t>
    </rPh>
    <rPh sb="9" eb="10">
      <t>ゼイ</t>
    </rPh>
    <phoneticPr fontId="14"/>
  </si>
  <si>
    <t>〈3〉</t>
  </si>
  <si>
    <t>倉庫用建物、事務所及び従業員等</t>
    <rPh sb="0" eb="5">
      <t>ソウコヨウタテモノ</t>
    </rPh>
    <rPh sb="6" eb="8">
      <t>ジム</t>
    </rPh>
    <rPh sb="8" eb="9">
      <t>ショ</t>
    </rPh>
    <rPh sb="9" eb="10">
      <t>オヨ</t>
    </rPh>
    <rPh sb="11" eb="14">
      <t>ジュウギョウイン</t>
    </rPh>
    <rPh sb="14" eb="15">
      <t>トウ</t>
    </rPh>
    <phoneticPr fontId="14"/>
  </si>
  <si>
    <t>そ　　の　　他</t>
    <rPh sb="6" eb="7">
      <t>タ</t>
    </rPh>
    <phoneticPr fontId="14"/>
  </si>
  <si>
    <t>〈4〉</t>
    <phoneticPr fontId="14"/>
  </si>
  <si>
    <t>計</t>
    <rPh sb="0" eb="1">
      <t>ケイ</t>
    </rPh>
    <phoneticPr fontId="14"/>
  </si>
  <si>
    <t>〈5〉</t>
    <phoneticPr fontId="14"/>
  </si>
  <si>
    <t>（〈1〉～〈4〉の計）</t>
    <phoneticPr fontId="14"/>
  </si>
  <si>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4"/>
  </si>
  <si>
    <t>〈6〉</t>
    <phoneticPr fontId="14"/>
  </si>
  <si>
    <t>社屋、社宅、備品、福利厚生施設等</t>
    <rPh sb="0" eb="2">
      <t>シャオク</t>
    </rPh>
    <rPh sb="3" eb="5">
      <t>シャタク</t>
    </rPh>
    <rPh sb="6" eb="8">
      <t>ビヒン</t>
    </rPh>
    <rPh sb="9" eb="11">
      <t>フクリ</t>
    </rPh>
    <rPh sb="11" eb="13">
      <t>コウセイ</t>
    </rPh>
    <rPh sb="13" eb="16">
      <t>シセツトウ</t>
    </rPh>
    <phoneticPr fontId="14"/>
  </si>
  <si>
    <t>一般管理費</t>
    <rPh sb="0" eb="2">
      <t>イッパン</t>
    </rPh>
    <rPh sb="2" eb="5">
      <t>カンリヒ</t>
    </rPh>
    <phoneticPr fontId="14"/>
  </si>
  <si>
    <t>〈7〉</t>
    <phoneticPr fontId="14"/>
  </si>
  <si>
    <t>社屋、社宅、福利厚生施設等</t>
    <rPh sb="0" eb="2">
      <t>シャオク</t>
    </rPh>
    <rPh sb="3" eb="5">
      <t>シャタク</t>
    </rPh>
    <rPh sb="6" eb="8">
      <t>フクリ</t>
    </rPh>
    <rPh sb="8" eb="10">
      <t>コウセイ</t>
    </rPh>
    <rPh sb="10" eb="12">
      <t>シセツ</t>
    </rPh>
    <rPh sb="12" eb="13">
      <t>トウ</t>
    </rPh>
    <phoneticPr fontId="14"/>
  </si>
  <si>
    <t>〈8〉</t>
    <phoneticPr fontId="14"/>
  </si>
  <si>
    <t>社屋等及び従業員等</t>
    <rPh sb="0" eb="3">
      <t>シャオクトウ</t>
    </rPh>
    <rPh sb="3" eb="4">
      <t>オヨ</t>
    </rPh>
    <rPh sb="5" eb="9">
      <t>ジュウギョウイントウ</t>
    </rPh>
    <phoneticPr fontId="14"/>
  </si>
  <si>
    <t>事　　業　　税</t>
    <rPh sb="0" eb="1">
      <t>コト</t>
    </rPh>
    <rPh sb="3" eb="4">
      <t>ギョウ</t>
    </rPh>
    <rPh sb="6" eb="7">
      <t>ゼイ</t>
    </rPh>
    <phoneticPr fontId="14"/>
  </si>
  <si>
    <t>〈9〉</t>
    <phoneticPr fontId="14"/>
  </si>
  <si>
    <t>〈10〉</t>
    <phoneticPr fontId="14"/>
  </si>
  <si>
    <t>（〈6〉～〈10〉の計）</t>
    <phoneticPr fontId="14"/>
  </si>
  <si>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4"/>
  </si>
  <si>
    <t xml:space="preserve"> </t>
    <phoneticPr fontId="14"/>
  </si>
  <si>
    <t>保 有 倉 庫 棟 数</t>
    <rPh sb="0" eb="1">
      <t>タモツ</t>
    </rPh>
    <rPh sb="2" eb="3">
      <t>ユウ</t>
    </rPh>
    <rPh sb="4" eb="5">
      <t>クラ</t>
    </rPh>
    <rPh sb="6" eb="7">
      <t>コ</t>
    </rPh>
    <rPh sb="8" eb="9">
      <t>ムネ</t>
    </rPh>
    <rPh sb="10" eb="11">
      <t>スウ</t>
    </rPh>
    <phoneticPr fontId="14"/>
  </si>
  <si>
    <t>棟</t>
    <rPh sb="0" eb="1">
      <t>トウ</t>
    </rPh>
    <phoneticPr fontId="14"/>
  </si>
  <si>
    <t>左記のうち、
賃借している棟数</t>
    <rPh sb="0" eb="2">
      <t>サキ</t>
    </rPh>
    <rPh sb="7" eb="9">
      <t>チンシャク</t>
    </rPh>
    <rPh sb="13" eb="15">
      <t>トウスウ</t>
    </rPh>
    <phoneticPr fontId="14"/>
  </si>
  <si>
    <t>最も新しい
倉庫の築年数</t>
    <rPh sb="0" eb="1">
      <t>モット</t>
    </rPh>
    <rPh sb="2" eb="3">
      <t>アタラ</t>
    </rPh>
    <rPh sb="6" eb="8">
      <t>ソウコ</t>
    </rPh>
    <rPh sb="9" eb="12">
      <t>チクネンスウ</t>
    </rPh>
    <phoneticPr fontId="14"/>
  </si>
  <si>
    <t>最も古い
倉庫の築年数</t>
    <rPh sb="2" eb="3">
      <t>フル</t>
    </rPh>
    <phoneticPr fontId="14"/>
  </si>
  <si>
    <t>倉庫
保有
棟数</t>
    <rPh sb="0" eb="2">
      <t>ソウコ</t>
    </rPh>
    <rPh sb="3" eb="5">
      <t>ホユウ</t>
    </rPh>
    <rPh sb="6" eb="8">
      <t>トウスウ</t>
    </rPh>
    <phoneticPr fontId="23"/>
  </si>
  <si>
    <t>左のうち、賃借棟数</t>
    <rPh sb="0" eb="1">
      <t>ヒダリ</t>
    </rPh>
    <rPh sb="5" eb="7">
      <t>チンシャク</t>
    </rPh>
    <rPh sb="7" eb="9">
      <t>トウスウ</t>
    </rPh>
    <phoneticPr fontId="23"/>
  </si>
  <si>
    <t>最も
新しい
築年数</t>
    <rPh sb="0" eb="1">
      <t>モット</t>
    </rPh>
    <rPh sb="3" eb="4">
      <t>アタラ</t>
    </rPh>
    <rPh sb="7" eb="10">
      <t>チクネンスウ</t>
    </rPh>
    <phoneticPr fontId="23"/>
  </si>
  <si>
    <t>最も
古い
築年数</t>
    <rPh sb="0" eb="1">
      <t>モット</t>
    </rPh>
    <rPh sb="3" eb="4">
      <t>フル</t>
    </rPh>
    <rPh sb="6" eb="9">
      <t>チクネンスウ</t>
    </rPh>
    <phoneticPr fontId="23"/>
  </si>
  <si>
    <t>当該年度における倉庫業及び兼営事業の動向（増減収要因など）や、お取り扱いの主要品目等について１～２行程度で記載頂けると幸いです。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32" eb="33">
      <t>ト</t>
    </rPh>
    <rPh sb="34" eb="35">
      <t>アツカ</t>
    </rPh>
    <rPh sb="37" eb="39">
      <t>シュヨウ</t>
    </rPh>
    <rPh sb="39" eb="41">
      <t>ヒンモク</t>
    </rPh>
    <rPh sb="41" eb="42">
      <t>トウ</t>
    </rPh>
    <rPh sb="49" eb="50">
      <t>ギョウ</t>
    </rPh>
    <rPh sb="50" eb="52">
      <t>テイド</t>
    </rPh>
    <rPh sb="53" eb="55">
      <t>キサイ</t>
    </rPh>
    <rPh sb="55" eb="56">
      <t>イタダ</t>
    </rPh>
    <rPh sb="59" eb="60">
      <t>サイワ</t>
    </rPh>
    <phoneticPr fontId="14"/>
  </si>
  <si>
    <t>（記載例：倉庫業は減収したものの、その他事業については概ね増収。今年度は倉庫業から他事業へのシフトが要因と思料される。主要品目水産物等）</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rPh sb="59" eb="61">
      <t>シュヨウ</t>
    </rPh>
    <rPh sb="61" eb="63">
      <t>ヒンモク</t>
    </rPh>
    <rPh sb="63" eb="65">
      <t>スイサン</t>
    </rPh>
    <rPh sb="65" eb="66">
      <t>ブツ</t>
    </rPh>
    <rPh sb="66" eb="67">
      <t>トウ</t>
    </rPh>
    <phoneticPr fontId="14"/>
  </si>
  <si>
    <t>自　令和　　年　　月　　日　　至　　令和　　年　　月　　日</t>
    <rPh sb="2" eb="4">
      <t>レイワ</t>
    </rPh>
    <rPh sb="18" eb="20">
      <t>レイワ</t>
    </rPh>
    <phoneticPr fontId="14"/>
  </si>
  <si>
    <t>国土交通省</t>
    <phoneticPr fontId="14"/>
  </si>
  <si>
    <t>冷蔵倉庫事業経営状況報告</t>
    <rPh sb="0" eb="2">
      <t>レイゾウ</t>
    </rPh>
    <rPh sb="4" eb="5">
      <t>ジ</t>
    </rPh>
    <rPh sb="6" eb="8">
      <t>ケイエイ</t>
    </rPh>
    <rPh sb="8" eb="10">
      <t>ジョウキョウ</t>
    </rPh>
    <rPh sb="10" eb="12">
      <t>ホウコク</t>
    </rPh>
    <phoneticPr fontId="14"/>
  </si>
  <si>
    <t>［報告書］</t>
    <rPh sb="1" eb="4">
      <t>ホウコクショ</t>
    </rPh>
    <phoneticPr fontId="14"/>
  </si>
  <si>
    <t>第11表　令和５年度倉庫業及び兼営事業の動向について</t>
    <rPh sb="0" eb="1">
      <t>ダイ</t>
    </rPh>
    <rPh sb="3" eb="4">
      <t>ヒョウ</t>
    </rPh>
    <rPh sb="5" eb="7">
      <t>レイワ</t>
    </rPh>
    <rPh sb="8" eb="9">
      <t>ネン</t>
    </rPh>
    <rPh sb="9" eb="10">
      <t>ド</t>
    </rPh>
    <rPh sb="10" eb="13">
      <t>ソウコギョウ</t>
    </rPh>
    <rPh sb="13" eb="14">
      <t>オヨ</t>
    </rPh>
    <rPh sb="15" eb="17">
      <t>ケンエイ</t>
    </rPh>
    <rPh sb="17" eb="19">
      <t>ジギョウ</t>
    </rPh>
    <rPh sb="20" eb="22">
      <t>ドウコウ</t>
    </rPh>
    <phoneticPr fontId="14"/>
  </si>
  <si>
    <t>令　和　６　年 度</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</si>
</sst>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3">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vertAlign val="superscript"/>
      <sz val="8"/>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vertAlign val="superscript"/>
      <sz val="9"/>
      <name val="ＭＳ Ｐゴシック"/>
      <family val="3"/>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2"/>
      <color indexed="48"/>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sz val="11"/>
      <color indexed="8"/>
      <name val="ＭＳ ゴシック"/>
      <family val="3"/>
      <charset val="128"/>
    </font>
    <font>
      <sz val="12"/>
      <color indexed="8"/>
      <name val="ＭＳ ゴシック"/>
      <family val="3"/>
      <charset val="128"/>
    </font>
    <font>
      <b/>
      <sz val="11"/>
      <color indexed="23"/>
      <name val="ＭＳ ゴシック"/>
      <family val="3"/>
      <charset val="128"/>
    </font>
    <font>
      <sz val="11"/>
      <color indexed="23"/>
      <name val="ＭＳ ゴシック"/>
      <family val="3"/>
      <charset val="128"/>
    </font>
    <font>
      <sz val="12"/>
      <color indexed="23"/>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63"/>
        <bgColor indexed="64"/>
      </patternFill>
    </fill>
    <fill>
      <patternFill patternType="lightUp"/>
    </fill>
    <fill>
      <patternFill patternType="solid">
        <fgColor indexed="55"/>
        <bgColor indexed="64"/>
      </patternFill>
    </fill>
    <fill>
      <patternFill patternType="solid">
        <fgColor theme="0"/>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double">
        <color indexed="64"/>
      </left>
      <right/>
      <top/>
      <bottom/>
      <diagonal/>
    </border>
    <border>
      <left/>
      <right style="hair">
        <color indexed="64"/>
      </right>
      <top style="hair">
        <color indexed="64"/>
      </top>
      <bottom style="double">
        <color indexed="64"/>
      </bottom>
      <diagonal/>
    </border>
    <border>
      <left/>
      <right style="double">
        <color indexed="64"/>
      </right>
      <top style="double">
        <color indexed="64"/>
      </top>
      <bottom/>
      <diagonal/>
    </border>
    <border>
      <left/>
      <right style="hair">
        <color indexed="64"/>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41" fillId="0" borderId="0"/>
  </cellStyleXfs>
  <cellXfs count="554">
    <xf numFmtId="0" fontId="0" fillId="0" borderId="0" xfId="0"/>
    <xf numFmtId="0" fontId="0" fillId="2" borderId="0" xfId="0" applyNumberFormat="1" applyFill="1" applyBorder="1" applyAlignment="1">
      <alignment vertical="center"/>
    </xf>
    <xf numFmtId="0" fontId="6" fillId="2" borderId="1" xfId="0" applyNumberFormat="1" applyFont="1" applyFill="1" applyBorder="1" applyAlignment="1">
      <alignment horizontal="centerContinuous" vertical="center"/>
    </xf>
    <xf numFmtId="0" fontId="7" fillId="2" borderId="2"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7" fillId="2" borderId="3"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6" fillId="2" borderId="5" xfId="0" applyNumberFormat="1" applyFont="1" applyFill="1" applyBorder="1" applyAlignment="1">
      <alignment horizontal="centerContinuous" vertical="center"/>
    </xf>
    <xf numFmtId="0" fontId="7" fillId="2" borderId="4" xfId="0" applyNumberFormat="1" applyFont="1" applyFill="1" applyBorder="1" applyAlignment="1">
      <alignment vertical="center"/>
    </xf>
    <xf numFmtId="0" fontId="7" fillId="2" borderId="5"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2" borderId="6"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7" fillId="2" borderId="5"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xf>
    <xf numFmtId="0" fontId="6" fillId="2" borderId="3"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7" fillId="2" borderId="11" xfId="0" applyNumberFormat="1" applyFont="1" applyFill="1" applyBorder="1" applyAlignment="1">
      <alignment horizontal="centerContinuous" vertical="center"/>
    </xf>
    <xf numFmtId="0" fontId="7" fillId="2" borderId="12" xfId="0" applyNumberFormat="1" applyFont="1" applyFill="1" applyBorder="1" applyAlignment="1">
      <alignment vertical="center"/>
    </xf>
    <xf numFmtId="0" fontId="6" fillId="2" borderId="5" xfId="0" applyNumberFormat="1" applyFont="1" applyFill="1" applyBorder="1" applyAlignment="1">
      <alignment vertical="center"/>
    </xf>
    <xf numFmtId="0" fontId="6" fillId="2" borderId="13" xfId="0" applyNumberFormat="1" applyFont="1" applyFill="1" applyBorder="1" applyAlignment="1">
      <alignment horizontal="center" wrapText="1"/>
    </xf>
    <xf numFmtId="0" fontId="6" fillId="2" borderId="13"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center" vertical="center"/>
    </xf>
    <xf numFmtId="0" fontId="7" fillId="2" borderId="14" xfId="0" applyNumberFormat="1" applyFont="1" applyFill="1" applyBorder="1" applyAlignment="1">
      <alignment vertical="center"/>
    </xf>
    <xf numFmtId="0" fontId="7" fillId="2" borderId="13" xfId="0" applyNumberFormat="1" applyFont="1" applyFill="1" applyBorder="1" applyAlignment="1">
      <alignment vertical="center"/>
    </xf>
    <xf numFmtId="0" fontId="6" fillId="2" borderId="5" xfId="0" applyNumberFormat="1" applyFont="1" applyFill="1" applyBorder="1" applyAlignment="1">
      <alignment horizontal="centerContinuous" vertical="top"/>
    </xf>
    <xf numFmtId="0" fontId="7" fillId="2" borderId="2" xfId="0" applyNumberFormat="1" applyFont="1" applyFill="1" applyBorder="1" applyAlignment="1">
      <alignment horizontal="centerContinuous" vertical="top"/>
    </xf>
    <xf numFmtId="0" fontId="8" fillId="2" borderId="5"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9" fillId="2" borderId="4"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7" fillId="2" borderId="5" xfId="0" applyNumberFormat="1" applyFont="1" applyFill="1" applyBorder="1" applyAlignment="1">
      <alignment horizontal="centerContinuous" vertical="center" wrapText="1"/>
    </xf>
    <xf numFmtId="0" fontId="7" fillId="2" borderId="8" xfId="0" applyNumberFormat="1" applyFont="1" applyFill="1" applyBorder="1" applyAlignment="1">
      <alignment horizontal="centerContinuous" vertical="center"/>
    </xf>
    <xf numFmtId="0" fontId="6" fillId="2" borderId="2" xfId="0" applyNumberFormat="1" applyFont="1" applyFill="1" applyBorder="1" applyAlignment="1">
      <alignment vertical="center"/>
    </xf>
    <xf numFmtId="0" fontId="7" fillId="2" borderId="15" xfId="0" applyNumberFormat="1" applyFont="1" applyFill="1" applyBorder="1" applyAlignment="1">
      <alignment horizontal="centerContinuous" vertical="center"/>
    </xf>
    <xf numFmtId="0" fontId="6" fillId="2" borderId="4" xfId="0" applyNumberFormat="1" applyFont="1" applyFill="1" applyBorder="1" applyAlignment="1">
      <alignment vertical="center"/>
    </xf>
    <xf numFmtId="0" fontId="0" fillId="2" borderId="2" xfId="0" applyFill="1" applyBorder="1"/>
    <xf numFmtId="0" fontId="0" fillId="2" borderId="5" xfId="0" applyFill="1" applyBorder="1" applyAlignment="1">
      <alignment horizontal="centerContinuous"/>
    </xf>
    <xf numFmtId="0" fontId="6" fillId="2" borderId="2" xfId="0" applyNumberFormat="1" applyFont="1" applyFill="1" applyBorder="1" applyAlignment="1">
      <alignment horizontal="centerContinuous" vertical="top"/>
    </xf>
    <xf numFmtId="0" fontId="7" fillId="2" borderId="5" xfId="0" applyNumberFormat="1" applyFont="1" applyFill="1" applyBorder="1" applyAlignment="1">
      <alignment horizontal="centerContinuous" vertical="top"/>
    </xf>
    <xf numFmtId="0" fontId="0" fillId="2" borderId="0" xfId="0" applyFill="1"/>
    <xf numFmtId="0" fontId="9" fillId="2" borderId="7" xfId="0" applyNumberFormat="1" applyFont="1" applyFill="1" applyBorder="1" applyAlignment="1">
      <alignment horizontal="centerContinuous" vertical="center" wrapText="1"/>
    </xf>
    <xf numFmtId="0" fontId="8" fillId="2" borderId="3" xfId="0" applyNumberFormat="1" applyFont="1" applyFill="1" applyBorder="1" applyAlignment="1">
      <alignment horizontal="centerContinuous" vertical="center"/>
    </xf>
    <xf numFmtId="0" fontId="9" fillId="2" borderId="4" xfId="0" applyNumberFormat="1" applyFont="1" applyFill="1" applyBorder="1" applyAlignment="1">
      <alignment horizontal="centerContinuous" vertical="center"/>
    </xf>
    <xf numFmtId="0" fontId="3" fillId="2" borderId="5" xfId="0" applyNumberFormat="1" applyFont="1" applyFill="1" applyBorder="1" applyAlignment="1">
      <alignment horizontal="centerContinuous" vertical="center"/>
    </xf>
    <xf numFmtId="0" fontId="4" fillId="2" borderId="5" xfId="0" applyNumberFormat="1" applyFont="1" applyFill="1" applyBorder="1" applyAlignment="1">
      <alignment horizontal="centerContinuous" vertical="center"/>
    </xf>
    <xf numFmtId="0" fontId="3" fillId="2" borderId="2" xfId="0" applyNumberFormat="1" applyFont="1" applyFill="1" applyBorder="1" applyAlignment="1">
      <alignment horizontal="centerContinuous" vertical="center"/>
    </xf>
    <xf numFmtId="0" fontId="10" fillId="2" borderId="0" xfId="0" applyNumberFormat="1" applyFont="1" applyFill="1" applyBorder="1" applyAlignment="1">
      <alignment vertical="center"/>
    </xf>
    <xf numFmtId="0" fontId="9" fillId="2" borderId="9" xfId="0" applyNumberFormat="1" applyFont="1" applyFill="1" applyBorder="1" applyAlignment="1">
      <alignment horizontal="centerContinuous" vertical="center" wrapText="1"/>
    </xf>
    <xf numFmtId="0" fontId="8" fillId="2" borderId="10" xfId="0" applyNumberFormat="1" applyFont="1" applyFill="1" applyBorder="1" applyAlignment="1">
      <alignment horizontal="centerContinuous" vertical="center"/>
    </xf>
    <xf numFmtId="0" fontId="0" fillId="2" borderId="0" xfId="0" applyFill="1" applyAlignment="1">
      <alignment vertical="center"/>
    </xf>
    <xf numFmtId="0" fontId="7" fillId="2" borderId="0" xfId="0" applyFont="1" applyFill="1"/>
    <xf numFmtId="0" fontId="12" fillId="2" borderId="0" xfId="0" applyFont="1" applyFill="1" applyAlignment="1">
      <alignment vertical="center"/>
    </xf>
    <xf numFmtId="0" fontId="6" fillId="2" borderId="0" xfId="0" applyFont="1" applyFill="1" applyAlignment="1">
      <alignment vertical="center"/>
    </xf>
    <xf numFmtId="0" fontId="6" fillId="2" borderId="4" xfId="0" applyFont="1" applyFill="1" applyBorder="1" applyAlignment="1">
      <alignment horizontal="centerContinuous" vertical="center"/>
    </xf>
    <xf numFmtId="0" fontId="7" fillId="2" borderId="0" xfId="0" applyFont="1" applyFill="1" applyAlignment="1">
      <alignment vertical="center"/>
    </xf>
    <xf numFmtId="0" fontId="7" fillId="2" borderId="5" xfId="0" applyFont="1" applyFill="1" applyBorder="1" applyAlignment="1">
      <alignment horizontal="centerContinuous" vertical="center"/>
    </xf>
    <xf numFmtId="0" fontId="9" fillId="2" borderId="16" xfId="0" applyNumberFormat="1" applyFont="1" applyFill="1" applyBorder="1" applyAlignment="1">
      <alignment vertical="center"/>
    </xf>
    <xf numFmtId="0" fontId="7" fillId="2" borderId="0" xfId="0" applyFont="1" applyFill="1" applyBorder="1" applyAlignment="1">
      <alignment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9" fillId="2" borderId="5" xfId="0" applyNumberFormat="1" applyFont="1" applyFill="1" applyBorder="1" applyAlignment="1">
      <alignment vertical="center"/>
    </xf>
    <xf numFmtId="0" fontId="7" fillId="2" borderId="10" xfId="0" applyFont="1" applyFill="1" applyBorder="1" applyAlignment="1">
      <alignment vertical="center"/>
    </xf>
    <xf numFmtId="0" fontId="6"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0" xfId="0" applyNumberFormat="1" applyFont="1" applyFill="1" applyBorder="1" applyAlignment="1">
      <alignment vertical="center"/>
    </xf>
    <xf numFmtId="0" fontId="13"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11" fillId="2" borderId="0" xfId="0" applyFont="1" applyFill="1" applyAlignment="1">
      <alignment vertical="center"/>
    </xf>
    <xf numFmtId="0" fontId="6" fillId="2" borderId="0" xfId="0" applyNumberFormat="1" applyFont="1" applyFill="1" applyAlignment="1">
      <alignment vertical="center"/>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13" xfId="0" applyFont="1" applyFill="1" applyBorder="1" applyAlignment="1">
      <alignment vertical="center"/>
    </xf>
    <xf numFmtId="0" fontId="6" fillId="2" borderId="5" xfId="0" applyFont="1" applyFill="1" applyBorder="1" applyAlignment="1">
      <alignment horizontal="centerContinuous" vertical="center"/>
    </xf>
    <xf numFmtId="0" fontId="6" fillId="2" borderId="4" xfId="0" applyFont="1" applyFill="1" applyBorder="1" applyAlignment="1">
      <alignment vertical="center"/>
    </xf>
    <xf numFmtId="0" fontId="6" fillId="2" borderId="6"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7"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5" xfId="0" applyFont="1" applyFill="1" applyBorder="1" applyAlignment="1">
      <alignment vertical="center"/>
    </xf>
    <xf numFmtId="0" fontId="9" fillId="2" borderId="2" xfId="0" applyNumberFormat="1" applyFont="1" applyFill="1" applyBorder="1" applyAlignment="1">
      <alignment vertical="center"/>
    </xf>
    <xf numFmtId="0" fontId="6" fillId="2" borderId="9" xfId="0" applyFont="1" applyFill="1" applyBorder="1" applyAlignment="1">
      <alignment horizontal="centerContinuous" vertical="center"/>
    </xf>
    <xf numFmtId="0" fontId="15" fillId="2" borderId="0" xfId="0" applyFont="1" applyFill="1" applyAlignment="1">
      <alignment vertical="center"/>
    </xf>
    <xf numFmtId="0" fontId="1" fillId="2" borderId="0" xfId="0" applyFont="1" applyFill="1" applyAlignment="1"/>
    <xf numFmtId="0" fontId="1" fillId="2" borderId="0" xfId="0" applyFont="1" applyFill="1"/>
    <xf numFmtId="0" fontId="15"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6" fillId="2" borderId="0" xfId="0" applyNumberFormat="1" applyFont="1" applyFill="1" applyAlignment="1">
      <alignment vertical="center"/>
    </xf>
    <xf numFmtId="0" fontId="17" fillId="2" borderId="0" xfId="0" applyNumberFormat="1" applyFont="1" applyFill="1" applyAlignment="1">
      <alignment vertical="center"/>
    </xf>
    <xf numFmtId="0" fontId="6" fillId="2" borderId="5" xfId="0" applyFont="1" applyFill="1" applyBorder="1" applyAlignment="1">
      <alignment horizontal="center" vertical="center" shrinkToFit="1"/>
    </xf>
    <xf numFmtId="0" fontId="0" fillId="2" borderId="0" xfId="0" applyFill="1" applyBorder="1" applyAlignment="1">
      <alignment vertical="center"/>
    </xf>
    <xf numFmtId="0" fontId="6" fillId="2" borderId="0" xfId="0" applyFont="1" applyFill="1" applyBorder="1" applyAlignment="1">
      <alignment horizontal="center" vertical="center"/>
    </xf>
    <xf numFmtId="0" fontId="19" fillId="2" borderId="4" xfId="0" applyFont="1" applyFill="1" applyBorder="1" applyAlignment="1">
      <alignment horizontal="centerContinuous" vertical="center"/>
    </xf>
    <xf numFmtId="0" fontId="19" fillId="2" borderId="5" xfId="0" applyFont="1" applyFill="1" applyBorder="1" applyAlignment="1">
      <alignment horizontal="centerContinuous" vertical="center"/>
    </xf>
    <xf numFmtId="0" fontId="20" fillId="2" borderId="4" xfId="0" applyFont="1" applyFill="1" applyBorder="1" applyAlignment="1">
      <alignment horizontal="centerContinuous" vertical="center"/>
    </xf>
    <xf numFmtId="0" fontId="20" fillId="2" borderId="5" xfId="0" applyFont="1" applyFill="1" applyBorder="1" applyAlignment="1">
      <alignment horizontal="centerContinuous" vertical="center"/>
    </xf>
    <xf numFmtId="0" fontId="19" fillId="2" borderId="10" xfId="0" applyFont="1" applyFill="1" applyBorder="1" applyAlignment="1">
      <alignment horizontal="centerContinuous" vertical="center"/>
    </xf>
    <xf numFmtId="0" fontId="19" fillId="2" borderId="0" xfId="0" applyFont="1" applyFill="1" applyBorder="1" applyAlignment="1">
      <alignment horizontal="centerContinuous" vertical="center"/>
    </xf>
    <xf numFmtId="0" fontId="34" fillId="2" borderId="18" xfId="2" applyNumberFormat="1" applyFont="1" applyFill="1" applyBorder="1" applyAlignment="1">
      <alignment horizontal="center" vertical="center"/>
    </xf>
    <xf numFmtId="0" fontId="35" fillId="2" borderId="19" xfId="2" applyNumberFormat="1" applyFont="1" applyFill="1" applyBorder="1" applyAlignment="1">
      <alignment vertical="center" wrapText="1" shrinkToFit="1"/>
    </xf>
    <xf numFmtId="176" fontId="12" fillId="0" borderId="20" xfId="2" applyNumberFormat="1" applyFont="1" applyFill="1" applyBorder="1" applyAlignment="1">
      <alignment vertical="center"/>
    </xf>
    <xf numFmtId="176" fontId="12" fillId="0" borderId="18" xfId="2" applyNumberFormat="1" applyFont="1" applyFill="1" applyBorder="1" applyAlignment="1">
      <alignment vertical="center"/>
    </xf>
    <xf numFmtId="176" fontId="12" fillId="3" borderId="21" xfId="2" applyNumberFormat="1" applyFont="1" applyFill="1" applyBorder="1" applyAlignment="1">
      <alignment vertical="center"/>
    </xf>
    <xf numFmtId="176" fontId="12" fillId="0" borderId="19" xfId="2" applyNumberFormat="1" applyFont="1" applyBorder="1" applyAlignment="1">
      <alignment vertical="center"/>
    </xf>
    <xf numFmtId="176" fontId="12" fillId="4" borderId="20" xfId="2" applyNumberFormat="1" applyFont="1" applyFill="1" applyBorder="1" applyAlignment="1">
      <alignment vertical="center"/>
    </xf>
    <xf numFmtId="176" fontId="12" fillId="0" borderId="20" xfId="2" applyNumberFormat="1" applyFont="1" applyBorder="1" applyAlignment="1">
      <alignment vertical="center"/>
    </xf>
    <xf numFmtId="176" fontId="12" fillId="3" borderId="20" xfId="2" applyNumberFormat="1" applyFont="1" applyFill="1" applyBorder="1" applyAlignment="1">
      <alignment vertical="center"/>
    </xf>
    <xf numFmtId="176" fontId="12" fillId="0" borderId="22" xfId="2" applyNumberFormat="1" applyFont="1" applyFill="1" applyBorder="1" applyAlignment="1">
      <alignment vertical="center"/>
    </xf>
    <xf numFmtId="176" fontId="12" fillId="0" borderId="23" xfId="2" applyNumberFormat="1" applyFont="1" applyFill="1" applyBorder="1" applyAlignment="1">
      <alignment vertical="center"/>
    </xf>
    <xf numFmtId="176" fontId="12" fillId="3" borderId="22" xfId="2" applyNumberFormat="1" applyFont="1" applyFill="1" applyBorder="1" applyAlignment="1">
      <alignment vertical="center"/>
    </xf>
    <xf numFmtId="176" fontId="12" fillId="0" borderId="24" xfId="2" applyNumberFormat="1" applyFont="1" applyFill="1" applyBorder="1" applyAlignment="1">
      <alignment vertical="center"/>
    </xf>
    <xf numFmtId="176" fontId="15" fillId="5" borderId="22" xfId="2" applyNumberFormat="1" applyFont="1" applyFill="1" applyBorder="1" applyAlignment="1">
      <alignment vertical="center"/>
    </xf>
    <xf numFmtId="176" fontId="12" fillId="6" borderId="25" xfId="2" applyNumberFormat="1" applyFont="1" applyFill="1" applyBorder="1" applyAlignment="1">
      <alignment vertical="center"/>
    </xf>
    <xf numFmtId="176" fontId="12" fillId="3" borderId="25" xfId="2" applyNumberFormat="1" applyFont="1" applyFill="1" applyBorder="1" applyAlignment="1">
      <alignment vertical="center"/>
    </xf>
    <xf numFmtId="176" fontId="15" fillId="7" borderId="25" xfId="2" applyNumberFormat="1" applyFont="1" applyFill="1" applyBorder="1" applyAlignment="1">
      <alignment horizontal="center" vertical="center"/>
    </xf>
    <xf numFmtId="176" fontId="12" fillId="8" borderId="20" xfId="2" applyNumberFormat="1" applyFont="1" applyFill="1" applyBorder="1" applyAlignment="1">
      <alignment vertical="center"/>
    </xf>
    <xf numFmtId="176" fontId="15" fillId="8" borderId="26" xfId="2" applyNumberFormat="1" applyFont="1" applyFill="1" applyBorder="1" applyAlignment="1">
      <alignment vertical="center"/>
    </xf>
    <xf numFmtId="176" fontId="15" fillId="3" borderId="27" xfId="2" applyNumberFormat="1" applyFont="1" applyFill="1" applyBorder="1" applyAlignment="1">
      <alignment horizontal="center" vertical="center"/>
    </xf>
    <xf numFmtId="176" fontId="15" fillId="0" borderId="23" xfId="2" applyNumberFormat="1" applyFont="1" applyFill="1" applyBorder="1" applyAlignment="1">
      <alignment vertical="center"/>
    </xf>
    <xf numFmtId="176" fontId="12" fillId="4" borderId="18" xfId="2" applyNumberFormat="1" applyFont="1" applyFill="1" applyBorder="1" applyAlignment="1">
      <alignment vertical="center"/>
    </xf>
    <xf numFmtId="176" fontId="15" fillId="8" borderId="19" xfId="2" applyNumberFormat="1" applyFont="1" applyFill="1" applyBorder="1" applyAlignment="1">
      <alignment vertical="center"/>
    </xf>
    <xf numFmtId="176" fontId="15" fillId="8" borderId="23" xfId="2" applyNumberFormat="1" applyFont="1" applyFill="1" applyBorder="1" applyAlignment="1">
      <alignment vertical="center"/>
    </xf>
    <xf numFmtId="176" fontId="15" fillId="3" borderId="20" xfId="2" applyNumberFormat="1" applyFont="1" applyFill="1" applyBorder="1" applyAlignment="1">
      <alignment horizontal="center" vertical="center"/>
    </xf>
    <xf numFmtId="176" fontId="12" fillId="4" borderId="28" xfId="2" applyNumberFormat="1" applyFont="1" applyFill="1" applyBorder="1" applyAlignment="1">
      <alignment vertical="center"/>
    </xf>
    <xf numFmtId="176" fontId="12" fillId="3" borderId="23" xfId="2" applyNumberFormat="1" applyFont="1" applyFill="1" applyBorder="1" applyAlignment="1">
      <alignment vertical="center"/>
    </xf>
    <xf numFmtId="177" fontId="12" fillId="3" borderId="20" xfId="2" applyNumberFormat="1" applyFont="1" applyFill="1" applyBorder="1" applyAlignment="1">
      <alignment vertical="center"/>
    </xf>
    <xf numFmtId="177" fontId="12" fillId="3" borderId="29" xfId="2" applyNumberFormat="1" applyFont="1" applyFill="1" applyBorder="1" applyAlignment="1">
      <alignment vertical="center"/>
    </xf>
    <xf numFmtId="176" fontId="12" fillId="4" borderId="25" xfId="2" applyNumberFormat="1" applyFont="1" applyFill="1" applyBorder="1" applyAlignment="1">
      <alignment vertical="center"/>
    </xf>
    <xf numFmtId="177" fontId="12" fillId="3" borderId="18" xfId="2" applyNumberFormat="1" applyFont="1" applyFill="1" applyBorder="1" applyAlignment="1">
      <alignment vertical="center"/>
    </xf>
    <xf numFmtId="176" fontId="12" fillId="4" borderId="24" xfId="2" applyNumberFormat="1" applyFont="1" applyFill="1" applyBorder="1" applyAlignment="1">
      <alignment vertical="center"/>
    </xf>
    <xf numFmtId="176" fontId="12" fillId="0" borderId="26" xfId="2" applyNumberFormat="1" applyFont="1" applyFill="1" applyBorder="1" applyAlignment="1">
      <alignment vertical="center"/>
    </xf>
    <xf numFmtId="176" fontId="12" fillId="3" borderId="30" xfId="2" applyNumberFormat="1" applyFont="1" applyFill="1" applyBorder="1" applyAlignment="1">
      <alignment vertical="center"/>
    </xf>
    <xf numFmtId="176" fontId="12" fillId="3" borderId="29" xfId="2" applyNumberFormat="1" applyFont="1" applyFill="1" applyBorder="1" applyAlignment="1">
      <alignment vertical="center"/>
    </xf>
    <xf numFmtId="176" fontId="37" fillId="9" borderId="31" xfId="2" applyNumberFormat="1" applyFont="1" applyFill="1" applyBorder="1" applyAlignment="1">
      <alignment vertical="center" shrinkToFit="1"/>
    </xf>
    <xf numFmtId="176" fontId="12" fillId="2" borderId="0" xfId="3" applyNumberFormat="1" applyFont="1" applyFill="1" applyAlignment="1">
      <alignment vertical="center"/>
    </xf>
    <xf numFmtId="176" fontId="12" fillId="2" borderId="0" xfId="3" applyNumberFormat="1" applyFont="1" applyFill="1" applyAlignment="1">
      <alignment vertical="center" shrinkToFit="1"/>
    </xf>
    <xf numFmtId="176" fontId="12" fillId="2" borderId="0" xfId="3" applyNumberFormat="1" applyFont="1" applyFill="1" applyAlignment="1">
      <alignment horizontal="center" vertical="center"/>
    </xf>
    <xf numFmtId="176" fontId="42" fillId="2" borderId="0" xfId="3" applyNumberFormat="1" applyFont="1" applyFill="1" applyAlignment="1">
      <alignment horizontal="center" vertical="center"/>
    </xf>
    <xf numFmtId="176" fontId="15" fillId="2" borderId="0" xfId="3" applyNumberFormat="1" applyFont="1" applyFill="1" applyAlignment="1">
      <alignment horizontal="center" vertical="center"/>
    </xf>
    <xf numFmtId="176" fontId="15" fillId="2" borderId="0" xfId="3" applyNumberFormat="1" applyFont="1" applyFill="1" applyAlignment="1">
      <alignment vertical="center"/>
    </xf>
    <xf numFmtId="176" fontId="36" fillId="2" borderId="0" xfId="3" applyNumberFormat="1" applyFont="1" applyFill="1" applyAlignment="1">
      <alignment vertical="center"/>
    </xf>
    <xf numFmtId="176" fontId="28" fillId="2" borderId="0" xfId="3" applyNumberFormat="1" applyFont="1" applyFill="1" applyAlignment="1">
      <alignment vertical="center"/>
    </xf>
    <xf numFmtId="177" fontId="12" fillId="2" borderId="0" xfId="3" applyNumberFormat="1" applyFont="1" applyFill="1" applyAlignment="1">
      <alignment vertical="center"/>
    </xf>
    <xf numFmtId="176" fontId="42" fillId="2" borderId="0" xfId="3" applyNumberFormat="1" applyFont="1" applyFill="1" applyAlignment="1">
      <alignment vertical="center" shrinkToFit="1"/>
    </xf>
    <xf numFmtId="178" fontId="12" fillId="2" borderId="0" xfId="3" applyNumberFormat="1" applyFont="1" applyFill="1" applyAlignment="1">
      <alignment vertical="center"/>
    </xf>
    <xf numFmtId="179" fontId="12" fillId="2" borderId="0" xfId="3" applyNumberFormat="1" applyFont="1" applyFill="1" applyAlignment="1">
      <alignment vertical="center"/>
    </xf>
    <xf numFmtId="176" fontId="32" fillId="2" borderId="0" xfId="3" applyNumberFormat="1" applyFont="1" applyFill="1" applyAlignment="1">
      <alignment vertical="center"/>
    </xf>
    <xf numFmtId="176" fontId="32" fillId="2" borderId="0" xfId="3" applyNumberFormat="1" applyFont="1" applyFill="1" applyAlignment="1">
      <alignment vertical="center" shrinkToFit="1"/>
    </xf>
    <xf numFmtId="176" fontId="32" fillId="2" borderId="0" xfId="3" applyNumberFormat="1" applyFont="1" applyFill="1" applyAlignment="1">
      <alignment horizontal="center" vertical="center"/>
    </xf>
    <xf numFmtId="176" fontId="29"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30" fillId="2" borderId="0" xfId="3" applyNumberFormat="1" applyFont="1" applyFill="1" applyAlignment="1">
      <alignment vertical="center"/>
    </xf>
    <xf numFmtId="177" fontId="32" fillId="2" borderId="0" xfId="3" applyNumberFormat="1" applyFont="1" applyFill="1" applyAlignment="1">
      <alignment vertical="center"/>
    </xf>
    <xf numFmtId="176" fontId="29" fillId="2" borderId="0" xfId="3" applyNumberFormat="1" applyFont="1" applyFill="1" applyAlignment="1">
      <alignment vertical="center" shrinkToFit="1"/>
    </xf>
    <xf numFmtId="178" fontId="32" fillId="2" borderId="0" xfId="3" applyNumberFormat="1" applyFont="1" applyFill="1" applyAlignment="1">
      <alignment vertical="center"/>
    </xf>
    <xf numFmtId="179" fontId="32" fillId="2" borderId="0" xfId="3" applyNumberFormat="1" applyFont="1" applyFill="1" applyAlignment="1">
      <alignment vertical="center"/>
    </xf>
    <xf numFmtId="177" fontId="32" fillId="0" borderId="0" xfId="3" applyNumberFormat="1" applyFont="1" applyFill="1" applyAlignment="1">
      <alignment vertical="center"/>
    </xf>
    <xf numFmtId="176" fontId="28" fillId="0" borderId="0" xfId="3" applyNumberFormat="1" applyFont="1" applyFill="1" applyAlignment="1">
      <alignment vertical="center"/>
    </xf>
    <xf numFmtId="176" fontId="32" fillId="0" borderId="0" xfId="3" applyNumberFormat="1" applyFont="1" applyFill="1" applyAlignment="1">
      <alignment vertical="center"/>
    </xf>
    <xf numFmtId="0" fontId="43" fillId="0" borderId="0" xfId="0" applyFont="1" applyAlignment="1">
      <alignment horizontal="justify"/>
    </xf>
    <xf numFmtId="0" fontId="45" fillId="0" borderId="0" xfId="0" applyFont="1" applyAlignment="1">
      <alignment horizontal="justify"/>
    </xf>
    <xf numFmtId="0" fontId="47" fillId="0" borderId="0" xfId="0" applyFont="1" applyAlignment="1">
      <alignment horizontal="justify"/>
    </xf>
    <xf numFmtId="0" fontId="48" fillId="0" borderId="0" xfId="0" applyFont="1" applyAlignment="1">
      <alignment horizontal="justify"/>
    </xf>
    <xf numFmtId="0" fontId="44" fillId="0" borderId="0" xfId="0" applyFont="1" applyAlignment="1"/>
    <xf numFmtId="0" fontId="46" fillId="0" borderId="0" xfId="0" applyFont="1" applyAlignment="1"/>
    <xf numFmtId="0" fontId="48"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vertical="center"/>
    </xf>
    <xf numFmtId="0" fontId="48" fillId="0" borderId="0" xfId="0" applyFont="1" applyAlignment="1">
      <alignment horizontal="left" vertical="center"/>
    </xf>
    <xf numFmtId="0" fontId="47" fillId="0" borderId="0" xfId="0" applyFont="1" applyAlignment="1"/>
    <xf numFmtId="0" fontId="0" fillId="0" borderId="0" xfId="0" applyAlignment="1">
      <alignment vertical="center"/>
    </xf>
    <xf numFmtId="0" fontId="20" fillId="2" borderId="5" xfId="0" applyNumberFormat="1" applyFont="1" applyFill="1" applyBorder="1" applyAlignment="1">
      <alignment vertical="center"/>
    </xf>
    <xf numFmtId="0"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right" vertical="center"/>
    </xf>
    <xf numFmtId="0" fontId="18" fillId="2" borderId="0" xfId="0" applyFont="1" applyFill="1" applyBorder="1" applyAlignment="1">
      <alignment vertical="center"/>
    </xf>
    <xf numFmtId="0" fontId="18" fillId="2" borderId="10" xfId="0" applyFont="1" applyFill="1" applyBorder="1" applyAlignment="1">
      <alignment vertical="center"/>
    </xf>
    <xf numFmtId="0" fontId="49" fillId="0" borderId="0" xfId="0" applyFont="1" applyAlignment="1">
      <alignment vertical="center"/>
    </xf>
    <xf numFmtId="0" fontId="0" fillId="0" borderId="0" xfId="0" applyBorder="1" applyAlignment="1">
      <alignment vertical="center"/>
    </xf>
    <xf numFmtId="0" fontId="0" fillId="0" borderId="0" xfId="0" applyBorder="1"/>
    <xf numFmtId="176" fontId="12" fillId="10" borderId="20" xfId="0" applyNumberFormat="1" applyFont="1" applyFill="1" applyBorder="1" applyAlignment="1">
      <alignment horizontal="center" vertical="center"/>
    </xf>
    <xf numFmtId="176" fontId="12" fillId="10" borderId="18" xfId="0" applyNumberFormat="1" applyFont="1" applyFill="1" applyBorder="1" applyAlignment="1">
      <alignment horizontal="center" vertical="center"/>
    </xf>
    <xf numFmtId="182" fontId="6" fillId="2" borderId="5" xfId="0" applyNumberFormat="1" applyFont="1" applyFill="1" applyBorder="1" applyAlignment="1">
      <alignment vertical="center"/>
    </xf>
    <xf numFmtId="182" fontId="6" fillId="2" borderId="2" xfId="0" applyNumberFormat="1" applyFont="1" applyFill="1" applyBorder="1" applyAlignment="1">
      <alignment vertical="center"/>
    </xf>
    <xf numFmtId="0" fontId="6" fillId="2" borderId="7" xfId="0" applyNumberFormat="1" applyFont="1" applyFill="1" applyBorder="1" applyAlignment="1">
      <alignment horizontal="centerContinuous" vertical="center"/>
    </xf>
    <xf numFmtId="0" fontId="7" fillId="2" borderId="6"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15" xfId="0" applyNumberFormat="1" applyFont="1" applyFill="1" applyBorder="1" applyAlignment="1">
      <alignment vertical="center"/>
    </xf>
    <xf numFmtId="0" fontId="6" fillId="2" borderId="6" xfId="0" applyNumberFormat="1" applyFont="1" applyFill="1" applyBorder="1" applyAlignment="1">
      <alignment horizontal="centerContinuous" vertical="top"/>
    </xf>
    <xf numFmtId="0" fontId="7" fillId="2" borderId="5" xfId="0" applyFont="1" applyFill="1" applyBorder="1" applyAlignment="1">
      <alignment horizontal="centerContinuous"/>
    </xf>
    <xf numFmtId="0" fontId="0" fillId="2" borderId="10" xfId="0" applyNumberFormat="1" applyFill="1" applyBorder="1" applyAlignment="1">
      <alignment vertical="center"/>
    </xf>
    <xf numFmtId="0" fontId="6" fillId="2" borderId="7" xfId="0" applyFont="1" applyFill="1" applyBorder="1" applyAlignment="1">
      <alignment horizontal="centerContinuous" vertical="center"/>
    </xf>
    <xf numFmtId="0" fontId="7" fillId="2" borderId="3" xfId="0" applyFont="1" applyFill="1" applyBorder="1" applyAlignment="1">
      <alignment horizontal="centerContinuous"/>
    </xf>
    <xf numFmtId="0" fontId="7" fillId="2" borderId="8" xfId="0" applyFont="1" applyFill="1" applyBorder="1" applyAlignment="1">
      <alignment horizontal="centerContinuous"/>
    </xf>
    <xf numFmtId="0" fontId="7" fillId="2" borderId="6" xfId="0" applyFont="1" applyFill="1" applyBorder="1"/>
    <xf numFmtId="0" fontId="20" fillId="2" borderId="2" xfId="0" applyNumberFormat="1" applyFont="1" applyFill="1" applyBorder="1" applyAlignment="1">
      <alignment vertical="center"/>
    </xf>
    <xf numFmtId="0" fontId="0" fillId="2" borderId="5" xfId="0" applyNumberFormat="1" applyFill="1" applyBorder="1" applyAlignment="1">
      <alignment horizontal="centerContinuous" vertical="center"/>
    </xf>
    <xf numFmtId="0" fontId="6" fillId="2" borderId="32" xfId="0" applyNumberFormat="1" applyFont="1" applyFill="1" applyBorder="1" applyAlignment="1">
      <alignment horizontal="centerContinuous" vertical="center"/>
    </xf>
    <xf numFmtId="0" fontId="7" fillId="2" borderId="33" xfId="0" applyNumberFormat="1" applyFont="1" applyFill="1" applyBorder="1" applyAlignment="1">
      <alignment horizontal="centerContinuous" vertical="center"/>
    </xf>
    <xf numFmtId="0" fontId="7" fillId="2" borderId="6" xfId="0" applyFont="1" applyFill="1" applyBorder="1" applyAlignment="1">
      <alignment vertical="center"/>
    </xf>
    <xf numFmtId="0" fontId="0" fillId="2" borderId="3" xfId="0" applyFill="1" applyBorder="1" applyAlignment="1">
      <alignment horizontal="centerContinuous" vertical="center"/>
    </xf>
    <xf numFmtId="0" fontId="0" fillId="2" borderId="8" xfId="0" applyFill="1" applyBorder="1" applyAlignment="1">
      <alignment horizontal="centerContinuous" vertical="center"/>
    </xf>
    <xf numFmtId="0" fontId="0" fillId="2" borderId="6" xfId="0" applyFill="1" applyBorder="1" applyAlignment="1">
      <alignment vertical="center"/>
    </xf>
    <xf numFmtId="0" fontId="4" fillId="2" borderId="34" xfId="0" applyNumberFormat="1" applyFont="1" applyFill="1" applyBorder="1" applyAlignment="1">
      <alignment vertical="center"/>
    </xf>
    <xf numFmtId="0" fontId="7" fillId="2" borderId="2"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2" borderId="35" xfId="0" applyNumberFormat="1" applyFont="1" applyFill="1" applyBorder="1" applyAlignment="1">
      <alignment horizontal="center" vertical="center"/>
    </xf>
    <xf numFmtId="0" fontId="7" fillId="2" borderId="36"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37" xfId="0" applyNumberFormat="1" applyFont="1" applyFill="1" applyBorder="1" applyAlignment="1">
      <alignment horizontal="center" vertical="center"/>
    </xf>
    <xf numFmtId="0" fontId="8" fillId="2" borderId="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8" fillId="2" borderId="15" xfId="0" applyNumberFormat="1" applyFont="1" applyFill="1" applyBorder="1" applyAlignment="1">
      <alignment horizontal="right" vertical="center"/>
    </xf>
    <xf numFmtId="0" fontId="7" fillId="2" borderId="5" xfId="0" applyNumberFormat="1" applyFont="1" applyFill="1" applyBorder="1" applyAlignment="1">
      <alignment horizontal="center" vertical="center"/>
    </xf>
    <xf numFmtId="0" fontId="20" fillId="2" borderId="5" xfId="0" applyNumberFormat="1" applyFont="1" applyFill="1" applyBorder="1" applyAlignment="1">
      <alignment vertical="center" shrinkToFit="1"/>
    </xf>
    <xf numFmtId="176" fontId="42" fillId="11" borderId="22" xfId="2" applyNumberFormat="1" applyFont="1" applyFill="1" applyBorder="1" applyAlignment="1">
      <alignment vertical="center"/>
    </xf>
    <xf numFmtId="176" fontId="42" fillId="12" borderId="25" xfId="2" applyNumberFormat="1" applyFont="1" applyFill="1" applyBorder="1" applyAlignment="1">
      <alignment vertical="center"/>
    </xf>
    <xf numFmtId="176" fontId="42" fillId="7" borderId="29" xfId="2" applyNumberFormat="1" applyFont="1" applyFill="1" applyBorder="1" applyAlignment="1">
      <alignment vertical="center"/>
    </xf>
    <xf numFmtId="176" fontId="42" fillId="11" borderId="20" xfId="2" applyNumberFormat="1" applyFont="1" applyFill="1" applyBorder="1" applyAlignment="1">
      <alignment vertical="center"/>
    </xf>
    <xf numFmtId="38" fontId="12" fillId="4" borderId="18" xfId="2" applyFont="1" applyFill="1" applyBorder="1" applyAlignment="1">
      <alignment vertical="center"/>
    </xf>
    <xf numFmtId="176" fontId="12" fillId="10" borderId="20" xfId="2" applyNumberFormat="1" applyFont="1" applyFill="1" applyBorder="1" applyAlignment="1">
      <alignment horizontal="center" vertical="center"/>
    </xf>
    <xf numFmtId="176" fontId="12" fillId="10" borderId="20" xfId="0" applyNumberFormat="1" applyFont="1" applyFill="1" applyBorder="1" applyAlignment="1">
      <alignment vertical="center"/>
    </xf>
    <xf numFmtId="176" fontId="15" fillId="10" borderId="20" xfId="0" applyNumberFormat="1" applyFont="1" applyFill="1" applyBorder="1" applyAlignment="1">
      <alignment horizontal="center" vertical="center"/>
    </xf>
    <xf numFmtId="176" fontId="12" fillId="10" borderId="0" xfId="0" applyNumberFormat="1" applyFont="1" applyFill="1" applyAlignment="1">
      <alignment vertical="center"/>
    </xf>
    <xf numFmtId="10" fontId="12" fillId="10" borderId="20" xfId="1" applyNumberFormat="1" applyFont="1" applyFill="1" applyBorder="1" applyAlignment="1">
      <alignment horizontal="center" vertical="center"/>
    </xf>
    <xf numFmtId="177" fontId="12" fillId="10" borderId="20" xfId="0" applyNumberFormat="1" applyFont="1" applyFill="1" applyBorder="1" applyAlignment="1">
      <alignment vertical="center"/>
    </xf>
    <xf numFmtId="180" fontId="12" fillId="10" borderId="20" xfId="0" applyNumberFormat="1" applyFont="1" applyFill="1" applyBorder="1" applyAlignment="1">
      <alignment vertical="center"/>
    </xf>
    <xf numFmtId="178" fontId="12" fillId="10" borderId="20" xfId="0" applyNumberFormat="1" applyFont="1" applyFill="1" applyBorder="1" applyAlignment="1">
      <alignment vertical="center"/>
    </xf>
    <xf numFmtId="179" fontId="12" fillId="10" borderId="20" xfId="0" applyNumberFormat="1" applyFont="1" applyFill="1" applyBorder="1" applyAlignment="1">
      <alignment vertical="center"/>
    </xf>
    <xf numFmtId="0" fontId="6" fillId="2" borderId="4" xfId="0" applyFont="1" applyFill="1" applyBorder="1" applyAlignment="1">
      <alignment horizontal="center" vertical="center" shrinkToFit="1"/>
    </xf>
    <xf numFmtId="176" fontId="22" fillId="2" borderId="38" xfId="3" applyNumberFormat="1" applyFont="1" applyFill="1" applyBorder="1" applyAlignment="1">
      <alignment horizontal="center" vertical="center" shrinkToFit="1"/>
    </xf>
    <xf numFmtId="176" fontId="24" fillId="2" borderId="39" xfId="3" applyNumberFormat="1" applyFont="1" applyFill="1" applyBorder="1" applyAlignment="1">
      <alignment horizontal="center" vertical="center"/>
    </xf>
    <xf numFmtId="176" fontId="24" fillId="2" borderId="39" xfId="3" applyNumberFormat="1" applyFont="1" applyFill="1" applyBorder="1" applyAlignment="1">
      <alignment vertical="center"/>
    </xf>
    <xf numFmtId="176" fontId="25" fillId="2" borderId="39" xfId="3" applyNumberFormat="1" applyFont="1" applyFill="1" applyBorder="1" applyAlignment="1">
      <alignment horizontal="center" vertical="center"/>
    </xf>
    <xf numFmtId="176" fontId="22" fillId="2" borderId="40" xfId="3" applyNumberFormat="1" applyFont="1" applyFill="1" applyBorder="1" applyAlignment="1">
      <alignment horizontal="left" vertical="center"/>
    </xf>
    <xf numFmtId="176" fontId="22" fillId="2" borderId="39" xfId="3" applyNumberFormat="1" applyFont="1" applyFill="1" applyBorder="1" applyAlignment="1">
      <alignment horizontal="right" vertical="center"/>
    </xf>
    <xf numFmtId="176" fontId="22" fillId="2" borderId="40" xfId="3" applyNumberFormat="1" applyFont="1" applyFill="1" applyBorder="1" applyAlignment="1">
      <alignment vertical="center"/>
    </xf>
    <xf numFmtId="176" fontId="22" fillId="2" borderId="39" xfId="3" applyNumberFormat="1" applyFont="1" applyFill="1" applyBorder="1" applyAlignment="1">
      <alignment vertical="center"/>
    </xf>
    <xf numFmtId="176" fontId="22" fillId="0" borderId="41" xfId="3" applyNumberFormat="1" applyFont="1" applyFill="1" applyBorder="1" applyAlignment="1">
      <alignment horizontal="right" vertical="center"/>
    </xf>
    <xf numFmtId="176" fontId="26" fillId="2" borderId="39" xfId="3" applyNumberFormat="1" applyFont="1" applyFill="1" applyBorder="1" applyAlignment="1">
      <alignment horizontal="left" vertical="center"/>
    </xf>
    <xf numFmtId="176" fontId="27" fillId="2" borderId="39" xfId="3" applyNumberFormat="1" applyFont="1" applyFill="1" applyBorder="1" applyAlignment="1">
      <alignment vertical="center"/>
    </xf>
    <xf numFmtId="176" fontId="22" fillId="2" borderId="42" xfId="3" applyNumberFormat="1" applyFont="1" applyFill="1" applyBorder="1" applyAlignment="1">
      <alignment vertical="center"/>
    </xf>
    <xf numFmtId="177" fontId="24" fillId="2" borderId="39" xfId="3" applyNumberFormat="1" applyFont="1" applyFill="1" applyBorder="1" applyAlignment="1">
      <alignment vertical="center"/>
    </xf>
    <xf numFmtId="177" fontId="22" fillId="2" borderId="41" xfId="3" applyNumberFormat="1" applyFont="1" applyFill="1" applyBorder="1" applyAlignment="1">
      <alignment horizontal="right" vertical="center"/>
    </xf>
    <xf numFmtId="176" fontId="24" fillId="0" borderId="39" xfId="3" applyNumberFormat="1" applyFont="1" applyFill="1" applyBorder="1" applyAlignment="1">
      <alignment vertical="center"/>
    </xf>
    <xf numFmtId="176" fontId="22" fillId="2" borderId="41" xfId="3" applyNumberFormat="1" applyFont="1" applyFill="1" applyBorder="1" applyAlignment="1">
      <alignment vertical="center"/>
    </xf>
    <xf numFmtId="176" fontId="26" fillId="2" borderId="43" xfId="3" applyNumberFormat="1" applyFont="1" applyFill="1" applyBorder="1" applyAlignment="1">
      <alignment horizontal="right" vertical="center" shrinkToFit="1"/>
    </xf>
    <xf numFmtId="176" fontId="24" fillId="2" borderId="0" xfId="3" applyNumberFormat="1" applyFont="1" applyFill="1" applyAlignment="1">
      <alignment vertical="center"/>
    </xf>
    <xf numFmtId="176" fontId="24" fillId="2" borderId="0" xfId="3" applyNumberFormat="1" applyFont="1" applyFill="1" applyAlignment="1">
      <alignment horizontal="center" vertical="center"/>
    </xf>
    <xf numFmtId="177" fontId="24" fillId="2" borderId="0" xfId="3" applyNumberFormat="1" applyFont="1" applyFill="1" applyAlignment="1">
      <alignment vertical="center"/>
    </xf>
    <xf numFmtId="178" fontId="24" fillId="2" borderId="0" xfId="3" applyNumberFormat="1" applyFont="1" applyFill="1" applyAlignment="1">
      <alignment vertical="center"/>
    </xf>
    <xf numFmtId="179" fontId="24" fillId="2" borderId="0" xfId="3" applyNumberFormat="1" applyFont="1" applyFill="1" applyAlignment="1">
      <alignment vertical="center"/>
    </xf>
    <xf numFmtId="176" fontId="28" fillId="0" borderId="44" xfId="3" applyNumberFormat="1" applyFont="1" applyBorder="1" applyAlignment="1">
      <alignment horizontal="center" vertical="center" wrapText="1"/>
    </xf>
    <xf numFmtId="176" fontId="29" fillId="0" borderId="45" xfId="3" applyNumberFormat="1" applyFont="1" applyBorder="1" applyAlignment="1">
      <alignment horizontal="center" vertical="center" wrapText="1"/>
    </xf>
    <xf numFmtId="176" fontId="28" fillId="0" borderId="46" xfId="3" applyNumberFormat="1" applyFont="1" applyBorder="1" applyAlignment="1">
      <alignment horizontal="center" vertical="center" wrapText="1"/>
    </xf>
    <xf numFmtId="176" fontId="28" fillId="0" borderId="44" xfId="3" applyNumberFormat="1" applyFont="1" applyFill="1" applyBorder="1" applyAlignment="1">
      <alignment horizontal="center" vertical="center" wrapText="1"/>
    </xf>
    <xf numFmtId="176" fontId="28" fillId="0" borderId="45" xfId="3" applyNumberFormat="1" applyFont="1" applyFill="1" applyBorder="1" applyAlignment="1">
      <alignment horizontal="center" vertical="center" wrapText="1"/>
    </xf>
    <xf numFmtId="176" fontId="28" fillId="3" borderId="47" xfId="3" applyNumberFormat="1" applyFont="1" applyFill="1" applyBorder="1" applyAlignment="1">
      <alignment horizontal="center" vertical="center" wrapText="1"/>
    </xf>
    <xf numFmtId="176" fontId="28" fillId="0" borderId="46" xfId="3" applyNumberFormat="1" applyFont="1" applyFill="1" applyBorder="1" applyAlignment="1">
      <alignment horizontal="center" vertical="center" wrapText="1"/>
    </xf>
    <xf numFmtId="176" fontId="28" fillId="4" borderId="44" xfId="3" applyNumberFormat="1" applyFont="1" applyFill="1" applyBorder="1" applyAlignment="1">
      <alignment horizontal="center" vertical="center" wrapText="1"/>
    </xf>
    <xf numFmtId="176" fontId="28" fillId="3" borderId="44" xfId="3" applyNumberFormat="1" applyFont="1" applyFill="1" applyBorder="1" applyAlignment="1">
      <alignment horizontal="center" vertical="center" wrapText="1"/>
    </xf>
    <xf numFmtId="176" fontId="28" fillId="0" borderId="48" xfId="3" applyNumberFormat="1" applyFont="1" applyFill="1" applyBorder="1" applyAlignment="1">
      <alignment horizontal="center" vertical="center" wrapText="1"/>
    </xf>
    <xf numFmtId="176" fontId="28" fillId="0" borderId="49" xfId="3" applyNumberFormat="1" applyFont="1" applyFill="1" applyBorder="1" applyAlignment="1">
      <alignment horizontal="center" vertical="center" wrapText="1"/>
    </xf>
    <xf numFmtId="176" fontId="28" fillId="3" borderId="48" xfId="3" applyNumberFormat="1" applyFont="1" applyFill="1" applyBorder="1" applyAlignment="1">
      <alignment horizontal="center" vertical="center" wrapText="1"/>
    </xf>
    <xf numFmtId="176" fontId="28" fillId="0" borderId="50" xfId="3" applyNumberFormat="1" applyFont="1" applyFill="1" applyBorder="1" applyAlignment="1">
      <alignment horizontal="center" vertical="center" wrapText="1"/>
    </xf>
    <xf numFmtId="176" fontId="28" fillId="5" borderId="48" xfId="3" applyNumberFormat="1" applyFont="1" applyFill="1" applyBorder="1" applyAlignment="1">
      <alignment horizontal="center" vertical="center" wrapText="1"/>
    </xf>
    <xf numFmtId="176" fontId="28" fillId="6" borderId="51" xfId="3" applyNumberFormat="1" applyFont="1" applyFill="1" applyBorder="1" applyAlignment="1">
      <alignment horizontal="center" vertical="center" wrapText="1"/>
    </xf>
    <xf numFmtId="176" fontId="28" fillId="3" borderId="51" xfId="3" applyNumberFormat="1" applyFont="1" applyFill="1" applyBorder="1" applyAlignment="1">
      <alignment horizontal="center" vertical="center" wrapText="1"/>
    </xf>
    <xf numFmtId="176" fontId="28" fillId="7" borderId="51" xfId="3" applyNumberFormat="1" applyFont="1" applyFill="1" applyBorder="1" applyAlignment="1">
      <alignment horizontal="center" vertical="center" wrapText="1"/>
    </xf>
    <xf numFmtId="176" fontId="28" fillId="8" borderId="44" xfId="3" applyNumberFormat="1" applyFont="1" applyFill="1" applyBorder="1" applyAlignment="1">
      <alignment horizontal="center" vertical="center" wrapText="1"/>
    </xf>
    <xf numFmtId="176" fontId="28" fillId="0" borderId="52" xfId="3" applyNumberFormat="1" applyFont="1" applyFill="1" applyBorder="1" applyAlignment="1">
      <alignment horizontal="center" vertical="center" wrapText="1"/>
    </xf>
    <xf numFmtId="176" fontId="28" fillId="8" borderId="53" xfId="3" applyNumberFormat="1" applyFont="1" applyFill="1" applyBorder="1" applyAlignment="1">
      <alignment horizontal="center" vertical="center" wrapText="1"/>
    </xf>
    <xf numFmtId="176" fontId="28" fillId="3" borderId="54" xfId="3" applyNumberFormat="1" applyFont="1" applyFill="1" applyBorder="1" applyAlignment="1">
      <alignment horizontal="center" vertical="center" wrapText="1"/>
    </xf>
    <xf numFmtId="176" fontId="28" fillId="11" borderId="48" xfId="3" applyNumberFormat="1" applyFont="1" applyFill="1" applyBorder="1" applyAlignment="1">
      <alignment horizontal="center" vertical="center" wrapText="1"/>
    </xf>
    <xf numFmtId="176" fontId="28" fillId="12" borderId="51" xfId="3" applyNumberFormat="1" applyFont="1" applyFill="1" applyBorder="1" applyAlignment="1">
      <alignment horizontal="center" vertical="center" wrapText="1"/>
    </xf>
    <xf numFmtId="176" fontId="28" fillId="0" borderId="45" xfId="3" applyNumberFormat="1" applyFont="1" applyFill="1" applyBorder="1" applyAlignment="1">
      <alignment horizontal="left" vertical="center" wrapText="1"/>
    </xf>
    <xf numFmtId="176" fontId="28" fillId="4" borderId="45" xfId="3" applyNumberFormat="1" applyFont="1" applyFill="1" applyBorder="1" applyAlignment="1">
      <alignment horizontal="center" vertical="center" wrapText="1"/>
    </xf>
    <xf numFmtId="176" fontId="28" fillId="4" borderId="55" xfId="3" applyNumberFormat="1" applyFont="1" applyFill="1" applyBorder="1" applyAlignment="1">
      <alignment horizontal="center" vertical="center" wrapText="1"/>
    </xf>
    <xf numFmtId="176" fontId="28" fillId="8" borderId="46" xfId="3" applyNumberFormat="1" applyFont="1" applyFill="1" applyBorder="1" applyAlignment="1">
      <alignment horizontal="center" vertical="center" wrapText="1"/>
    </xf>
    <xf numFmtId="176" fontId="28" fillId="8" borderId="49" xfId="3" applyNumberFormat="1" applyFont="1" applyFill="1" applyBorder="1" applyAlignment="1">
      <alignment horizontal="center" vertical="center" wrapText="1"/>
    </xf>
    <xf numFmtId="176" fontId="30" fillId="7" borderId="55" xfId="3" applyNumberFormat="1" applyFont="1" applyFill="1" applyBorder="1" applyAlignment="1">
      <alignment horizontal="center" vertical="center" wrapText="1"/>
    </xf>
    <xf numFmtId="176" fontId="30" fillId="11" borderId="44" xfId="3" applyNumberFormat="1" applyFont="1" applyFill="1" applyBorder="1" applyAlignment="1">
      <alignment horizontal="center" vertical="center" wrapText="1"/>
    </xf>
    <xf numFmtId="176" fontId="30" fillId="11" borderId="48" xfId="3" applyNumberFormat="1" applyFont="1" applyFill="1" applyBorder="1" applyAlignment="1">
      <alignment horizontal="center" vertical="center" wrapText="1"/>
    </xf>
    <xf numFmtId="176" fontId="29" fillId="0" borderId="45" xfId="3" applyNumberFormat="1" applyFont="1" applyFill="1" applyBorder="1" applyAlignment="1">
      <alignment horizontal="center" vertical="center" wrapText="1"/>
    </xf>
    <xf numFmtId="176" fontId="28" fillId="4" borderId="56" xfId="3" applyNumberFormat="1" applyFont="1" applyFill="1" applyBorder="1" applyAlignment="1">
      <alignment horizontal="center" vertical="center" wrapText="1"/>
    </xf>
    <xf numFmtId="176" fontId="28" fillId="3" borderId="49" xfId="3" applyNumberFormat="1" applyFont="1" applyFill="1" applyBorder="1" applyAlignment="1">
      <alignment horizontal="center" vertical="center" wrapText="1"/>
    </xf>
    <xf numFmtId="177" fontId="28" fillId="3" borderId="44" xfId="3" applyNumberFormat="1" applyFont="1" applyFill="1" applyBorder="1" applyAlignment="1">
      <alignment horizontal="center" vertical="center" wrapText="1"/>
    </xf>
    <xf numFmtId="177" fontId="28" fillId="3" borderId="55" xfId="3" applyNumberFormat="1" applyFont="1" applyFill="1" applyBorder="1" applyAlignment="1">
      <alignment horizontal="center" vertical="center" wrapText="1"/>
    </xf>
    <xf numFmtId="176" fontId="28" fillId="4" borderId="51" xfId="3" applyNumberFormat="1" applyFont="1" applyFill="1" applyBorder="1" applyAlignment="1">
      <alignment horizontal="center" vertical="center" wrapText="1"/>
    </xf>
    <xf numFmtId="176" fontId="28" fillId="3" borderId="45" xfId="3" applyNumberFormat="1" applyFont="1" applyFill="1" applyBorder="1" applyAlignment="1">
      <alignment horizontal="center" vertical="center" wrapText="1"/>
    </xf>
    <xf numFmtId="176" fontId="31" fillId="13" borderId="47" xfId="3" applyNumberFormat="1" applyFont="1" applyFill="1" applyBorder="1" applyAlignment="1">
      <alignment horizontal="center" vertical="center" wrapText="1"/>
    </xf>
    <xf numFmtId="176" fontId="28" fillId="13" borderId="44" xfId="3" applyNumberFormat="1" applyFont="1" applyFill="1" applyBorder="1" applyAlignment="1">
      <alignment horizontal="center" vertical="center" wrapText="1"/>
    </xf>
    <xf numFmtId="176" fontId="28" fillId="4" borderId="50" xfId="3" applyNumberFormat="1" applyFont="1" applyFill="1" applyBorder="1" applyAlignment="1">
      <alignment horizontal="center" vertical="center" wrapText="1"/>
    </xf>
    <xf numFmtId="176" fontId="28" fillId="13" borderId="51" xfId="3" applyNumberFormat="1" applyFont="1" applyFill="1" applyBorder="1" applyAlignment="1">
      <alignment horizontal="center" vertical="center" wrapText="1"/>
    </xf>
    <xf numFmtId="176" fontId="28" fillId="0" borderId="53" xfId="3" applyNumberFormat="1" applyFont="1" applyFill="1" applyBorder="1" applyAlignment="1">
      <alignment horizontal="center" vertical="center" wrapText="1"/>
    </xf>
    <xf numFmtId="176" fontId="28" fillId="3" borderId="57" xfId="3" applyNumberFormat="1" applyFont="1" applyFill="1" applyBorder="1" applyAlignment="1">
      <alignment horizontal="center" vertical="center" wrapText="1"/>
    </xf>
    <xf numFmtId="176" fontId="28" fillId="3" borderId="55" xfId="3" applyNumberFormat="1" applyFont="1" applyFill="1" applyBorder="1" applyAlignment="1">
      <alignment horizontal="center" vertical="center" wrapText="1"/>
    </xf>
    <xf numFmtId="176" fontId="31" fillId="9" borderId="58" xfId="3" applyNumberFormat="1" applyFont="1" applyFill="1" applyBorder="1" applyAlignment="1">
      <alignment horizontal="center" vertical="center" wrapText="1"/>
    </xf>
    <xf numFmtId="176" fontId="30" fillId="11" borderId="20" xfId="3" applyNumberFormat="1" applyFont="1" applyFill="1" applyBorder="1" applyAlignment="1">
      <alignment horizontal="center" vertical="center" wrapText="1"/>
    </xf>
    <xf numFmtId="176" fontId="28" fillId="3" borderId="20" xfId="3" applyNumberFormat="1" applyFont="1" applyFill="1" applyBorder="1" applyAlignment="1">
      <alignment horizontal="center" vertical="center" wrapText="1"/>
    </xf>
    <xf numFmtId="176" fontId="28" fillId="2" borderId="20" xfId="3" applyNumberFormat="1" applyFont="1" applyFill="1" applyBorder="1" applyAlignment="1">
      <alignment horizontal="center" vertical="center" wrapText="1"/>
    </xf>
    <xf numFmtId="176" fontId="28" fillId="2" borderId="18" xfId="3" applyNumberFormat="1" applyFont="1" applyFill="1" applyBorder="1" applyAlignment="1">
      <alignment horizontal="center" vertical="center" wrapText="1"/>
    </xf>
    <xf numFmtId="176" fontId="28" fillId="2" borderId="0" xfId="3" applyNumberFormat="1" applyFont="1" applyFill="1" applyAlignment="1">
      <alignment horizontal="center" vertical="center" wrapText="1"/>
    </xf>
    <xf numFmtId="177" fontId="28" fillId="2" borderId="20" xfId="3" applyNumberFormat="1" applyFont="1" applyFill="1" applyBorder="1" applyAlignment="1">
      <alignment horizontal="center" vertical="center" wrapText="1"/>
    </xf>
    <xf numFmtId="178" fontId="28" fillId="2" borderId="20" xfId="3" applyNumberFormat="1" applyFont="1" applyFill="1" applyBorder="1" applyAlignment="1">
      <alignment horizontal="center" vertical="center" wrapText="1"/>
    </xf>
    <xf numFmtId="179" fontId="28" fillId="2" borderId="20" xfId="3" applyNumberFormat="1" applyFont="1" applyFill="1" applyBorder="1" applyAlignment="1">
      <alignment horizontal="center" vertical="center" wrapText="1"/>
    </xf>
    <xf numFmtId="176" fontId="28" fillId="0" borderId="0" xfId="3" applyNumberFormat="1" applyFont="1" applyAlignment="1">
      <alignment horizontal="center" vertical="center" wrapText="1"/>
    </xf>
    <xf numFmtId="0" fontId="32" fillId="0" borderId="20" xfId="3" applyNumberFormat="1" applyFont="1" applyBorder="1" applyAlignment="1">
      <alignment horizontal="right" vertical="center" shrinkToFit="1"/>
    </xf>
    <xf numFmtId="0" fontId="32" fillId="0" borderId="20" xfId="3" applyNumberFormat="1" applyFont="1" applyBorder="1" applyAlignment="1">
      <alignment horizontal="right" vertical="center"/>
    </xf>
    <xf numFmtId="0" fontId="29" fillId="0" borderId="0" xfId="3" applyNumberFormat="1" applyFont="1" applyBorder="1" applyAlignment="1">
      <alignment horizontal="right" vertical="center"/>
    </xf>
    <xf numFmtId="0" fontId="28" fillId="0" borderId="34" xfId="3" applyNumberFormat="1" applyFont="1" applyBorder="1" applyAlignment="1">
      <alignment horizontal="right" vertical="center"/>
    </xf>
    <xf numFmtId="0" fontId="28" fillId="0" borderId="20" xfId="3" applyNumberFormat="1" applyFont="1" applyFill="1" applyBorder="1" applyAlignment="1">
      <alignment horizontal="right" vertical="center"/>
    </xf>
    <xf numFmtId="0" fontId="28" fillId="0" borderId="29" xfId="3" applyNumberFormat="1" applyFont="1" applyFill="1" applyBorder="1" applyAlignment="1">
      <alignment horizontal="right" vertical="center"/>
    </xf>
    <xf numFmtId="0" fontId="28" fillId="0" borderId="24" xfId="3" applyNumberFormat="1" applyFont="1" applyFill="1" applyBorder="1" applyAlignment="1">
      <alignment horizontal="right" vertical="center"/>
    </xf>
    <xf numFmtId="0" fontId="28" fillId="0" borderId="19" xfId="3" applyNumberFormat="1" applyFont="1" applyFill="1" applyBorder="1" applyAlignment="1">
      <alignment horizontal="right" vertical="center"/>
    </xf>
    <xf numFmtId="0" fontId="28" fillId="4" borderId="20" xfId="3" applyNumberFormat="1" applyFont="1" applyFill="1" applyBorder="1" applyAlignment="1">
      <alignment horizontal="right" vertical="center"/>
    </xf>
    <xf numFmtId="0" fontId="31" fillId="14" borderId="24" xfId="3" applyNumberFormat="1" applyFont="1" applyFill="1" applyBorder="1" applyAlignment="1">
      <alignment horizontal="left" vertical="center"/>
    </xf>
    <xf numFmtId="0" fontId="28" fillId="14" borderId="24" xfId="3" applyNumberFormat="1" applyFont="1" applyFill="1" applyBorder="1" applyAlignment="1">
      <alignment horizontal="right" vertical="center"/>
    </xf>
    <xf numFmtId="0" fontId="32" fillId="0" borderId="22" xfId="3" applyNumberFormat="1" applyFont="1" applyFill="1" applyBorder="1" applyAlignment="1">
      <alignment horizontal="right" vertical="center"/>
    </xf>
    <xf numFmtId="0" fontId="32" fillId="0" borderId="23" xfId="3" applyNumberFormat="1" applyFont="1" applyFill="1" applyBorder="1" applyAlignment="1">
      <alignment horizontal="right" vertical="center"/>
    </xf>
    <xf numFmtId="0" fontId="32" fillId="0" borderId="20" xfId="3" applyNumberFormat="1" applyFont="1" applyFill="1" applyBorder="1" applyAlignment="1">
      <alignment horizontal="right" vertical="center"/>
    </xf>
    <xf numFmtId="0" fontId="32" fillId="0" borderId="18" xfId="3" applyNumberFormat="1" applyFont="1" applyFill="1" applyBorder="1" applyAlignment="1">
      <alignment horizontal="right" vertical="center"/>
    </xf>
    <xf numFmtId="0" fontId="32" fillId="3" borderId="22" xfId="3" applyNumberFormat="1" applyFont="1" applyFill="1" applyBorder="1" applyAlignment="1">
      <alignment horizontal="right" vertical="center"/>
    </xf>
    <xf numFmtId="0" fontId="32" fillId="0" borderId="24" xfId="3" applyNumberFormat="1" applyFont="1" applyFill="1" applyBorder="1" applyAlignment="1">
      <alignment horizontal="right" vertical="center"/>
    </xf>
    <xf numFmtId="0" fontId="28" fillId="5" borderId="22" xfId="3" applyNumberFormat="1" applyFont="1" applyFill="1" applyBorder="1" applyAlignment="1">
      <alignment horizontal="right" vertical="center"/>
    </xf>
    <xf numFmtId="0" fontId="32" fillId="6" borderId="25" xfId="3" applyNumberFormat="1" applyFont="1" applyFill="1" applyBorder="1" applyAlignment="1">
      <alignment horizontal="right" vertical="center"/>
    </xf>
    <xf numFmtId="0" fontId="32" fillId="3" borderId="25" xfId="3" applyNumberFormat="1" applyFont="1" applyFill="1" applyBorder="1" applyAlignment="1">
      <alignment horizontal="right" vertical="center"/>
    </xf>
    <xf numFmtId="0" fontId="32" fillId="7" borderId="25" xfId="3" applyNumberFormat="1" applyFont="1" applyFill="1" applyBorder="1" applyAlignment="1">
      <alignment horizontal="right" vertical="center"/>
    </xf>
    <xf numFmtId="0" fontId="32" fillId="8" borderId="20" xfId="3" applyNumberFormat="1" applyFont="1" applyFill="1" applyBorder="1" applyAlignment="1">
      <alignment horizontal="right" vertical="center"/>
    </xf>
    <xf numFmtId="0" fontId="28" fillId="8" borderId="26" xfId="3" applyNumberFormat="1" applyFont="1" applyFill="1" applyBorder="1" applyAlignment="1">
      <alignment horizontal="right" vertical="center"/>
    </xf>
    <xf numFmtId="0" fontId="28" fillId="3" borderId="27" xfId="3" applyNumberFormat="1" applyFont="1" applyFill="1" applyBorder="1" applyAlignment="1">
      <alignment horizontal="right" vertical="center"/>
    </xf>
    <xf numFmtId="0" fontId="28" fillId="0" borderId="23" xfId="3" applyNumberFormat="1" applyFont="1" applyFill="1" applyBorder="1" applyAlignment="1">
      <alignment horizontal="right" vertical="center"/>
    </xf>
    <xf numFmtId="0" fontId="30" fillId="11" borderId="22" xfId="3" applyNumberFormat="1" applyFont="1" applyFill="1" applyBorder="1" applyAlignment="1">
      <alignment horizontal="right" vertical="center"/>
    </xf>
    <xf numFmtId="0" fontId="30" fillId="12" borderId="25" xfId="3" applyNumberFormat="1" applyFont="1" applyFill="1" applyBorder="1" applyAlignment="1">
      <alignment horizontal="right" vertical="center"/>
    </xf>
    <xf numFmtId="0" fontId="32" fillId="4" borderId="18" xfId="3" applyNumberFormat="1" applyFont="1" applyFill="1" applyBorder="1" applyAlignment="1">
      <alignment horizontal="right" vertical="center"/>
    </xf>
    <xf numFmtId="0" fontId="32" fillId="4" borderId="29" xfId="3" applyNumberFormat="1" applyFont="1" applyFill="1" applyBorder="1" applyAlignment="1">
      <alignment horizontal="right" vertical="center"/>
    </xf>
    <xf numFmtId="0" fontId="32" fillId="3" borderId="21" xfId="3" applyNumberFormat="1" applyFont="1" applyFill="1" applyBorder="1" applyAlignment="1">
      <alignment horizontal="right" vertical="center"/>
    </xf>
    <xf numFmtId="0" fontId="28" fillId="8" borderId="19" xfId="3" applyNumberFormat="1" applyFont="1" applyFill="1" applyBorder="1" applyAlignment="1">
      <alignment horizontal="right" vertical="center"/>
    </xf>
    <xf numFmtId="0" fontId="28" fillId="8" borderId="23" xfId="3" applyNumberFormat="1" applyFont="1" applyFill="1" applyBorder="1" applyAlignment="1">
      <alignment horizontal="right" vertical="center"/>
    </xf>
    <xf numFmtId="0" fontId="30" fillId="7" borderId="29" xfId="3" applyNumberFormat="1" applyFont="1" applyFill="1" applyBorder="1" applyAlignment="1">
      <alignment horizontal="right" vertical="center"/>
    </xf>
    <xf numFmtId="0" fontId="32" fillId="4" borderId="20" xfId="3" applyNumberFormat="1" applyFont="1" applyFill="1" applyBorder="1" applyAlignment="1">
      <alignment horizontal="right" vertical="center"/>
    </xf>
    <xf numFmtId="0" fontId="30" fillId="11" borderId="20" xfId="3" applyNumberFormat="1" applyFont="1" applyFill="1" applyBorder="1" applyAlignment="1">
      <alignment horizontal="right" vertical="center"/>
    </xf>
    <xf numFmtId="0" fontId="32" fillId="3" borderId="20" xfId="3" applyNumberFormat="1" applyFont="1" applyFill="1" applyBorder="1" applyAlignment="1">
      <alignment horizontal="right" vertical="center"/>
    </xf>
    <xf numFmtId="0" fontId="33" fillId="0" borderId="18" xfId="3" applyNumberFormat="1" applyFont="1" applyFill="1" applyBorder="1" applyAlignment="1">
      <alignment horizontal="right" vertical="center"/>
    </xf>
    <xf numFmtId="0" fontId="32" fillId="4" borderId="18" xfId="3" quotePrefix="1" applyNumberFormat="1" applyFont="1" applyFill="1" applyBorder="1" applyAlignment="1">
      <alignment horizontal="right" vertical="center"/>
    </xf>
    <xf numFmtId="0" fontId="32" fillId="4" borderId="28" xfId="3" applyNumberFormat="1" applyFont="1" applyFill="1" applyBorder="1" applyAlignment="1">
      <alignment horizontal="right" vertical="center"/>
    </xf>
    <xf numFmtId="0" fontId="32" fillId="3" borderId="23" xfId="3" applyNumberFormat="1" applyFont="1" applyFill="1" applyBorder="1" applyAlignment="1">
      <alignment horizontal="right" vertical="center"/>
    </xf>
    <xf numFmtId="0" fontId="32" fillId="3" borderId="29" xfId="3" applyNumberFormat="1" applyFont="1" applyFill="1" applyBorder="1" applyAlignment="1">
      <alignment horizontal="right" vertical="center"/>
    </xf>
    <xf numFmtId="0" fontId="32" fillId="4" borderId="20" xfId="3" quotePrefix="1" applyNumberFormat="1" applyFont="1" applyFill="1" applyBorder="1" applyAlignment="1">
      <alignment horizontal="right" vertical="center"/>
    </xf>
    <xf numFmtId="0" fontId="32" fillId="4" borderId="25" xfId="3" quotePrefix="1" applyNumberFormat="1" applyFont="1" applyFill="1" applyBorder="1" applyAlignment="1">
      <alignment horizontal="right" vertical="center" wrapText="1"/>
    </xf>
    <xf numFmtId="0" fontId="32" fillId="3" borderId="18" xfId="3" applyNumberFormat="1" applyFont="1" applyFill="1" applyBorder="1" applyAlignment="1">
      <alignment horizontal="right" vertical="center"/>
    </xf>
    <xf numFmtId="0" fontId="54" fillId="13" borderId="21" xfId="3" quotePrefix="1" applyNumberFormat="1" applyFont="1" applyFill="1" applyBorder="1" applyAlignment="1">
      <alignment horizontal="right" vertical="center"/>
    </xf>
    <xf numFmtId="0" fontId="32" fillId="13" borderId="20" xfId="3" quotePrefix="1" applyNumberFormat="1" applyFont="1" applyFill="1" applyBorder="1" applyAlignment="1">
      <alignment horizontal="right" vertical="center"/>
    </xf>
    <xf numFmtId="0" fontId="32" fillId="4" borderId="24" xfId="3" quotePrefix="1" applyNumberFormat="1" applyFont="1" applyFill="1" applyBorder="1" applyAlignment="1">
      <alignment horizontal="right" vertical="center"/>
    </xf>
    <xf numFmtId="0" fontId="32" fillId="13" borderId="25" xfId="3" quotePrefix="1" applyNumberFormat="1" applyFont="1" applyFill="1" applyBorder="1" applyAlignment="1">
      <alignment horizontal="right" vertical="center"/>
    </xf>
    <xf numFmtId="0" fontId="32" fillId="4" borderId="25" xfId="3" quotePrefix="1" applyNumberFormat="1" applyFont="1" applyFill="1" applyBorder="1" applyAlignment="1">
      <alignment horizontal="right" vertical="center"/>
    </xf>
    <xf numFmtId="0" fontId="32" fillId="0" borderId="26" xfId="3" applyNumberFormat="1" applyFont="1" applyFill="1" applyBorder="1" applyAlignment="1">
      <alignment horizontal="center" vertical="center"/>
    </xf>
    <xf numFmtId="0" fontId="32" fillId="3" borderId="30" xfId="3" applyNumberFormat="1" applyFont="1" applyFill="1" applyBorder="1" applyAlignment="1">
      <alignment horizontal="center" vertical="center"/>
    </xf>
    <xf numFmtId="0" fontId="32" fillId="0" borderId="23" xfId="3" applyNumberFormat="1" applyFont="1" applyFill="1" applyBorder="1" applyAlignment="1">
      <alignment horizontal="center" vertical="center"/>
    </xf>
    <xf numFmtId="0" fontId="32" fillId="3" borderId="20" xfId="3" applyNumberFormat="1" applyFont="1" applyFill="1" applyBorder="1" applyAlignment="1">
      <alignment horizontal="center" vertical="center"/>
    </xf>
    <xf numFmtId="0" fontId="32" fillId="3" borderId="29" xfId="3" applyNumberFormat="1" applyFont="1" applyFill="1" applyBorder="1" applyAlignment="1">
      <alignment horizontal="center" vertical="center"/>
    </xf>
    <xf numFmtId="0" fontId="32" fillId="0" borderId="24" xfId="3" quotePrefix="1" applyNumberFormat="1" applyFont="1" applyFill="1" applyBorder="1" applyAlignment="1">
      <alignment horizontal="right" vertical="center"/>
    </xf>
    <xf numFmtId="0" fontId="32" fillId="0" borderId="20" xfId="3" quotePrefix="1" applyNumberFormat="1" applyFont="1" applyFill="1" applyBorder="1" applyAlignment="1">
      <alignment horizontal="right" vertical="center"/>
    </xf>
    <xf numFmtId="0" fontId="31" fillId="9" borderId="31" xfId="3" applyNumberFormat="1" applyFont="1" applyFill="1" applyBorder="1" applyAlignment="1">
      <alignment horizontal="right" vertical="center" shrinkToFit="1"/>
    </xf>
    <xf numFmtId="0" fontId="32" fillId="2" borderId="20" xfId="3" applyNumberFormat="1" applyFont="1" applyFill="1" applyBorder="1" applyAlignment="1">
      <alignment horizontal="right" vertical="center" wrapText="1"/>
    </xf>
    <xf numFmtId="0" fontId="32" fillId="2" borderId="0" xfId="3" applyNumberFormat="1" applyFont="1" applyFill="1" applyAlignment="1">
      <alignment horizontal="right" vertical="center"/>
    </xf>
    <xf numFmtId="0" fontId="32" fillId="2" borderId="20" xfId="3" applyNumberFormat="1" applyFont="1" applyFill="1" applyBorder="1" applyAlignment="1">
      <alignment horizontal="right" vertical="center"/>
    </xf>
    <xf numFmtId="178" fontId="32" fillId="2" borderId="20" xfId="3" applyNumberFormat="1" applyFont="1" applyFill="1" applyBorder="1" applyAlignment="1">
      <alignment horizontal="right" vertical="center"/>
    </xf>
    <xf numFmtId="179" fontId="32" fillId="2" borderId="20" xfId="3" applyNumberFormat="1" applyFont="1" applyFill="1" applyBorder="1" applyAlignment="1">
      <alignment horizontal="right" vertical="center"/>
    </xf>
    <xf numFmtId="0" fontId="32" fillId="0" borderId="0" xfId="3" applyNumberFormat="1" applyFont="1" applyAlignment="1">
      <alignment horizontal="right" vertical="center"/>
    </xf>
    <xf numFmtId="176" fontId="12" fillId="0" borderId="20" xfId="3" applyNumberFormat="1" applyFont="1" applyBorder="1" applyAlignment="1">
      <alignment horizontal="center" vertical="center"/>
    </xf>
    <xf numFmtId="176" fontId="12" fillId="2" borderId="20" xfId="3" applyNumberFormat="1" applyFont="1" applyFill="1" applyBorder="1" applyAlignment="1">
      <alignment horizontal="center" vertical="center"/>
    </xf>
    <xf numFmtId="176" fontId="55" fillId="13" borderId="21" xfId="2" applyNumberFormat="1" applyFont="1" applyFill="1" applyBorder="1" applyAlignment="1">
      <alignment vertical="center"/>
    </xf>
    <xf numFmtId="176" fontId="12" fillId="13" borderId="20" xfId="2" applyNumberFormat="1" applyFont="1" applyFill="1" applyBorder="1" applyAlignment="1">
      <alignment vertical="center"/>
    </xf>
    <xf numFmtId="176" fontId="12" fillId="13" borderId="25" xfId="2" applyNumberFormat="1" applyFont="1" applyFill="1" applyBorder="1" applyAlignment="1">
      <alignment vertical="center"/>
    </xf>
    <xf numFmtId="176" fontId="15" fillId="0" borderId="0" xfId="3" applyNumberFormat="1" applyFont="1" applyFill="1" applyAlignment="1">
      <alignment vertical="center"/>
    </xf>
    <xf numFmtId="176" fontId="12" fillId="0" borderId="0" xfId="3" applyNumberFormat="1" applyFont="1" applyFill="1" applyAlignment="1">
      <alignment vertical="center"/>
    </xf>
    <xf numFmtId="177" fontId="12" fillId="0" borderId="0" xfId="3" applyNumberFormat="1" applyFont="1" applyFill="1" applyAlignment="1">
      <alignment vertical="center"/>
    </xf>
    <xf numFmtId="181" fontId="12" fillId="2" borderId="20" xfId="3" applyNumberFormat="1" applyFont="1" applyFill="1" applyBorder="1" applyAlignment="1">
      <alignment vertical="center" shrinkToFit="1"/>
    </xf>
    <xf numFmtId="176" fontId="56" fillId="15" borderId="45" xfId="3" applyNumberFormat="1" applyFont="1" applyFill="1" applyBorder="1" applyAlignment="1">
      <alignment horizontal="center" vertical="center" wrapText="1"/>
    </xf>
    <xf numFmtId="0" fontId="57" fillId="15" borderId="18" xfId="3" quotePrefix="1" applyNumberFormat="1" applyFont="1" applyFill="1" applyBorder="1" applyAlignment="1">
      <alignment horizontal="right" vertical="center"/>
    </xf>
    <xf numFmtId="38" fontId="58" fillId="15" borderId="18" xfId="2" applyFont="1" applyFill="1" applyBorder="1" applyAlignment="1">
      <alignment vertical="center"/>
    </xf>
    <xf numFmtId="176" fontId="28" fillId="15" borderId="45" xfId="3" applyNumberFormat="1" applyFont="1" applyFill="1" applyBorder="1" applyAlignment="1">
      <alignment horizontal="center" vertical="center" wrapText="1"/>
    </xf>
    <xf numFmtId="0" fontId="32" fillId="15" borderId="18" xfId="3" quotePrefix="1" applyNumberFormat="1" applyFont="1" applyFill="1" applyBorder="1" applyAlignment="1">
      <alignment horizontal="right" vertical="center"/>
    </xf>
    <xf numFmtId="176" fontId="12" fillId="15" borderId="18" xfId="2" applyNumberFormat="1" applyFont="1" applyFill="1" applyBorder="1" applyAlignment="1">
      <alignment vertical="center"/>
    </xf>
    <xf numFmtId="177" fontId="42" fillId="11" borderId="20" xfId="2" applyNumberFormat="1" applyFont="1" applyFill="1" applyBorder="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2" fillId="0" borderId="4" xfId="0" applyFont="1" applyBorder="1" applyAlignment="1">
      <alignment horizontal="center" vertical="center"/>
    </xf>
    <xf numFmtId="0" fontId="62" fillId="0" borderId="1" xfId="0" applyFont="1" applyBorder="1" applyAlignment="1">
      <alignment horizontal="center" vertical="center"/>
    </xf>
    <xf numFmtId="0" fontId="62" fillId="0" borderId="5" xfId="0" applyFont="1" applyBorder="1" applyAlignment="1">
      <alignment horizontal="left" vertical="center"/>
    </xf>
    <xf numFmtId="0" fontId="62" fillId="0" borderId="4" xfId="0" applyFont="1" applyBorder="1" applyAlignment="1">
      <alignment horizontal="center" vertical="center" wrapText="1"/>
    </xf>
    <xf numFmtId="0" fontId="62" fillId="0" borderId="3" xfId="0" applyFont="1" applyBorder="1" applyAlignment="1">
      <alignment horizontal="center" vertical="center"/>
    </xf>
    <xf numFmtId="0" fontId="62" fillId="0" borderId="3" xfId="0" applyFont="1" applyBorder="1" applyAlignment="1">
      <alignment horizontal="left" vertical="center"/>
    </xf>
    <xf numFmtId="0" fontId="62" fillId="0" borderId="0" xfId="0" applyFont="1" applyBorder="1" applyAlignment="1">
      <alignment vertical="center"/>
    </xf>
    <xf numFmtId="0" fontId="6" fillId="2" borderId="0" xfId="0" applyFont="1" applyFill="1" applyBorder="1" applyAlignment="1">
      <alignment horizontal="center" vertical="distributed" textRotation="255"/>
    </xf>
    <xf numFmtId="0" fontId="62" fillId="0" borderId="10" xfId="0" applyFont="1" applyBorder="1" applyAlignment="1">
      <alignment horizontal="center" vertical="center"/>
    </xf>
    <xf numFmtId="0" fontId="62" fillId="0" borderId="10" xfId="0" applyFont="1" applyBorder="1" applyAlignment="1">
      <alignment horizontal="left" vertical="center"/>
    </xf>
    <xf numFmtId="0" fontId="62" fillId="0" borderId="12" xfId="0" applyFont="1" applyBorder="1" applyAlignment="1">
      <alignment vertical="distributed"/>
    </xf>
    <xf numFmtId="0" fontId="6" fillId="2" borderId="14" xfId="0" applyFont="1" applyFill="1" applyBorder="1" applyAlignment="1">
      <alignment vertical="distributed" textRotation="255"/>
    </xf>
    <xf numFmtId="0" fontId="62" fillId="0" borderId="4" xfId="0" applyFont="1" applyBorder="1" applyAlignment="1">
      <alignment vertical="center" wrapText="1"/>
    </xf>
    <xf numFmtId="0" fontId="62" fillId="0" borderId="4" xfId="0" applyFont="1" applyBorder="1" applyAlignment="1">
      <alignment vertical="center"/>
    </xf>
    <xf numFmtId="176" fontId="32" fillId="16" borderId="0" xfId="3" applyNumberFormat="1" applyFont="1" applyFill="1" applyAlignment="1">
      <alignment vertical="center" shrinkToFit="1"/>
    </xf>
    <xf numFmtId="176" fontId="32" fillId="16" borderId="0" xfId="3" applyNumberFormat="1" applyFont="1" applyFill="1" applyAlignment="1">
      <alignment horizontal="center" vertical="center"/>
    </xf>
    <xf numFmtId="176" fontId="32" fillId="16" borderId="0" xfId="3" applyNumberFormat="1" applyFont="1" applyFill="1" applyAlignment="1">
      <alignment vertical="center"/>
    </xf>
    <xf numFmtId="176" fontId="29" fillId="16" borderId="0" xfId="3" applyNumberFormat="1" applyFont="1" applyFill="1" applyAlignment="1">
      <alignment horizontal="center" vertical="center"/>
    </xf>
    <xf numFmtId="176" fontId="28" fillId="16" borderId="0" xfId="3" applyNumberFormat="1" applyFont="1" applyFill="1" applyAlignment="1">
      <alignment horizontal="center" vertical="center"/>
    </xf>
    <xf numFmtId="176" fontId="28" fillId="16" borderId="0" xfId="3" applyNumberFormat="1" applyFont="1" applyFill="1" applyAlignment="1">
      <alignment vertical="center"/>
    </xf>
    <xf numFmtId="176" fontId="30" fillId="16" borderId="0" xfId="3" applyNumberFormat="1" applyFont="1" applyFill="1" applyAlignment="1">
      <alignment vertical="center"/>
    </xf>
    <xf numFmtId="177" fontId="32" fillId="16" borderId="0" xfId="3" applyNumberFormat="1" applyFont="1" applyFill="1" applyAlignment="1">
      <alignment vertical="center"/>
    </xf>
    <xf numFmtId="176" fontId="29" fillId="16" borderId="0" xfId="3" applyNumberFormat="1" applyFont="1" applyFill="1" applyAlignment="1">
      <alignment vertical="center" shrinkToFit="1"/>
    </xf>
    <xf numFmtId="178" fontId="32" fillId="16" borderId="0" xfId="3" applyNumberFormat="1" applyFont="1" applyFill="1" applyAlignment="1">
      <alignment vertical="center"/>
    </xf>
    <xf numFmtId="179" fontId="32" fillId="16" borderId="0" xfId="3" applyNumberFormat="1" applyFont="1" applyFill="1" applyAlignment="1">
      <alignment vertical="center"/>
    </xf>
    <xf numFmtId="176" fontId="22" fillId="16" borderId="39" xfId="3" applyNumberFormat="1" applyFont="1" applyFill="1" applyBorder="1" applyAlignment="1">
      <alignment vertical="center"/>
    </xf>
    <xf numFmtId="176" fontId="28" fillId="16" borderId="0" xfId="3" applyNumberFormat="1" applyFont="1" applyFill="1" applyAlignment="1">
      <alignment horizontal="center" vertical="center" wrapText="1"/>
    </xf>
    <xf numFmtId="0" fontId="32" fillId="16" borderId="0" xfId="3" applyNumberFormat="1" applyFont="1" applyFill="1" applyAlignment="1">
      <alignment horizontal="right" vertical="center"/>
    </xf>
    <xf numFmtId="176" fontId="12" fillId="16" borderId="0" xfId="3" applyNumberFormat="1" applyFont="1" applyFill="1" applyAlignment="1">
      <alignment vertical="center"/>
    </xf>
    <xf numFmtId="176" fontId="24" fillId="16" borderId="39" xfId="3" applyNumberFormat="1" applyFont="1" applyFill="1" applyBorder="1" applyAlignment="1">
      <alignment vertical="center"/>
    </xf>
    <xf numFmtId="0" fontId="49" fillId="0" borderId="18" xfId="0" applyFont="1" applyBorder="1" applyAlignment="1">
      <alignment horizontal="center"/>
    </xf>
    <xf numFmtId="0" fontId="49" fillId="0" borderId="23" xfId="0" applyFont="1" applyBorder="1" applyAlignment="1">
      <alignment horizontal="center"/>
    </xf>
    <xf numFmtId="0" fontId="44" fillId="0" borderId="0" xfId="0" applyFont="1" applyAlignment="1">
      <alignment horizontal="center" vertical="center"/>
    </xf>
    <xf numFmtId="0" fontId="46" fillId="0" borderId="0" xfId="0" applyFont="1" applyAlignment="1">
      <alignment horizontal="center"/>
    </xf>
    <xf numFmtId="0" fontId="47" fillId="0" borderId="0" xfId="0" applyFont="1" applyAlignment="1">
      <alignment horizontal="center"/>
    </xf>
    <xf numFmtId="0" fontId="48" fillId="0" borderId="0" xfId="0" applyFont="1" applyAlignment="1">
      <alignment vertical="center"/>
    </xf>
    <xf numFmtId="0" fontId="8"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7" fillId="2" borderId="9" xfId="2" applyFont="1" applyFill="1" applyBorder="1" applyAlignment="1">
      <alignment horizontal="right" vertical="center"/>
    </xf>
    <xf numFmtId="38" fontId="7" fillId="2" borderId="10" xfId="2" applyFont="1" applyFill="1" applyBorder="1" applyAlignment="1">
      <alignment horizontal="right" vertical="center"/>
    </xf>
    <xf numFmtId="38" fontId="7" fillId="2" borderId="11" xfId="2" applyFont="1" applyFill="1" applyBorder="1" applyAlignment="1">
      <alignment horizontal="right" vertical="center"/>
    </xf>
    <xf numFmtId="0" fontId="7" fillId="2" borderId="5" xfId="0" applyNumberFormat="1" applyFont="1" applyFill="1" applyBorder="1" applyAlignment="1">
      <alignment horizontal="right" vertical="center"/>
    </xf>
    <xf numFmtId="0" fontId="7" fillId="2" borderId="2" xfId="0" applyNumberFormat="1" applyFont="1" applyFill="1" applyBorder="1" applyAlignment="1">
      <alignment horizontal="right" vertical="center"/>
    </xf>
    <xf numFmtId="0" fontId="6" fillId="2" borderId="5" xfId="0" applyNumberFormat="1" applyFont="1" applyFill="1" applyBorder="1" applyAlignment="1">
      <alignment horizontal="right" vertical="center"/>
    </xf>
    <xf numFmtId="38" fontId="6" fillId="2" borderId="4" xfId="2" applyFont="1" applyFill="1" applyBorder="1" applyAlignment="1">
      <alignment horizontal="right" vertical="center"/>
    </xf>
    <xf numFmtId="38" fontId="6" fillId="2" borderId="5" xfId="2" applyFont="1" applyFill="1" applyBorder="1" applyAlignment="1">
      <alignment horizontal="right" vertical="center"/>
    </xf>
    <xf numFmtId="0" fontId="0" fillId="0" borderId="2" xfId="0" applyBorder="1" applyAlignment="1">
      <alignment horizontal="right"/>
    </xf>
    <xf numFmtId="182" fontId="6" fillId="2" borderId="4" xfId="0" applyNumberFormat="1" applyFont="1" applyFill="1" applyBorder="1" applyAlignment="1">
      <alignment horizontal="center" vertical="center"/>
    </xf>
    <xf numFmtId="182" fontId="6" fillId="2" borderId="5"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right" vertical="center"/>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0" fillId="0" borderId="5" xfId="0" applyBorder="1" applyAlignment="1">
      <alignment horizontal="center" vertical="center"/>
    </xf>
    <xf numFmtId="38" fontId="18" fillId="2" borderId="59" xfId="2" applyFont="1" applyFill="1" applyBorder="1" applyAlignment="1">
      <alignment horizontal="right" vertical="center"/>
    </xf>
    <xf numFmtId="38" fontId="18" fillId="2" borderId="60" xfId="2" applyFont="1" applyFill="1" applyBorder="1" applyAlignment="1">
      <alignment horizontal="right" vertical="center"/>
    </xf>
    <xf numFmtId="38" fontId="7" fillId="2" borderId="4" xfId="2" applyFont="1" applyFill="1" applyBorder="1" applyAlignment="1">
      <alignment horizontal="right" vertical="center"/>
    </xf>
    <xf numFmtId="38" fontId="7" fillId="2" borderId="5" xfId="2" applyFont="1" applyFill="1" applyBorder="1" applyAlignment="1">
      <alignment horizontal="right" vertical="center"/>
    </xf>
    <xf numFmtId="38" fontId="7" fillId="2" borderId="7" xfId="2" applyFont="1" applyFill="1" applyBorder="1" applyAlignment="1">
      <alignment horizontal="right" vertical="center"/>
    </xf>
    <xf numFmtId="38" fontId="7" fillId="2" borderId="3" xfId="2" applyFont="1" applyFill="1" applyBorder="1" applyAlignment="1">
      <alignment horizontal="right" vertical="center"/>
    </xf>
    <xf numFmtId="38" fontId="7" fillId="2" borderId="63" xfId="2" applyFont="1" applyFill="1" applyBorder="1" applyAlignment="1">
      <alignment horizontal="right" vertical="center"/>
    </xf>
    <xf numFmtId="38" fontId="7" fillId="2" borderId="64" xfId="2" applyFont="1" applyFill="1" applyBorder="1" applyAlignment="1">
      <alignment horizontal="right" vertical="center"/>
    </xf>
    <xf numFmtId="38" fontId="18" fillId="2" borderId="65" xfId="2" applyFont="1" applyFill="1" applyBorder="1" applyAlignment="1">
      <alignment horizontal="right" vertical="center"/>
    </xf>
    <xf numFmtId="38" fontId="18" fillId="2" borderId="66" xfId="2" applyFont="1" applyFill="1" applyBorder="1" applyAlignment="1">
      <alignment horizontal="right" vertical="center"/>
    </xf>
    <xf numFmtId="38" fontId="18" fillId="2" borderId="61" xfId="2" applyFont="1" applyFill="1" applyBorder="1" applyAlignment="1">
      <alignment horizontal="right" vertical="center"/>
    </xf>
    <xf numFmtId="38" fontId="18" fillId="2" borderId="62" xfId="2" applyFont="1" applyFill="1" applyBorder="1" applyAlignment="1">
      <alignment horizontal="right" vertical="center"/>
    </xf>
    <xf numFmtId="38" fontId="18" fillId="2" borderId="36" xfId="2" applyFont="1" applyFill="1" applyBorder="1" applyAlignment="1">
      <alignment horizontal="right" vertical="center"/>
    </xf>
    <xf numFmtId="38" fontId="18" fillId="2" borderId="67" xfId="2" applyFont="1" applyFill="1" applyBorder="1" applyAlignment="1">
      <alignment horizontal="right" vertical="center"/>
    </xf>
    <xf numFmtId="38" fontId="18" fillId="2" borderId="68" xfId="2" applyFont="1" applyFill="1" applyBorder="1" applyAlignment="1">
      <alignment horizontal="right" vertical="center"/>
    </xf>
    <xf numFmtId="38" fontId="7" fillId="2" borderId="2" xfId="2" applyFont="1" applyFill="1" applyBorder="1" applyAlignment="1">
      <alignment horizontal="right" vertical="center"/>
    </xf>
    <xf numFmtId="38" fontId="7" fillId="2" borderId="8" xfId="2" applyFont="1" applyFill="1" applyBorder="1" applyAlignment="1">
      <alignment horizontal="right" vertical="center"/>
    </xf>
    <xf numFmtId="38" fontId="7" fillId="2" borderId="6" xfId="2" applyFont="1" applyFill="1" applyBorder="1" applyAlignment="1">
      <alignment horizontal="right" vertical="center"/>
    </xf>
    <xf numFmtId="38" fontId="7" fillId="2" borderId="0" xfId="2" applyFont="1" applyFill="1" applyBorder="1" applyAlignment="1">
      <alignment horizontal="right" vertical="center"/>
    </xf>
    <xf numFmtId="38" fontId="7" fillId="2" borderId="15" xfId="2" applyFont="1" applyFill="1" applyBorder="1" applyAlignment="1">
      <alignment horizontal="right" vertical="center"/>
    </xf>
    <xf numFmtId="0" fontId="6" fillId="2" borderId="2" xfId="0" applyNumberFormat="1" applyFont="1" applyFill="1" applyBorder="1" applyAlignment="1">
      <alignment horizontal="center" vertical="center"/>
    </xf>
    <xf numFmtId="0" fontId="8" fillId="2" borderId="5"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38" fontId="7" fillId="2" borderId="69" xfId="2" applyFont="1" applyFill="1" applyBorder="1" applyAlignment="1">
      <alignment horizontal="right" vertical="center"/>
    </xf>
    <xf numFmtId="38" fontId="7" fillId="2" borderId="62" xfId="2" applyFont="1" applyFill="1" applyBorder="1" applyAlignment="1">
      <alignment horizontal="right" vertical="center"/>
    </xf>
    <xf numFmtId="38" fontId="7" fillId="2" borderId="70" xfId="2" applyFont="1" applyFill="1" applyBorder="1" applyAlignment="1">
      <alignment horizontal="right" vertical="center"/>
    </xf>
    <xf numFmtId="38" fontId="7" fillId="2" borderId="71" xfId="2" applyFont="1" applyFill="1" applyBorder="1" applyAlignment="1">
      <alignment horizontal="right" vertical="center"/>
    </xf>
    <xf numFmtId="38" fontId="7" fillId="2" borderId="60" xfId="2" applyFont="1" applyFill="1" applyBorder="1" applyAlignment="1">
      <alignment horizontal="right" vertical="center"/>
    </xf>
    <xf numFmtId="38" fontId="7" fillId="2" borderId="72" xfId="2" applyFont="1" applyFill="1" applyBorder="1" applyAlignment="1">
      <alignment horizontal="right" vertical="center"/>
    </xf>
    <xf numFmtId="38" fontId="7" fillId="2" borderId="73" xfId="2" applyFont="1" applyFill="1" applyBorder="1" applyAlignment="1">
      <alignment horizontal="right" vertical="center"/>
    </xf>
    <xf numFmtId="38" fontId="7" fillId="2" borderId="74" xfId="2" applyFont="1" applyFill="1" applyBorder="1" applyAlignment="1">
      <alignment horizontal="right" vertical="center"/>
    </xf>
    <xf numFmtId="38" fontId="7" fillId="2" borderId="37" xfId="2" applyFont="1" applyFill="1" applyBorder="1" applyAlignment="1">
      <alignment horizontal="right" vertical="center"/>
    </xf>
    <xf numFmtId="38" fontId="7" fillId="2" borderId="35" xfId="2" applyFont="1" applyFill="1" applyBorder="1" applyAlignment="1">
      <alignment horizontal="right" vertical="center"/>
    </xf>
    <xf numFmtId="0" fontId="6" fillId="2" borderId="7"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21" fillId="2" borderId="7" xfId="0" applyFont="1" applyFill="1" applyBorder="1" applyAlignment="1">
      <alignment horizontal="center" vertical="center" textRotation="255" shrinkToFit="1"/>
    </xf>
    <xf numFmtId="0" fontId="21" fillId="2" borderId="6" xfId="0" applyFont="1" applyFill="1" applyBorder="1" applyAlignment="1">
      <alignment horizontal="center" vertical="center" textRotation="255" shrinkToFit="1"/>
    </xf>
    <xf numFmtId="0" fontId="21" fillId="2" borderId="9" xfId="0" applyFont="1" applyFill="1" applyBorder="1" applyAlignment="1">
      <alignment horizontal="center" vertical="center" textRotation="255" shrinkToFit="1"/>
    </xf>
    <xf numFmtId="0" fontId="19" fillId="2" borderId="7" xfId="0" applyFont="1" applyFill="1" applyBorder="1" applyAlignment="1">
      <alignment horizontal="center" vertical="center" textRotation="255"/>
    </xf>
    <xf numFmtId="0" fontId="19" fillId="2" borderId="6"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21" fillId="2" borderId="12" xfId="0" applyFont="1" applyFill="1" applyBorder="1" applyAlignment="1">
      <alignment horizontal="center" vertical="center" textRotation="255" shrinkToFit="1"/>
    </xf>
    <xf numFmtId="0" fontId="21" fillId="2" borderId="13" xfId="0" applyFont="1" applyFill="1" applyBorder="1" applyAlignment="1">
      <alignment horizontal="center" vertical="center" textRotation="255" shrinkToFit="1"/>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38" fontId="7" fillId="2" borderId="75" xfId="2" applyFont="1" applyFill="1" applyBorder="1" applyAlignment="1">
      <alignment horizontal="right" vertical="center"/>
    </xf>
    <xf numFmtId="38" fontId="7" fillId="2" borderId="66" xfId="2" applyFont="1" applyFill="1" applyBorder="1" applyAlignment="1">
      <alignment horizontal="right" vertical="center"/>
    </xf>
    <xf numFmtId="38" fontId="7" fillId="2" borderId="76" xfId="2" applyFont="1" applyFill="1" applyBorder="1" applyAlignment="1">
      <alignment horizontal="right" vertical="center"/>
    </xf>
    <xf numFmtId="180" fontId="18" fillId="2" borderId="65" xfId="0" applyNumberFormat="1" applyFont="1" applyFill="1" applyBorder="1" applyAlignment="1">
      <alignment horizontal="right" vertical="center"/>
    </xf>
    <xf numFmtId="180" fontId="18" fillId="2" borderId="66" xfId="0" applyNumberFormat="1" applyFont="1" applyFill="1" applyBorder="1" applyAlignment="1">
      <alignment horizontal="right" vertical="center"/>
    </xf>
    <xf numFmtId="180" fontId="18" fillId="2" borderId="67"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180" fontId="18" fillId="2" borderId="59" xfId="0" applyNumberFormat="1" applyFont="1" applyFill="1" applyBorder="1" applyAlignment="1">
      <alignment horizontal="right" vertical="center"/>
    </xf>
    <xf numFmtId="180" fontId="18" fillId="2" borderId="60" xfId="0" applyNumberFormat="1" applyFont="1" applyFill="1" applyBorder="1" applyAlignment="1">
      <alignment horizontal="right" vertical="center"/>
    </xf>
    <xf numFmtId="180" fontId="18" fillId="2" borderId="68" xfId="0" applyNumberFormat="1" applyFont="1" applyFill="1" applyBorder="1" applyAlignment="1">
      <alignment horizontal="right" vertical="center"/>
    </xf>
    <xf numFmtId="180" fontId="18" fillId="2" borderId="61" xfId="0" applyNumberFormat="1" applyFont="1" applyFill="1" applyBorder="1" applyAlignment="1">
      <alignment horizontal="right" vertical="center"/>
    </xf>
    <xf numFmtId="180" fontId="18" fillId="2" borderId="62" xfId="0" applyNumberFormat="1" applyFont="1" applyFill="1" applyBorder="1" applyAlignment="1">
      <alignment horizontal="right" vertical="center"/>
    </xf>
    <xf numFmtId="180" fontId="18" fillId="2" borderId="36" xfId="0" applyNumberFormat="1" applyFont="1" applyFill="1" applyBorder="1" applyAlignment="1">
      <alignment horizontal="right"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176" fontId="62" fillId="0" borderId="12" xfId="0" applyNumberFormat="1" applyFont="1" applyFill="1" applyBorder="1" applyAlignment="1">
      <alignment horizontal="center" vertical="center" wrapText="1"/>
    </xf>
    <xf numFmtId="0" fontId="6" fillId="2" borderId="12" xfId="0" applyFont="1" applyFill="1" applyBorder="1" applyAlignment="1">
      <alignment horizontal="center" vertical="distributed" textRotation="255"/>
    </xf>
    <xf numFmtId="0" fontId="6" fillId="2" borderId="13" xfId="0" applyFont="1" applyFill="1" applyBorder="1" applyAlignment="1">
      <alignment horizontal="center" vertical="distributed" textRotation="255"/>
    </xf>
    <xf numFmtId="0" fontId="6" fillId="2" borderId="14" xfId="0" applyFont="1" applyFill="1" applyBorder="1" applyAlignment="1">
      <alignment horizontal="center" vertical="distributed" textRotation="255"/>
    </xf>
    <xf numFmtId="0" fontId="62" fillId="0" borderId="4" xfId="0" applyFont="1" applyBorder="1" applyAlignment="1">
      <alignment vertical="center"/>
    </xf>
    <xf numFmtId="0" fontId="62" fillId="0" borderId="5" xfId="0" applyFont="1" applyBorder="1" applyAlignment="1">
      <alignment vertical="center"/>
    </xf>
    <xf numFmtId="0" fontId="62" fillId="0" borderId="2" xfId="0" applyFont="1" applyBorder="1" applyAlignment="1">
      <alignment vertical="center"/>
    </xf>
    <xf numFmtId="0" fontId="62" fillId="0" borderId="10" xfId="0" applyFont="1" applyBorder="1" applyAlignment="1">
      <alignment vertical="center" wrapText="1"/>
    </xf>
    <xf numFmtId="0" fontId="62" fillId="0" borderId="10" xfId="0" applyFont="1" applyBorder="1" applyAlignment="1">
      <alignment vertical="center"/>
    </xf>
    <xf numFmtId="0" fontId="62" fillId="0" borderId="4" xfId="0" applyFont="1" applyBorder="1" applyAlignment="1">
      <alignment vertical="top" wrapText="1"/>
    </xf>
    <xf numFmtId="0" fontId="62" fillId="0" borderId="5" xfId="0" applyFont="1" applyBorder="1" applyAlignment="1">
      <alignment vertical="top" wrapText="1"/>
    </xf>
    <xf numFmtId="0" fontId="62" fillId="0" borderId="2" xfId="0" applyFont="1" applyBorder="1" applyAlignment="1">
      <alignment vertical="top" wrapText="1"/>
    </xf>
    <xf numFmtId="0" fontId="0" fillId="0" borderId="77" xfId="0" applyBorder="1" applyAlignment="1">
      <alignment vertical="center" wrapText="1"/>
    </xf>
    <xf numFmtId="0" fontId="0" fillId="0" borderId="78" xfId="0" applyBorder="1" applyAlignment="1">
      <alignment vertical="center"/>
    </xf>
    <xf numFmtId="0" fontId="0" fillId="0" borderId="45" xfId="0" applyBorder="1" applyAlignment="1">
      <alignment vertical="center"/>
    </xf>
    <xf numFmtId="0" fontId="0" fillId="0" borderId="50" xfId="0" applyBorder="1" applyAlignment="1">
      <alignment vertical="center"/>
    </xf>
    <xf numFmtId="0" fontId="51" fillId="0" borderId="61" xfId="0" applyFont="1" applyBorder="1" applyAlignment="1">
      <alignment horizontal="center" vertical="center"/>
    </xf>
    <xf numFmtId="0" fontId="51" fillId="0" borderId="36" xfId="0" applyFont="1" applyBorder="1" applyAlignment="1">
      <alignment horizontal="center" vertical="center"/>
    </xf>
    <xf numFmtId="0" fontId="51" fillId="0" borderId="59" xfId="0" applyFont="1" applyBorder="1" applyAlignment="1">
      <alignment horizontal="center" vertical="center"/>
    </xf>
    <xf numFmtId="0" fontId="51" fillId="0" borderId="68" xfId="0" applyFont="1" applyBorder="1" applyAlignment="1">
      <alignment horizontal="center" vertical="center"/>
    </xf>
    <xf numFmtId="0" fontId="53" fillId="0" borderId="0" xfId="0" applyFont="1" applyAlignment="1">
      <alignment vertical="center"/>
    </xf>
    <xf numFmtId="176" fontId="50" fillId="0" borderId="65" xfId="2" applyNumberFormat="1" applyFont="1" applyFill="1" applyBorder="1" applyAlignment="1">
      <alignment horizontal="center" vertical="center"/>
    </xf>
    <xf numFmtId="176" fontId="50" fillId="0" borderId="67" xfId="2" applyNumberFormat="1" applyFont="1" applyFill="1" applyBorder="1" applyAlignment="1">
      <alignment horizontal="center" vertical="center"/>
    </xf>
    <xf numFmtId="0" fontId="0" fillId="0" borderId="18" xfId="0" applyBorder="1" applyAlignment="1">
      <alignment vertical="center"/>
    </xf>
    <xf numFmtId="0" fontId="0" fillId="0" borderId="24" xfId="0" applyBorder="1" applyAlignment="1">
      <alignment vertical="center"/>
    </xf>
    <xf numFmtId="0" fontId="0" fillId="0" borderId="18" xfId="0" applyBorder="1" applyAlignment="1">
      <alignment vertical="center" wrapText="1"/>
    </xf>
    <xf numFmtId="0" fontId="0" fillId="0" borderId="24" xfId="0" applyBorder="1" applyAlignment="1">
      <alignment vertical="center" wrapText="1"/>
    </xf>
    <xf numFmtId="0" fontId="51" fillId="0" borderId="65" xfId="0" applyFont="1" applyBorder="1" applyAlignment="1">
      <alignment horizontal="center" vertical="center"/>
    </xf>
    <xf numFmtId="0" fontId="51" fillId="0" borderId="67" xfId="0" applyFont="1" applyBorder="1" applyAlignment="1">
      <alignment horizontal="center"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342" name="Rectangle 1">
          <a:extLst>
            <a:ext uri="{FF2B5EF4-FFF2-40B4-BE49-F238E27FC236}">
              <a16:creationId xmlns:a16="http://schemas.microsoft.com/office/drawing/2014/main" id="{00000000-0008-0000-0000-0000F610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343" name="Line 2">
          <a:extLst>
            <a:ext uri="{FF2B5EF4-FFF2-40B4-BE49-F238E27FC236}">
              <a16:creationId xmlns:a16="http://schemas.microsoft.com/office/drawing/2014/main" id="{00000000-0008-0000-0000-0000F710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344" name="Line 3">
          <a:extLst>
            <a:ext uri="{FF2B5EF4-FFF2-40B4-BE49-F238E27FC236}">
              <a16:creationId xmlns:a16="http://schemas.microsoft.com/office/drawing/2014/main" id="{00000000-0008-0000-0000-0000F810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345" name="Line 4">
          <a:extLst>
            <a:ext uri="{FF2B5EF4-FFF2-40B4-BE49-F238E27FC236}">
              <a16:creationId xmlns:a16="http://schemas.microsoft.com/office/drawing/2014/main" id="{00000000-0008-0000-0000-0000F910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346" name="Line 5">
          <a:extLst>
            <a:ext uri="{FF2B5EF4-FFF2-40B4-BE49-F238E27FC236}">
              <a16:creationId xmlns:a16="http://schemas.microsoft.com/office/drawing/2014/main" id="{00000000-0008-0000-0000-0000FA10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347" name="Line 6">
          <a:extLst>
            <a:ext uri="{FF2B5EF4-FFF2-40B4-BE49-F238E27FC236}">
              <a16:creationId xmlns:a16="http://schemas.microsoft.com/office/drawing/2014/main" id="{00000000-0008-0000-0000-0000FB10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348" name="Line 7">
          <a:extLst>
            <a:ext uri="{FF2B5EF4-FFF2-40B4-BE49-F238E27FC236}">
              <a16:creationId xmlns:a16="http://schemas.microsoft.com/office/drawing/2014/main" id="{00000000-0008-0000-0000-0000FC10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349" name="Line 10">
          <a:extLst>
            <a:ext uri="{FF2B5EF4-FFF2-40B4-BE49-F238E27FC236}">
              <a16:creationId xmlns:a16="http://schemas.microsoft.com/office/drawing/2014/main" id="{00000000-0008-0000-0000-0000FD10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350" name="Line 11">
          <a:extLst>
            <a:ext uri="{FF2B5EF4-FFF2-40B4-BE49-F238E27FC236}">
              <a16:creationId xmlns:a16="http://schemas.microsoft.com/office/drawing/2014/main" id="{00000000-0008-0000-0000-0000FE10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election activeCell="A4" sqref="A4:I5"/>
    </sheetView>
  </sheetViews>
  <sheetFormatPr defaultRowHeight="13"/>
  <cols>
    <col min="1" max="1" width="3.26953125" customWidth="1"/>
    <col min="2" max="2" width="12.90625" customWidth="1"/>
    <col min="3" max="3" width="16.08984375" customWidth="1"/>
  </cols>
  <sheetData>
    <row r="1" spans="1:10" ht="16.5">
      <c r="B1" t="s">
        <v>588</v>
      </c>
      <c r="G1" s="432" t="s">
        <v>601</v>
      </c>
      <c r="H1" s="433"/>
    </row>
    <row r="3" spans="1:10" ht="13.5" customHeight="1">
      <c r="B3" s="171"/>
    </row>
    <row r="4" spans="1:10" ht="13.5" customHeight="1">
      <c r="A4" s="434" t="s">
        <v>602</v>
      </c>
      <c r="B4" s="434"/>
      <c r="C4" s="434"/>
      <c r="D4" s="434"/>
      <c r="E4" s="434"/>
      <c r="F4" s="434"/>
      <c r="G4" s="434"/>
      <c r="H4" s="434"/>
      <c r="I4" s="434"/>
      <c r="J4" s="175"/>
    </row>
    <row r="5" spans="1:10" ht="18" customHeight="1">
      <c r="A5" s="434"/>
      <c r="B5" s="434"/>
      <c r="C5" s="434"/>
      <c r="D5" s="434"/>
      <c r="E5" s="434"/>
      <c r="F5" s="434"/>
      <c r="G5" s="434"/>
      <c r="H5" s="434"/>
      <c r="I5" s="434"/>
      <c r="J5" s="175"/>
    </row>
    <row r="6" spans="1:10" ht="30">
      <c r="A6" s="434" t="s">
        <v>603</v>
      </c>
      <c r="B6" s="434"/>
      <c r="C6" s="434"/>
      <c r="D6" s="434"/>
      <c r="E6" s="434"/>
      <c r="F6" s="434"/>
      <c r="G6" s="434"/>
      <c r="H6" s="434"/>
      <c r="I6" s="434"/>
      <c r="J6" s="175"/>
    </row>
    <row r="7" spans="1:10" ht="21">
      <c r="B7" s="172"/>
    </row>
    <row r="8" spans="1:10" ht="21">
      <c r="B8" s="172"/>
    </row>
    <row r="9" spans="1:10" ht="21">
      <c r="B9" s="172"/>
    </row>
    <row r="10" spans="1:10" ht="28">
      <c r="A10" s="435" t="s">
        <v>605</v>
      </c>
      <c r="B10" s="435"/>
      <c r="C10" s="435"/>
      <c r="D10" s="435"/>
      <c r="E10" s="435"/>
      <c r="F10" s="435"/>
      <c r="G10" s="435"/>
      <c r="H10" s="435"/>
      <c r="I10" s="435"/>
      <c r="J10" s="176"/>
    </row>
    <row r="11" spans="1:10">
      <c r="B11" s="171"/>
    </row>
    <row r="12" spans="1:10">
      <c r="B12" s="171"/>
    </row>
    <row r="13" spans="1:10">
      <c r="B13" s="171"/>
    </row>
    <row r="14" spans="1:10">
      <c r="B14" s="171"/>
    </row>
    <row r="15" spans="1:10" ht="16.5">
      <c r="A15" s="436" t="s">
        <v>600</v>
      </c>
      <c r="B15" s="436"/>
      <c r="C15" s="436"/>
      <c r="D15" s="436"/>
      <c r="E15" s="436"/>
      <c r="F15" s="436"/>
      <c r="G15" s="436"/>
      <c r="H15" s="436"/>
      <c r="I15" s="436"/>
      <c r="J15" s="181"/>
    </row>
    <row r="16" spans="1:10" ht="16.5">
      <c r="B16" s="173"/>
    </row>
    <row r="17" spans="2:9" ht="16.5">
      <c r="B17" s="173"/>
    </row>
    <row r="18" spans="2:9" ht="16.5">
      <c r="B18" s="173"/>
    </row>
    <row r="19" spans="2:9">
      <c r="B19" s="171"/>
    </row>
    <row r="20" spans="2:9">
      <c r="B20" s="171"/>
    </row>
    <row r="21" spans="2:9">
      <c r="B21" s="171"/>
    </row>
    <row r="22" spans="2:9">
      <c r="B22" s="171"/>
    </row>
    <row r="23" spans="2:9" ht="18" customHeight="1">
      <c r="B23" s="179" t="s">
        <v>453</v>
      </c>
      <c r="C23" s="437"/>
      <c r="D23" s="437"/>
      <c r="E23" s="179"/>
      <c r="F23" s="179"/>
      <c r="G23" s="179"/>
      <c r="H23" s="179"/>
      <c r="I23" s="179"/>
    </row>
    <row r="24" spans="2:9" ht="18" customHeight="1">
      <c r="B24" s="174"/>
      <c r="C24" s="182"/>
      <c r="D24" s="182"/>
      <c r="E24" s="182"/>
      <c r="F24" s="182"/>
      <c r="G24" s="182"/>
      <c r="H24" s="182"/>
      <c r="I24" s="182"/>
    </row>
    <row r="25" spans="2:9" ht="18" customHeight="1">
      <c r="C25" s="182"/>
      <c r="D25" s="182"/>
      <c r="E25" s="182"/>
      <c r="F25" s="182"/>
      <c r="G25" s="182"/>
      <c r="H25" s="182"/>
      <c r="I25" s="182"/>
    </row>
    <row r="26" spans="2:9" ht="18" customHeight="1">
      <c r="B26" s="179" t="s">
        <v>454</v>
      </c>
      <c r="C26" s="437"/>
      <c r="D26" s="437"/>
      <c r="E26" s="437"/>
      <c r="F26" s="437"/>
      <c r="G26" s="437"/>
      <c r="H26" s="437"/>
      <c r="I26" s="437"/>
    </row>
    <row r="27" spans="2:9" ht="18" customHeight="1">
      <c r="B27" s="174"/>
      <c r="C27" s="182"/>
      <c r="D27" s="182"/>
      <c r="E27" s="182"/>
      <c r="F27" s="182"/>
      <c r="G27" s="182"/>
      <c r="H27" s="182"/>
      <c r="I27" s="182"/>
    </row>
    <row r="28" spans="2:9" ht="18" customHeight="1">
      <c r="C28" s="182"/>
      <c r="D28" s="182"/>
      <c r="E28" s="182"/>
      <c r="F28" s="182"/>
      <c r="G28" s="182"/>
      <c r="H28" s="182"/>
      <c r="I28" s="182"/>
    </row>
    <row r="29" spans="2:9" ht="18" customHeight="1">
      <c r="B29" s="179" t="s">
        <v>455</v>
      </c>
      <c r="C29" s="437"/>
      <c r="D29" s="437"/>
      <c r="E29" s="437"/>
      <c r="F29" s="437"/>
      <c r="G29" s="437"/>
      <c r="H29" s="437"/>
      <c r="I29" s="437"/>
    </row>
    <row r="30" spans="2:9" ht="18" customHeight="1">
      <c r="B30" s="177"/>
      <c r="C30" s="182"/>
      <c r="D30" s="182"/>
      <c r="E30" s="182"/>
      <c r="F30" s="182"/>
      <c r="G30" s="182"/>
      <c r="H30" s="182"/>
      <c r="I30" s="182"/>
    </row>
    <row r="31" spans="2:9" ht="18" customHeight="1">
      <c r="B31" s="178"/>
      <c r="C31" s="182"/>
      <c r="D31" s="182"/>
      <c r="E31" s="182"/>
      <c r="F31" s="182"/>
      <c r="G31" s="182"/>
      <c r="H31" s="182"/>
      <c r="I31" s="182"/>
    </row>
    <row r="32" spans="2:9" ht="18" customHeight="1">
      <c r="B32" s="179" t="s">
        <v>456</v>
      </c>
      <c r="C32" s="437"/>
      <c r="D32" s="437"/>
      <c r="E32" s="437"/>
      <c r="F32" s="437"/>
      <c r="G32" s="437"/>
      <c r="H32" s="437"/>
      <c r="I32" s="437"/>
    </row>
    <row r="33" spans="2:9" ht="18" customHeight="1">
      <c r="B33" s="177"/>
    </row>
    <row r="34" spans="2:9" ht="18" customHeight="1">
      <c r="B34" s="178"/>
    </row>
    <row r="35" spans="2:9" ht="18" customHeight="1">
      <c r="B35" s="179" t="s">
        <v>457</v>
      </c>
      <c r="C35" s="179"/>
      <c r="D35" s="437"/>
      <c r="E35" s="437"/>
      <c r="F35" s="437"/>
      <c r="G35" s="437"/>
      <c r="H35" s="437"/>
      <c r="I35" s="437"/>
    </row>
    <row r="36" spans="2:9" ht="18" customHeight="1">
      <c r="B36" s="177"/>
      <c r="D36" s="182"/>
      <c r="E36" s="182"/>
      <c r="F36" s="182"/>
      <c r="G36" s="182"/>
      <c r="H36" s="182"/>
      <c r="I36" s="182"/>
    </row>
    <row r="37" spans="2:9" ht="18" customHeight="1">
      <c r="B37" s="180"/>
      <c r="C37" s="179" t="s">
        <v>458</v>
      </c>
      <c r="D37" s="437"/>
      <c r="E37" s="437"/>
      <c r="F37" s="437"/>
      <c r="G37" s="437"/>
      <c r="H37" s="437"/>
      <c r="I37" s="437"/>
    </row>
    <row r="38" spans="2:9" ht="18" customHeight="1">
      <c r="B38" s="174"/>
      <c r="C38" s="182"/>
      <c r="D38" s="182"/>
      <c r="E38" s="182"/>
      <c r="F38" s="182"/>
      <c r="G38" s="182"/>
      <c r="H38" s="182"/>
      <c r="I38" s="182"/>
    </row>
    <row r="39" spans="2:9" ht="18" customHeight="1">
      <c r="B39" s="174"/>
      <c r="C39" s="179" t="s">
        <v>449</v>
      </c>
      <c r="D39" s="437"/>
      <c r="E39" s="437"/>
      <c r="F39" s="437"/>
      <c r="G39" s="437"/>
      <c r="H39" s="437"/>
      <c r="I39" s="437"/>
    </row>
    <row r="40" spans="2:9" ht="18" customHeight="1">
      <c r="B40" s="174"/>
      <c r="C40" s="182"/>
      <c r="D40" s="182"/>
      <c r="E40" s="182"/>
      <c r="F40" s="182"/>
      <c r="G40" s="182"/>
      <c r="H40" s="182"/>
      <c r="I40" s="182"/>
    </row>
    <row r="41" spans="2:9" ht="18" customHeight="1">
      <c r="B41" s="174"/>
      <c r="C41" s="179" t="s">
        <v>450</v>
      </c>
      <c r="D41" s="437"/>
      <c r="E41" s="437"/>
      <c r="F41" s="437"/>
      <c r="G41" s="437"/>
      <c r="H41" s="437"/>
      <c r="I41" s="437"/>
    </row>
    <row r="42" spans="2:9" ht="18" customHeight="1">
      <c r="B42" s="174"/>
      <c r="D42" s="182"/>
      <c r="E42" s="182"/>
      <c r="F42" s="182"/>
      <c r="G42" s="182"/>
      <c r="H42" s="182"/>
      <c r="I42" s="182"/>
    </row>
    <row r="43" spans="2:9" ht="18" customHeight="1">
      <c r="D43" s="182"/>
      <c r="E43" s="182"/>
      <c r="F43" s="182"/>
      <c r="G43" s="182"/>
      <c r="H43" s="182"/>
      <c r="I43" s="182"/>
    </row>
  </sheetData>
  <mergeCells count="13">
    <mergeCell ref="C26:I26"/>
    <mergeCell ref="C23:D23"/>
    <mergeCell ref="D41:I41"/>
    <mergeCell ref="D35:I35"/>
    <mergeCell ref="D37:I37"/>
    <mergeCell ref="D39:I39"/>
    <mergeCell ref="C29:I29"/>
    <mergeCell ref="C32:I32"/>
    <mergeCell ref="G1:H1"/>
    <mergeCell ref="A4:I5"/>
    <mergeCell ref="A10:I10"/>
    <mergeCell ref="A15:I15"/>
    <mergeCell ref="A6:I6"/>
  </mergeCells>
  <phoneticPr fontId="14"/>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I6" sqref="I6:J6"/>
    </sheetView>
  </sheetViews>
  <sheetFormatPr defaultRowHeight="13"/>
  <cols>
    <col min="8" max="8" width="14.08984375" customWidth="1"/>
  </cols>
  <sheetData>
    <row r="1" spans="1:10" ht="25" customHeight="1"/>
    <row r="2" spans="1:10" ht="25" customHeight="1">
      <c r="A2" s="545" t="s">
        <v>459</v>
      </c>
      <c r="B2" s="545"/>
      <c r="C2" s="545"/>
      <c r="D2" s="545"/>
      <c r="E2" s="545"/>
      <c r="F2" s="545"/>
      <c r="G2" s="545"/>
      <c r="H2" s="545"/>
      <c r="I2" s="545"/>
    </row>
    <row r="3" spans="1:10" ht="25" customHeight="1">
      <c r="A3" s="188"/>
      <c r="B3" s="188"/>
      <c r="C3" s="188"/>
      <c r="D3" s="188"/>
      <c r="E3" s="188"/>
      <c r="F3" s="188"/>
      <c r="G3" s="188"/>
      <c r="H3" s="188"/>
      <c r="I3" s="188"/>
    </row>
    <row r="4" spans="1:10" ht="11.25" customHeight="1" thickBot="1">
      <c r="A4" s="182"/>
      <c r="B4" s="182"/>
      <c r="C4" s="182"/>
      <c r="D4" s="182"/>
      <c r="E4" s="182"/>
      <c r="F4" s="182"/>
      <c r="G4" s="182"/>
      <c r="H4" s="189"/>
      <c r="I4" s="190"/>
    </row>
    <row r="5" spans="1:10" ht="25" customHeight="1" thickTop="1" thickBot="1">
      <c r="A5" s="548" t="s">
        <v>553</v>
      </c>
      <c r="B5" s="549"/>
      <c r="C5" s="549"/>
      <c r="D5" s="549"/>
      <c r="E5" s="549"/>
      <c r="F5" s="549"/>
      <c r="G5" s="549"/>
      <c r="H5" s="549"/>
      <c r="I5" s="546" t="str">
        <f>IF(第４表!F42=0,"×",IF(第４表!F42&lt;&gt;第４表!F18,"×","○"))</f>
        <v>×</v>
      </c>
      <c r="J5" s="547" t="e">
        <f>IF(I5=0,"×",IF(I5&lt;&gt;#REF!,"×","○"))</f>
        <v>#REF!</v>
      </c>
    </row>
    <row r="6" spans="1:10" ht="49.5" customHeight="1" thickTop="1" thickBot="1">
      <c r="A6" s="550" t="s">
        <v>468</v>
      </c>
      <c r="B6" s="551"/>
      <c r="C6" s="551"/>
      <c r="D6" s="551"/>
      <c r="E6" s="551"/>
      <c r="F6" s="551"/>
      <c r="G6" s="551"/>
      <c r="H6" s="551"/>
      <c r="I6" s="552" t="str">
        <f>IF(第５表!D4&lt;&gt;SUM('第6,7表'!E3:L3,'第6,7表'!E42:L42),"×","○")</f>
        <v>○</v>
      </c>
      <c r="J6" s="553" t="e">
        <f>IF(#REF!&lt;&gt;SUM(#REF!,#REF!),"×","○")</f>
        <v>#REF!</v>
      </c>
    </row>
    <row r="7" spans="1:10" ht="25" customHeight="1" thickTop="1">
      <c r="A7" s="537" t="s">
        <v>531</v>
      </c>
      <c r="B7" s="538"/>
      <c r="C7" s="538"/>
      <c r="D7" s="538"/>
      <c r="E7" s="538"/>
      <c r="F7" s="538"/>
      <c r="G7" s="538"/>
      <c r="H7" s="538"/>
      <c r="I7" s="541" t="str">
        <f>IF(第５表!D7&lt;&gt;SUM('第6,7表'!E31:L31,'第6,7表'!E68:L68),"×","○")</f>
        <v>○</v>
      </c>
      <c r="J7" s="542" t="e">
        <f>IF(#REF!&lt;&gt;SUM(#REF!,#REF!),"×","○")</f>
        <v>#REF!</v>
      </c>
    </row>
    <row r="8" spans="1:10" ht="25" customHeight="1" thickBot="1">
      <c r="A8" s="539"/>
      <c r="B8" s="540"/>
      <c r="C8" s="540"/>
      <c r="D8" s="540"/>
      <c r="E8" s="540"/>
      <c r="F8" s="540"/>
      <c r="G8" s="540"/>
      <c r="H8" s="540"/>
      <c r="I8" s="543" t="e">
        <f>IF(#REF!&lt;&gt;SUM(#REF!,#REF!),"×","○")</f>
        <v>#REF!</v>
      </c>
      <c r="J8" s="544" t="e">
        <f>IF(#REF!&lt;&gt;SUM(#REF!,#REF!),"×","○")</f>
        <v>#REF!</v>
      </c>
    </row>
    <row r="9" spans="1:10" ht="25" customHeight="1" thickTop="1">
      <c r="A9" s="182"/>
      <c r="B9" s="182"/>
      <c r="C9" s="182"/>
      <c r="D9" s="182"/>
      <c r="E9" s="182"/>
      <c r="F9" s="182"/>
      <c r="G9" s="182"/>
      <c r="H9" s="182"/>
    </row>
    <row r="10" spans="1:10" ht="25" customHeight="1">
      <c r="A10" s="182"/>
      <c r="B10" s="182"/>
      <c r="C10" s="182"/>
      <c r="D10" s="182"/>
      <c r="E10" s="182"/>
      <c r="F10" s="182"/>
      <c r="G10" s="189"/>
      <c r="H10" s="182"/>
    </row>
    <row r="11" spans="1:10" ht="25" customHeight="1">
      <c r="A11" s="182"/>
      <c r="B11" s="182"/>
      <c r="C11" s="182"/>
      <c r="D11" s="182"/>
      <c r="E11" s="182"/>
      <c r="F11" s="182"/>
      <c r="G11" s="182"/>
      <c r="H11" s="182"/>
    </row>
    <row r="12" spans="1:10" ht="25" customHeight="1">
      <c r="A12" s="182"/>
      <c r="B12" s="182"/>
      <c r="C12" s="182"/>
      <c r="D12" s="182"/>
      <c r="E12" s="182"/>
      <c r="F12" s="182"/>
      <c r="G12" s="182"/>
      <c r="H12" s="182"/>
    </row>
    <row r="13" spans="1:10" ht="25" customHeight="1">
      <c r="A13" s="182"/>
      <c r="B13" s="182"/>
      <c r="C13" s="182"/>
      <c r="D13" s="182"/>
      <c r="E13" s="182"/>
      <c r="F13" s="182"/>
      <c r="G13" s="182"/>
      <c r="H13" s="182"/>
    </row>
    <row r="14" spans="1:10" ht="25" customHeight="1">
      <c r="A14" s="182"/>
      <c r="B14" s="182"/>
      <c r="C14" s="182"/>
      <c r="D14" s="182"/>
      <c r="E14" s="182"/>
      <c r="F14" s="182"/>
      <c r="G14" s="182"/>
      <c r="H14" s="182"/>
    </row>
    <row r="15" spans="1:10" ht="25" customHeight="1">
      <c r="A15" s="182"/>
      <c r="B15" s="182"/>
      <c r="C15" s="182"/>
      <c r="D15" s="182"/>
      <c r="E15" s="182"/>
      <c r="F15" s="182"/>
      <c r="G15" s="182"/>
      <c r="H15" s="182"/>
    </row>
    <row r="16" spans="1:10" ht="25" customHeight="1">
      <c r="A16" s="182"/>
      <c r="B16" s="182"/>
      <c r="C16" s="182"/>
      <c r="D16" s="182"/>
      <c r="E16" s="182"/>
      <c r="F16" s="182"/>
      <c r="G16" s="182"/>
      <c r="H16" s="182"/>
    </row>
    <row r="17" spans="1:8" ht="25" customHeight="1">
      <c r="A17" s="182"/>
      <c r="B17" s="182"/>
      <c r="C17" s="182"/>
      <c r="D17" s="182"/>
      <c r="E17" s="182"/>
      <c r="F17" s="182"/>
      <c r="G17" s="182"/>
      <c r="H17" s="182"/>
    </row>
    <row r="18" spans="1:8" ht="25" customHeight="1">
      <c r="A18" s="182"/>
      <c r="B18" s="182"/>
      <c r="C18" s="182"/>
      <c r="D18" s="182"/>
      <c r="E18" s="182"/>
      <c r="F18" s="182"/>
      <c r="G18" s="182"/>
      <c r="H18" s="182"/>
    </row>
    <row r="19" spans="1:8" ht="25" customHeight="1">
      <c r="A19" s="182"/>
      <c r="B19" s="182"/>
      <c r="C19" s="182"/>
      <c r="D19" s="182"/>
      <c r="E19" s="182"/>
      <c r="F19" s="182"/>
      <c r="G19" s="182"/>
      <c r="H19" s="182"/>
    </row>
    <row r="20" spans="1:8" ht="25" customHeight="1">
      <c r="A20" s="182"/>
      <c r="B20" s="182"/>
      <c r="C20" s="182"/>
      <c r="D20" s="182"/>
      <c r="E20" s="182"/>
      <c r="F20" s="182"/>
      <c r="G20" s="182"/>
      <c r="H20" s="182"/>
    </row>
    <row r="21" spans="1:8" ht="25" customHeight="1">
      <c r="A21" s="182"/>
      <c r="B21" s="182"/>
      <c r="C21" s="182"/>
      <c r="D21" s="182"/>
      <c r="E21" s="182"/>
      <c r="F21" s="182"/>
      <c r="G21" s="182"/>
      <c r="H21" s="182"/>
    </row>
    <row r="22" spans="1:8" ht="25" customHeight="1">
      <c r="A22" s="182"/>
      <c r="B22" s="182"/>
      <c r="C22" s="182"/>
      <c r="D22" s="182"/>
      <c r="E22" s="182"/>
      <c r="F22" s="182"/>
      <c r="G22" s="182"/>
      <c r="H22" s="182"/>
    </row>
    <row r="23" spans="1:8" ht="25" customHeight="1">
      <c r="A23" s="182"/>
      <c r="B23" s="182"/>
      <c r="C23" s="182"/>
      <c r="D23" s="182"/>
      <c r="E23" s="182"/>
      <c r="F23" s="182"/>
      <c r="G23" s="182"/>
      <c r="H23" s="182"/>
    </row>
    <row r="24" spans="1:8" ht="25" customHeight="1">
      <c r="A24" s="182"/>
      <c r="B24" s="182"/>
      <c r="C24" s="182"/>
      <c r="D24" s="182"/>
      <c r="E24" s="182"/>
      <c r="F24" s="182"/>
      <c r="G24" s="182"/>
      <c r="H24" s="182"/>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4"/>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416" customWidth="1"/>
    <col min="2" max="2" width="3.7265625" style="417" customWidth="1"/>
    <col min="3" max="3" width="7.36328125" style="417" customWidth="1"/>
    <col min="4" max="4" width="7.36328125" style="418" customWidth="1"/>
    <col min="5" max="5" width="6.36328125" style="419" customWidth="1"/>
    <col min="6" max="6" width="19.36328125" style="420" customWidth="1" outlineLevel="1"/>
    <col min="7" max="7" width="7.453125" style="418" customWidth="1" outlineLevel="1"/>
    <col min="8" max="8" width="7.7265625" style="418" customWidth="1" outlineLevel="1"/>
    <col min="9" max="9" width="13.90625" style="418" customWidth="1" outlineLevel="1"/>
    <col min="10" max="11" width="7.6328125" style="418" customWidth="1" outlineLevel="1"/>
    <col min="12" max="13" width="8.453125" style="418" customWidth="1" outlineLevel="1"/>
    <col min="14" max="14" width="13.90625" style="418" customWidth="1" outlineLevel="1" collapsed="1"/>
    <col min="15" max="15" width="11.36328125" style="418" customWidth="1" outlineLevel="1"/>
    <col min="16" max="21" width="13.90625" style="418" customWidth="1" outlineLevel="1"/>
    <col min="22" max="22" width="7.453125" style="418" customWidth="1" outlineLevel="1" collapsed="1"/>
    <col min="23" max="23" width="7.453125" style="418" customWidth="1" outlineLevel="1"/>
    <col min="24" max="26" width="11.36328125" style="418" customWidth="1" outlineLevel="1"/>
    <col min="27" max="27" width="11.26953125" style="418" customWidth="1" outlineLevel="1"/>
    <col min="28" max="28" width="13.90625" style="418" customWidth="1" outlineLevel="1"/>
    <col min="29" max="29" width="7.453125" style="418" customWidth="1" outlineLevel="1"/>
    <col min="30" max="30" width="13.6328125" style="418" customWidth="1" outlineLevel="1"/>
    <col min="31" max="31" width="13.6328125" style="418" customWidth="1" outlineLevel="1" collapsed="1"/>
    <col min="32" max="44" width="13.6328125" style="418" customWidth="1" outlineLevel="1"/>
    <col min="45" max="45" width="13.6328125" style="421" customWidth="1"/>
    <col min="46" max="55" width="13.6328125" style="418" customWidth="1" outlineLevel="1"/>
    <col min="56" max="56" width="7.6328125" style="418" customWidth="1" outlineLevel="1"/>
    <col min="57" max="64" width="13.7265625" style="418" customWidth="1" outlineLevel="1"/>
    <col min="65" max="65" width="13.7265625" style="421" customWidth="1" outlineLevel="1"/>
    <col min="66" max="68" width="13.7265625" style="418" customWidth="1" outlineLevel="1"/>
    <col min="69" max="70" width="13.7265625" style="421" customWidth="1"/>
    <col min="71" max="71" width="7.453125" style="422" customWidth="1"/>
    <col min="72" max="72" width="13.90625" style="418" customWidth="1"/>
    <col min="73" max="73" width="13.90625" style="422" customWidth="1"/>
    <col min="74" max="74" width="13.90625" style="421" customWidth="1"/>
    <col min="75" max="75" width="13.90625" style="418" customWidth="1"/>
    <col min="76" max="77" width="13.90625" style="421" customWidth="1"/>
    <col min="78" max="86" width="13.90625" style="418" customWidth="1"/>
    <col min="87" max="89" width="13.90625" style="421" customWidth="1"/>
    <col min="90" max="93" width="13.90625" style="418" customWidth="1"/>
    <col min="94" max="94" width="13.90625" style="421" customWidth="1"/>
    <col min="95" max="95" width="13.90625" style="418" customWidth="1"/>
    <col min="96" max="96" width="13.6328125" style="418" customWidth="1"/>
    <col min="97" max="97" width="6.26953125" style="418" customWidth="1"/>
    <col min="98" max="98" width="13.7265625" style="421" customWidth="1"/>
    <col min="99" max="100" width="13.7265625" style="418" customWidth="1"/>
    <col min="101" max="101" width="13.7265625" style="421" customWidth="1"/>
    <col min="102" max="102" width="13.7265625" style="418" customWidth="1"/>
    <col min="103" max="135" width="13.453125" style="418" customWidth="1"/>
    <col min="136" max="136" width="13.453125" style="423" customWidth="1"/>
    <col min="137" max="137" width="13.453125" style="418" customWidth="1"/>
    <col min="138" max="138" width="13.453125" style="423" customWidth="1"/>
    <col min="139" max="170" width="13.453125" style="418" customWidth="1"/>
    <col min="171" max="171" width="13.453125" style="423" customWidth="1"/>
    <col min="172" max="192" width="13.453125" style="418" customWidth="1"/>
    <col min="193" max="193" width="13.453125" style="424" customWidth="1"/>
    <col min="194" max="194" width="13.453125" style="416" customWidth="1"/>
    <col min="195" max="196" width="10" style="418" customWidth="1"/>
    <col min="197" max="199" width="7.453125" style="418" customWidth="1"/>
    <col min="200" max="200" width="13.6328125" style="418" customWidth="1"/>
    <col min="201" max="201" width="9.26953125" style="418" bestFit="1" customWidth="1"/>
    <col min="202" max="202" width="9.26953125" style="418" customWidth="1"/>
    <col min="203" max="203" width="9.26953125" style="417" customWidth="1"/>
    <col min="204" max="204" width="9.26953125" style="418" customWidth="1"/>
    <col min="205" max="205" width="7.453125" style="417" customWidth="1"/>
    <col min="206" max="206" width="2.36328125" style="418" customWidth="1"/>
    <col min="207" max="207" width="12.6328125" style="423" customWidth="1"/>
    <col min="208" max="208" width="2.36328125" style="423" customWidth="1"/>
    <col min="209" max="211" width="10.6328125" style="423" customWidth="1"/>
    <col min="212" max="222" width="10.6328125" style="418" customWidth="1"/>
    <col min="223" max="225" width="10.6328125" style="425" customWidth="1"/>
    <col min="226" max="230" width="10.6328125" style="418" customWidth="1"/>
    <col min="231" max="231" width="14.90625" style="426" customWidth="1"/>
    <col min="232" max="232" width="10.6328125" style="418" customWidth="1"/>
    <col min="233" max="233" width="12.6328125" style="426" customWidth="1"/>
    <col min="234" max="234" width="12.7265625" style="426" customWidth="1"/>
    <col min="235" max="235" width="12.26953125" style="426" customWidth="1"/>
    <col min="236" max="237" width="12.90625" style="426" customWidth="1"/>
    <col min="238" max="238" width="11.90625" style="418" customWidth="1"/>
    <col min="239" max="239" width="10.6328125" style="418" customWidth="1"/>
    <col min="240" max="16384" width="9" style="418"/>
  </cols>
  <sheetData>
    <row r="1" spans="1:246" s="258" customFormat="1" ht="30" customHeight="1" thickBot="1">
      <c r="A1" s="241" t="s">
        <v>532</v>
      </c>
      <c r="B1" s="242"/>
      <c r="C1" s="242"/>
      <c r="D1" s="243"/>
      <c r="E1" s="244"/>
      <c r="F1" s="245" t="s">
        <v>225</v>
      </c>
      <c r="G1" s="243"/>
      <c r="H1" s="243"/>
      <c r="I1" s="246" t="s">
        <v>226</v>
      </c>
      <c r="J1" s="246"/>
      <c r="K1" s="246"/>
      <c r="L1" s="246"/>
      <c r="M1" s="246"/>
      <c r="N1" s="247" t="s">
        <v>227</v>
      </c>
      <c r="O1" s="243"/>
      <c r="P1" s="243"/>
      <c r="Q1" s="243"/>
      <c r="R1" s="243"/>
      <c r="S1" s="243"/>
      <c r="T1" s="243"/>
      <c r="U1" s="246" t="s">
        <v>228</v>
      </c>
      <c r="V1" s="247" t="s">
        <v>229</v>
      </c>
      <c r="W1" s="243"/>
      <c r="X1" s="243"/>
      <c r="Y1" s="243"/>
      <c r="Z1" s="243"/>
      <c r="AA1" s="243"/>
      <c r="AB1" s="243"/>
      <c r="AC1" s="243"/>
      <c r="AD1" s="246" t="s">
        <v>230</v>
      </c>
      <c r="AE1" s="247" t="s">
        <v>231</v>
      </c>
      <c r="AF1" s="243"/>
      <c r="AG1" s="243"/>
      <c r="AH1" s="243"/>
      <c r="AI1" s="243"/>
      <c r="AJ1" s="243"/>
      <c r="AK1" s="243"/>
      <c r="AL1" s="243"/>
      <c r="AM1" s="243"/>
      <c r="AN1" s="243"/>
      <c r="AO1" s="248" t="s">
        <v>232</v>
      </c>
      <c r="AP1" s="243"/>
      <c r="AQ1" s="243"/>
      <c r="AR1" s="243"/>
      <c r="AS1" s="248"/>
      <c r="AT1" s="243"/>
      <c r="AU1" s="243"/>
      <c r="AV1" s="243"/>
      <c r="AW1" s="243"/>
      <c r="AX1" s="243"/>
      <c r="AY1" s="248" t="s">
        <v>232</v>
      </c>
      <c r="AZ1" s="243"/>
      <c r="BA1" s="243"/>
      <c r="BB1" s="243"/>
      <c r="BC1" s="243"/>
      <c r="BD1" s="243"/>
      <c r="BE1" s="243"/>
      <c r="BF1" s="243"/>
      <c r="BG1" s="243"/>
      <c r="BH1" s="243"/>
      <c r="BI1" s="243"/>
      <c r="BJ1" s="248" t="s">
        <v>232</v>
      </c>
      <c r="BK1" s="243"/>
      <c r="BL1" s="243"/>
      <c r="BM1" s="248"/>
      <c r="BN1" s="243"/>
      <c r="BO1" s="243"/>
      <c r="BP1" s="243"/>
      <c r="BQ1" s="248"/>
      <c r="BR1" s="249"/>
      <c r="BS1" s="249" t="s">
        <v>233</v>
      </c>
      <c r="BT1" s="250" t="s">
        <v>234</v>
      </c>
      <c r="BU1" s="251"/>
      <c r="BV1" s="248"/>
      <c r="BW1" s="243"/>
      <c r="BX1" s="248"/>
      <c r="BY1" s="248"/>
      <c r="BZ1" s="243"/>
      <c r="CA1" s="243"/>
      <c r="CB1" s="243"/>
      <c r="CC1" s="248" t="s">
        <v>235</v>
      </c>
      <c r="CD1" s="243"/>
      <c r="CE1" s="243"/>
      <c r="CF1" s="243"/>
      <c r="CG1" s="243"/>
      <c r="CH1" s="243"/>
      <c r="CI1" s="248"/>
      <c r="CJ1" s="248"/>
      <c r="CK1" s="248"/>
      <c r="CL1" s="248" t="s">
        <v>235</v>
      </c>
      <c r="CM1" s="243"/>
      <c r="CN1" s="243"/>
      <c r="CO1" s="243"/>
      <c r="CP1" s="248"/>
      <c r="CQ1" s="243"/>
      <c r="CR1" s="243"/>
      <c r="CS1" s="243"/>
      <c r="CT1" s="248"/>
      <c r="CU1" s="243"/>
      <c r="CV1" s="248" t="s">
        <v>235</v>
      </c>
      <c r="CW1" s="248"/>
      <c r="CX1" s="243"/>
      <c r="CY1" s="252"/>
      <c r="CZ1" s="248" t="s">
        <v>236</v>
      </c>
      <c r="DA1" s="243"/>
      <c r="DB1" s="243"/>
      <c r="DC1" s="243"/>
      <c r="DD1" s="243"/>
      <c r="DE1" s="243"/>
      <c r="DF1" s="243"/>
      <c r="DG1" s="243"/>
      <c r="DH1" s="243"/>
      <c r="DI1" s="248" t="s">
        <v>237</v>
      </c>
      <c r="DJ1" s="243"/>
      <c r="DK1" s="243"/>
      <c r="DL1" s="243"/>
      <c r="DM1" s="243"/>
      <c r="DN1" s="431"/>
      <c r="DO1" s="243"/>
      <c r="DP1" s="243"/>
      <c r="DQ1" s="243"/>
      <c r="DR1" s="243"/>
      <c r="DS1" s="248" t="s">
        <v>237</v>
      </c>
      <c r="DT1" s="243"/>
      <c r="DU1" s="243"/>
      <c r="DV1" s="243"/>
      <c r="DW1" s="243"/>
      <c r="DX1" s="243"/>
      <c r="DY1" s="243"/>
      <c r="DZ1" s="243"/>
      <c r="EA1" s="243"/>
      <c r="EB1" s="243"/>
      <c r="EC1" s="427" t="s">
        <v>237</v>
      </c>
      <c r="ED1" s="243"/>
      <c r="EE1" s="243"/>
      <c r="EF1" s="253"/>
      <c r="EG1" s="243"/>
      <c r="EH1" s="254"/>
      <c r="EI1" s="254"/>
      <c r="EJ1" s="254" t="s">
        <v>238</v>
      </c>
      <c r="EK1" s="248" t="s">
        <v>239</v>
      </c>
      <c r="EL1" s="243"/>
      <c r="EM1" s="243"/>
      <c r="EN1" s="243"/>
      <c r="EO1" s="243"/>
      <c r="EP1" s="243"/>
      <c r="EQ1" s="243"/>
      <c r="ER1" s="243"/>
      <c r="ES1" s="243"/>
      <c r="ET1" s="248" t="s">
        <v>240</v>
      </c>
      <c r="EU1" s="243"/>
      <c r="EV1" s="243"/>
      <c r="EW1" s="243"/>
      <c r="EX1" s="243"/>
      <c r="EY1" s="243"/>
      <c r="EZ1" s="243"/>
      <c r="FA1" s="243"/>
      <c r="FB1" s="243"/>
      <c r="FC1" s="243"/>
      <c r="FD1" s="248" t="s">
        <v>240</v>
      </c>
      <c r="FE1" s="243"/>
      <c r="FF1" s="243"/>
      <c r="FG1" s="243"/>
      <c r="FH1" s="243"/>
      <c r="FI1" s="243"/>
      <c r="FJ1" s="243"/>
      <c r="FK1" s="243"/>
      <c r="FL1" s="431"/>
      <c r="FM1" s="243"/>
      <c r="FN1" s="248"/>
      <c r="FO1" s="253"/>
      <c r="FP1" s="243"/>
      <c r="FQ1" s="246"/>
      <c r="FR1" s="246"/>
      <c r="FS1" s="246" t="s">
        <v>241</v>
      </c>
      <c r="FT1" s="247" t="s">
        <v>242</v>
      </c>
      <c r="FU1" s="243"/>
      <c r="FV1" s="243"/>
      <c r="FW1" s="243"/>
      <c r="FX1" s="243"/>
      <c r="FY1" s="243"/>
      <c r="FZ1" s="255"/>
      <c r="GA1" s="243"/>
      <c r="GB1" s="256"/>
      <c r="GC1" s="256"/>
      <c r="GD1" s="256" t="s">
        <v>243</v>
      </c>
      <c r="GE1" s="248" t="s">
        <v>244</v>
      </c>
      <c r="GF1" s="243"/>
      <c r="GG1" s="243"/>
      <c r="GH1" s="243"/>
      <c r="GI1" s="243"/>
      <c r="GJ1" s="243"/>
      <c r="GK1" s="257"/>
      <c r="GL1" s="257"/>
      <c r="GM1" s="257" t="s">
        <v>245</v>
      </c>
      <c r="GU1" s="259"/>
      <c r="GW1" s="259"/>
      <c r="GY1" s="260"/>
      <c r="GZ1" s="260"/>
      <c r="HA1" s="260"/>
      <c r="HB1" s="260"/>
      <c r="HC1" s="260"/>
      <c r="HO1" s="261"/>
      <c r="HP1" s="261"/>
      <c r="HQ1" s="261"/>
      <c r="HW1" s="262"/>
      <c r="HY1" s="262"/>
      <c r="HZ1" s="262"/>
      <c r="IA1" s="262"/>
      <c r="IB1" s="262"/>
      <c r="IC1" s="262"/>
    </row>
    <row r="2" spans="1:246" s="428" customFormat="1" ht="63.75" customHeight="1">
      <c r="A2" s="263" t="s">
        <v>246</v>
      </c>
      <c r="B2" s="263" t="s">
        <v>247</v>
      </c>
      <c r="C2" s="263" t="s">
        <v>248</v>
      </c>
      <c r="D2" s="263" t="s">
        <v>249</v>
      </c>
      <c r="E2" s="264" t="s">
        <v>250</v>
      </c>
      <c r="F2" s="265" t="s">
        <v>251</v>
      </c>
      <c r="G2" s="266" t="s">
        <v>252</v>
      </c>
      <c r="H2" s="267" t="s">
        <v>11</v>
      </c>
      <c r="I2" s="268" t="s">
        <v>253</v>
      </c>
      <c r="J2" s="268" t="s">
        <v>594</v>
      </c>
      <c r="K2" s="268" t="s">
        <v>595</v>
      </c>
      <c r="L2" s="268" t="s">
        <v>596</v>
      </c>
      <c r="M2" s="268" t="s">
        <v>597</v>
      </c>
      <c r="N2" s="269" t="s">
        <v>533</v>
      </c>
      <c r="O2" s="270" t="s">
        <v>254</v>
      </c>
      <c r="P2" s="266" t="s">
        <v>18</v>
      </c>
      <c r="Q2" s="266" t="s">
        <v>21</v>
      </c>
      <c r="R2" s="266" t="s">
        <v>255</v>
      </c>
      <c r="S2" s="266" t="s">
        <v>256</v>
      </c>
      <c r="T2" s="266" t="s">
        <v>257</v>
      </c>
      <c r="U2" s="267" t="s">
        <v>258</v>
      </c>
      <c r="V2" s="269" t="s">
        <v>259</v>
      </c>
      <c r="W2" s="266" t="s">
        <v>24</v>
      </c>
      <c r="X2" s="266" t="s">
        <v>260</v>
      </c>
      <c r="Y2" s="266" t="s">
        <v>534</v>
      </c>
      <c r="Z2" s="266" t="s">
        <v>535</v>
      </c>
      <c r="AA2" s="271" t="s">
        <v>261</v>
      </c>
      <c r="AB2" s="266" t="s">
        <v>262</v>
      </c>
      <c r="AC2" s="266" t="s">
        <v>263</v>
      </c>
      <c r="AD2" s="267" t="s">
        <v>264</v>
      </c>
      <c r="AE2" s="272" t="s">
        <v>265</v>
      </c>
      <c r="AF2" s="273" t="s">
        <v>266</v>
      </c>
      <c r="AG2" s="266" t="s">
        <v>267</v>
      </c>
      <c r="AH2" s="266" t="s">
        <v>58</v>
      </c>
      <c r="AI2" s="266" t="s">
        <v>441</v>
      </c>
      <c r="AJ2" s="266" t="s">
        <v>62</v>
      </c>
      <c r="AK2" s="266" t="s">
        <v>268</v>
      </c>
      <c r="AL2" s="266" t="s">
        <v>66</v>
      </c>
      <c r="AM2" s="267" t="s">
        <v>442</v>
      </c>
      <c r="AN2" s="274" t="s">
        <v>443</v>
      </c>
      <c r="AO2" s="273" t="s">
        <v>444</v>
      </c>
      <c r="AP2" s="267" t="s">
        <v>269</v>
      </c>
      <c r="AQ2" s="274" t="s">
        <v>270</v>
      </c>
      <c r="AR2" s="275" t="s">
        <v>445</v>
      </c>
      <c r="AS2" s="276" t="s">
        <v>271</v>
      </c>
      <c r="AT2" s="273" t="s">
        <v>81</v>
      </c>
      <c r="AU2" s="266" t="s">
        <v>446</v>
      </c>
      <c r="AV2" s="267" t="s">
        <v>447</v>
      </c>
      <c r="AW2" s="274" t="s">
        <v>272</v>
      </c>
      <c r="AX2" s="273" t="s">
        <v>89</v>
      </c>
      <c r="AY2" s="266" t="s">
        <v>446</v>
      </c>
      <c r="AZ2" s="267" t="s">
        <v>448</v>
      </c>
      <c r="BA2" s="274" t="s">
        <v>273</v>
      </c>
      <c r="BB2" s="277" t="s">
        <v>274</v>
      </c>
      <c r="BC2" s="278" t="s">
        <v>275</v>
      </c>
      <c r="BD2" s="279" t="s">
        <v>276</v>
      </c>
      <c r="BE2" s="273" t="s">
        <v>99</v>
      </c>
      <c r="BF2" s="275" t="s">
        <v>277</v>
      </c>
      <c r="BG2" s="280" t="s">
        <v>278</v>
      </c>
      <c r="BH2" s="281" t="s">
        <v>100</v>
      </c>
      <c r="BI2" s="281" t="s">
        <v>279</v>
      </c>
      <c r="BJ2" s="275" t="s">
        <v>476</v>
      </c>
      <c r="BK2" s="274" t="s">
        <v>280</v>
      </c>
      <c r="BL2" s="273" t="s">
        <v>281</v>
      </c>
      <c r="BM2" s="267" t="s">
        <v>282</v>
      </c>
      <c r="BN2" s="266" t="s">
        <v>283</v>
      </c>
      <c r="BO2" s="275" t="s">
        <v>284</v>
      </c>
      <c r="BP2" s="272" t="s">
        <v>473</v>
      </c>
      <c r="BQ2" s="274" t="s">
        <v>536</v>
      </c>
      <c r="BR2" s="282" t="s">
        <v>537</v>
      </c>
      <c r="BS2" s="283" t="s">
        <v>285</v>
      </c>
      <c r="BT2" s="273" t="s">
        <v>286</v>
      </c>
      <c r="BU2" s="275" t="s">
        <v>287</v>
      </c>
      <c r="BV2" s="284" t="s">
        <v>288</v>
      </c>
      <c r="BW2" s="273" t="s">
        <v>289</v>
      </c>
      <c r="BX2" s="267" t="s">
        <v>290</v>
      </c>
      <c r="BY2" s="284" t="s">
        <v>109</v>
      </c>
      <c r="BZ2" s="285" t="s">
        <v>111</v>
      </c>
      <c r="CA2" s="273" t="s">
        <v>538</v>
      </c>
      <c r="CB2" s="266" t="s">
        <v>539</v>
      </c>
      <c r="CC2" s="266" t="s">
        <v>540</v>
      </c>
      <c r="CD2" s="286" t="s">
        <v>291</v>
      </c>
      <c r="CE2" s="287" t="s">
        <v>292</v>
      </c>
      <c r="CF2" s="267" t="s">
        <v>293</v>
      </c>
      <c r="CG2" s="274" t="s">
        <v>294</v>
      </c>
      <c r="CH2" s="275" t="s">
        <v>295</v>
      </c>
      <c r="CI2" s="288" t="s">
        <v>296</v>
      </c>
      <c r="CJ2" s="268" t="s">
        <v>297</v>
      </c>
      <c r="CK2" s="289" t="s">
        <v>298</v>
      </c>
      <c r="CL2" s="290" t="s">
        <v>299</v>
      </c>
      <c r="CM2" s="291" t="s">
        <v>300</v>
      </c>
      <c r="CN2" s="273" t="s">
        <v>301</v>
      </c>
      <c r="CO2" s="270" t="s">
        <v>302</v>
      </c>
      <c r="CP2" s="266" t="s">
        <v>303</v>
      </c>
      <c r="CQ2" s="270" t="s">
        <v>304</v>
      </c>
      <c r="CR2" s="292" t="s">
        <v>305</v>
      </c>
      <c r="CS2" s="271" t="s">
        <v>306</v>
      </c>
      <c r="CT2" s="266" t="s">
        <v>307</v>
      </c>
      <c r="CU2" s="267" t="s">
        <v>308</v>
      </c>
      <c r="CV2" s="293" t="s">
        <v>309</v>
      </c>
      <c r="CW2" s="273" t="s">
        <v>477</v>
      </c>
      <c r="CX2" s="294" t="s">
        <v>310</v>
      </c>
      <c r="CY2" s="293" t="s">
        <v>311</v>
      </c>
      <c r="CZ2" s="273" t="s">
        <v>312</v>
      </c>
      <c r="DA2" s="270" t="s">
        <v>313</v>
      </c>
      <c r="DB2" s="287" t="s">
        <v>314</v>
      </c>
      <c r="DC2" s="390" t="s">
        <v>541</v>
      </c>
      <c r="DD2" s="267" t="s">
        <v>315</v>
      </c>
      <c r="DE2" s="274" t="s">
        <v>316</v>
      </c>
      <c r="DF2" s="273" t="s">
        <v>317</v>
      </c>
      <c r="DG2" s="266" t="s">
        <v>542</v>
      </c>
      <c r="DH2" s="266" t="s">
        <v>543</v>
      </c>
      <c r="DI2" s="266" t="s">
        <v>318</v>
      </c>
      <c r="DJ2" s="266" t="s">
        <v>319</v>
      </c>
      <c r="DK2" s="266" t="s">
        <v>320</v>
      </c>
      <c r="DL2" s="266" t="s">
        <v>321</v>
      </c>
      <c r="DM2" s="266" t="s">
        <v>322</v>
      </c>
      <c r="DN2" s="266" t="s">
        <v>323</v>
      </c>
      <c r="DO2" s="266" t="s">
        <v>324</v>
      </c>
      <c r="DP2" s="280" t="s">
        <v>325</v>
      </c>
      <c r="DQ2" s="266" t="s">
        <v>326</v>
      </c>
      <c r="DR2" s="266" t="s">
        <v>327</v>
      </c>
      <c r="DS2" s="267" t="s">
        <v>328</v>
      </c>
      <c r="DT2" s="268" t="s">
        <v>329</v>
      </c>
      <c r="DU2" s="295" t="s">
        <v>330</v>
      </c>
      <c r="DV2" s="273" t="s">
        <v>331</v>
      </c>
      <c r="DW2" s="266" t="s">
        <v>332</v>
      </c>
      <c r="DX2" s="266" t="s">
        <v>333</v>
      </c>
      <c r="DY2" s="266" t="s">
        <v>334</v>
      </c>
      <c r="DZ2" s="266" t="s">
        <v>335</v>
      </c>
      <c r="EA2" s="267" t="s">
        <v>336</v>
      </c>
      <c r="EB2" s="274" t="s">
        <v>337</v>
      </c>
      <c r="EC2" s="296" t="s">
        <v>338</v>
      </c>
      <c r="ED2" s="266" t="s">
        <v>339</v>
      </c>
      <c r="EE2" s="280" t="s">
        <v>340</v>
      </c>
      <c r="EF2" s="271" t="s">
        <v>341</v>
      </c>
      <c r="EG2" s="271" t="s">
        <v>342</v>
      </c>
      <c r="EH2" s="297" t="s">
        <v>343</v>
      </c>
      <c r="EI2" s="271" t="s">
        <v>344</v>
      </c>
      <c r="EJ2" s="298" t="s">
        <v>345</v>
      </c>
      <c r="EK2" s="273" t="s">
        <v>346</v>
      </c>
      <c r="EL2" s="270" t="s">
        <v>347</v>
      </c>
      <c r="EM2" s="287" t="s">
        <v>348</v>
      </c>
      <c r="EN2" s="393" t="s">
        <v>544</v>
      </c>
      <c r="EO2" s="267" t="s">
        <v>349</v>
      </c>
      <c r="EP2" s="274" t="s">
        <v>350</v>
      </c>
      <c r="EQ2" s="273" t="s">
        <v>351</v>
      </c>
      <c r="ER2" s="266" t="s">
        <v>545</v>
      </c>
      <c r="ES2" s="266" t="s">
        <v>546</v>
      </c>
      <c r="ET2" s="266" t="s">
        <v>352</v>
      </c>
      <c r="EU2" s="266" t="s">
        <v>353</v>
      </c>
      <c r="EV2" s="266" t="s">
        <v>354</v>
      </c>
      <c r="EW2" s="266" t="s">
        <v>355</v>
      </c>
      <c r="EX2" s="266" t="s">
        <v>356</v>
      </c>
      <c r="EY2" s="266" t="s">
        <v>357</v>
      </c>
      <c r="EZ2" s="266" t="s">
        <v>358</v>
      </c>
      <c r="FA2" s="266" t="s">
        <v>359</v>
      </c>
      <c r="FB2" s="267" t="s">
        <v>360</v>
      </c>
      <c r="FC2" s="274" t="s">
        <v>361</v>
      </c>
      <c r="FD2" s="299" t="s">
        <v>362</v>
      </c>
      <c r="FE2" s="273" t="s">
        <v>363</v>
      </c>
      <c r="FF2" s="266" t="s">
        <v>364</v>
      </c>
      <c r="FG2" s="266" t="s">
        <v>365</v>
      </c>
      <c r="FH2" s="266" t="s">
        <v>366</v>
      </c>
      <c r="FI2" s="266" t="s">
        <v>367</v>
      </c>
      <c r="FJ2" s="267" t="s">
        <v>368</v>
      </c>
      <c r="FK2" s="274" t="s">
        <v>369</v>
      </c>
      <c r="FL2" s="278" t="s">
        <v>370</v>
      </c>
      <c r="FM2" s="273" t="s">
        <v>371</v>
      </c>
      <c r="FN2" s="280" t="s">
        <v>372</v>
      </c>
      <c r="FO2" s="271" t="s">
        <v>373</v>
      </c>
      <c r="FP2" s="271" t="s">
        <v>342</v>
      </c>
      <c r="FQ2" s="297" t="s">
        <v>374</v>
      </c>
      <c r="FR2" s="271" t="s">
        <v>375</v>
      </c>
      <c r="FS2" s="300" t="s">
        <v>376</v>
      </c>
      <c r="FT2" s="301" t="s">
        <v>377</v>
      </c>
      <c r="FU2" s="270" t="s">
        <v>378</v>
      </c>
      <c r="FV2" s="302" t="s">
        <v>379</v>
      </c>
      <c r="FW2" s="303" t="s">
        <v>380</v>
      </c>
      <c r="FX2" s="304" t="s">
        <v>381</v>
      </c>
      <c r="FY2" s="299" t="s">
        <v>382</v>
      </c>
      <c r="FZ2" s="305" t="s">
        <v>383</v>
      </c>
      <c r="GA2" s="306" t="s">
        <v>384</v>
      </c>
      <c r="GB2" s="273" t="s">
        <v>385</v>
      </c>
      <c r="GC2" s="271" t="s">
        <v>386</v>
      </c>
      <c r="GD2" s="307" t="s">
        <v>387</v>
      </c>
      <c r="GE2" s="275" t="s">
        <v>388</v>
      </c>
      <c r="GF2" s="266" t="s">
        <v>389</v>
      </c>
      <c r="GG2" s="266" t="s">
        <v>390</v>
      </c>
      <c r="GH2" s="266" t="s">
        <v>391</v>
      </c>
      <c r="GI2" s="266" t="s">
        <v>392</v>
      </c>
      <c r="GJ2" s="266" t="s">
        <v>393</v>
      </c>
      <c r="GK2" s="266" t="s">
        <v>394</v>
      </c>
      <c r="GL2" s="266" t="s">
        <v>395</v>
      </c>
      <c r="GM2" s="308" t="s">
        <v>547</v>
      </c>
      <c r="GN2" s="309" t="s">
        <v>396</v>
      </c>
      <c r="GO2" s="310" t="s">
        <v>397</v>
      </c>
      <c r="GP2" s="310" t="s">
        <v>398</v>
      </c>
      <c r="GQ2" s="310" t="s">
        <v>399</v>
      </c>
      <c r="GR2" s="310" t="s">
        <v>111</v>
      </c>
      <c r="GS2" s="310" t="s">
        <v>548</v>
      </c>
      <c r="GT2" s="310" t="s">
        <v>400</v>
      </c>
      <c r="GU2" s="311" t="s">
        <v>401</v>
      </c>
      <c r="GV2" s="312" t="s">
        <v>402</v>
      </c>
      <c r="GW2" s="311" t="s">
        <v>403</v>
      </c>
      <c r="GX2" s="313"/>
      <c r="GY2" s="311" t="s">
        <v>404</v>
      </c>
      <c r="GZ2" s="313"/>
      <c r="HA2" s="314" t="s">
        <v>405</v>
      </c>
      <c r="HB2" s="314" t="s">
        <v>406</v>
      </c>
      <c r="HC2" s="314" t="s">
        <v>407</v>
      </c>
      <c r="HD2" s="314" t="s">
        <v>408</v>
      </c>
      <c r="HE2" s="314" t="s">
        <v>409</v>
      </c>
      <c r="HF2" s="314" t="s">
        <v>410</v>
      </c>
      <c r="HG2" s="314" t="s">
        <v>411</v>
      </c>
      <c r="HH2" s="314" t="s">
        <v>412</v>
      </c>
      <c r="HI2" s="314" t="s">
        <v>413</v>
      </c>
      <c r="HJ2" s="314" t="s">
        <v>414</v>
      </c>
      <c r="HK2" s="314" t="s">
        <v>415</v>
      </c>
      <c r="HL2" s="314" t="s">
        <v>416</v>
      </c>
      <c r="HM2" s="314" t="s">
        <v>417</v>
      </c>
      <c r="HN2" s="314" t="s">
        <v>418</v>
      </c>
      <c r="HO2" s="314" t="s">
        <v>419</v>
      </c>
      <c r="HP2" s="314" t="s">
        <v>420</v>
      </c>
      <c r="HQ2" s="315" t="s">
        <v>421</v>
      </c>
      <c r="HR2" s="315" t="s">
        <v>422</v>
      </c>
      <c r="HS2" s="315" t="s">
        <v>423</v>
      </c>
      <c r="HT2" s="314" t="s">
        <v>424</v>
      </c>
      <c r="HU2" s="314" t="s">
        <v>425</v>
      </c>
      <c r="HV2" s="314" t="s">
        <v>426</v>
      </c>
      <c r="HW2" s="314" t="s">
        <v>427</v>
      </c>
      <c r="HX2" s="314" t="s">
        <v>428</v>
      </c>
      <c r="HY2" s="316" t="s">
        <v>429</v>
      </c>
      <c r="HZ2" s="314" t="s">
        <v>430</v>
      </c>
      <c r="IA2" s="316" t="s">
        <v>431</v>
      </c>
      <c r="IB2" s="316" t="s">
        <v>432</v>
      </c>
      <c r="IC2" s="316" t="s">
        <v>433</v>
      </c>
      <c r="ID2" s="316" t="s">
        <v>434</v>
      </c>
      <c r="IE2" s="316" t="s">
        <v>435</v>
      </c>
      <c r="IF2" s="314" t="s">
        <v>436</v>
      </c>
      <c r="IG2" s="314" t="s">
        <v>437</v>
      </c>
      <c r="IH2" s="317"/>
      <c r="II2" s="146"/>
      <c r="IJ2" s="317"/>
      <c r="IK2" s="146"/>
      <c r="IL2" s="146"/>
    </row>
    <row r="3" spans="1:246" s="429" customFormat="1" ht="18" customHeight="1">
      <c r="A3" s="318"/>
      <c r="B3" s="319"/>
      <c r="C3" s="319"/>
      <c r="D3" s="319"/>
      <c r="E3" s="320"/>
      <c r="F3" s="321"/>
      <c r="G3" s="322" t="s">
        <v>438</v>
      </c>
      <c r="H3" s="323"/>
      <c r="I3" s="324"/>
      <c r="J3" s="324"/>
      <c r="K3" s="324"/>
      <c r="L3" s="324"/>
      <c r="M3" s="324"/>
      <c r="N3" s="325"/>
      <c r="O3" s="326"/>
      <c r="P3" s="322"/>
      <c r="Q3" s="322"/>
      <c r="R3" s="322"/>
      <c r="S3" s="322"/>
      <c r="T3" s="322"/>
      <c r="U3" s="324"/>
      <c r="V3" s="325"/>
      <c r="W3" s="322"/>
      <c r="X3" s="322"/>
      <c r="Y3" s="322"/>
      <c r="Z3" s="324"/>
      <c r="AA3" s="327" t="s">
        <v>439</v>
      </c>
      <c r="AB3" s="328"/>
      <c r="AC3" s="328"/>
      <c r="AD3" s="328"/>
      <c r="AE3" s="329"/>
      <c r="AF3" s="330"/>
      <c r="AG3" s="331"/>
      <c r="AH3" s="331"/>
      <c r="AI3" s="331"/>
      <c r="AJ3" s="331"/>
      <c r="AK3" s="331"/>
      <c r="AL3" s="331"/>
      <c r="AM3" s="332"/>
      <c r="AN3" s="333"/>
      <c r="AO3" s="330"/>
      <c r="AP3" s="332"/>
      <c r="AQ3" s="333"/>
      <c r="AR3" s="334"/>
      <c r="AS3" s="335"/>
      <c r="AT3" s="330"/>
      <c r="AU3" s="331"/>
      <c r="AV3" s="332"/>
      <c r="AW3" s="333"/>
      <c r="AX3" s="330"/>
      <c r="AY3" s="331"/>
      <c r="AZ3" s="332"/>
      <c r="BA3" s="333"/>
      <c r="BB3" s="336"/>
      <c r="BC3" s="337"/>
      <c r="BD3" s="338"/>
      <c r="BE3" s="330"/>
      <c r="BF3" s="334"/>
      <c r="BG3" s="339"/>
      <c r="BH3" s="331"/>
      <c r="BI3" s="331"/>
      <c r="BJ3" s="334"/>
      <c r="BK3" s="333"/>
      <c r="BL3" s="330"/>
      <c r="BM3" s="332"/>
      <c r="BN3" s="331"/>
      <c r="BO3" s="334"/>
      <c r="BP3" s="329"/>
      <c r="BQ3" s="333"/>
      <c r="BR3" s="340"/>
      <c r="BS3" s="341"/>
      <c r="BT3" s="342"/>
      <c r="BU3" s="334"/>
      <c r="BV3" s="343"/>
      <c r="BW3" s="342"/>
      <c r="BX3" s="332"/>
      <c r="BY3" s="343"/>
      <c r="BZ3" s="344"/>
      <c r="CA3" s="330"/>
      <c r="CB3" s="331"/>
      <c r="CC3" s="331"/>
      <c r="CD3" s="332"/>
      <c r="CE3" s="345"/>
      <c r="CF3" s="332"/>
      <c r="CG3" s="333"/>
      <c r="CH3" s="334"/>
      <c r="CI3" s="346"/>
      <c r="CJ3" s="347"/>
      <c r="CK3" s="348"/>
      <c r="CL3" s="349"/>
      <c r="CM3" s="350"/>
      <c r="CN3" s="330"/>
      <c r="CO3" s="351"/>
      <c r="CP3" s="331"/>
      <c r="CQ3" s="351"/>
      <c r="CR3" s="352"/>
      <c r="CS3" s="353"/>
      <c r="CT3" s="331"/>
      <c r="CU3" s="332"/>
      <c r="CV3" s="343"/>
      <c r="CW3" s="330"/>
      <c r="CX3" s="354"/>
      <c r="CY3" s="343"/>
      <c r="CZ3" s="330"/>
      <c r="DA3" s="351"/>
      <c r="DB3" s="355"/>
      <c r="DC3" s="391"/>
      <c r="DD3" s="332"/>
      <c r="DE3" s="333"/>
      <c r="DF3" s="330"/>
      <c r="DG3" s="331"/>
      <c r="DH3" s="331"/>
      <c r="DI3" s="331"/>
      <c r="DJ3" s="331"/>
      <c r="DK3" s="331"/>
      <c r="DL3" s="331"/>
      <c r="DM3" s="331"/>
      <c r="DN3" s="331"/>
      <c r="DO3" s="331"/>
      <c r="DP3" s="339"/>
      <c r="DQ3" s="331"/>
      <c r="DR3" s="331"/>
      <c r="DS3" s="332"/>
      <c r="DT3" s="347"/>
      <c r="DU3" s="356"/>
      <c r="DV3" s="330"/>
      <c r="DW3" s="331"/>
      <c r="DX3" s="331"/>
      <c r="DY3" s="331"/>
      <c r="DZ3" s="331"/>
      <c r="EA3" s="332"/>
      <c r="EB3" s="333"/>
      <c r="EC3" s="357"/>
      <c r="ED3" s="331"/>
      <c r="EE3" s="339"/>
      <c r="EF3" s="353"/>
      <c r="EG3" s="353"/>
      <c r="EH3" s="353"/>
      <c r="EI3" s="353"/>
      <c r="EJ3" s="358"/>
      <c r="EK3" s="330"/>
      <c r="EL3" s="359"/>
      <c r="EM3" s="355"/>
      <c r="EN3" s="394"/>
      <c r="EO3" s="332"/>
      <c r="EP3" s="333"/>
      <c r="EQ3" s="330"/>
      <c r="ER3" s="331"/>
      <c r="ES3" s="331"/>
      <c r="ET3" s="331"/>
      <c r="EU3" s="331"/>
      <c r="EV3" s="331"/>
      <c r="EW3" s="331"/>
      <c r="EX3" s="331"/>
      <c r="EY3" s="331"/>
      <c r="EZ3" s="331"/>
      <c r="FA3" s="331"/>
      <c r="FB3" s="332"/>
      <c r="FC3" s="333"/>
      <c r="FD3" s="360"/>
      <c r="FE3" s="330"/>
      <c r="FF3" s="331"/>
      <c r="FG3" s="331"/>
      <c r="FH3" s="331"/>
      <c r="FI3" s="331"/>
      <c r="FJ3" s="332"/>
      <c r="FK3" s="333"/>
      <c r="FL3" s="337"/>
      <c r="FM3" s="330"/>
      <c r="FN3" s="339"/>
      <c r="FO3" s="353"/>
      <c r="FP3" s="353"/>
      <c r="FQ3" s="353"/>
      <c r="FR3" s="353"/>
      <c r="FS3" s="361"/>
      <c r="FT3" s="362"/>
      <c r="FU3" s="359"/>
      <c r="FV3" s="363"/>
      <c r="FW3" s="364"/>
      <c r="FX3" s="365"/>
      <c r="FY3" s="366"/>
      <c r="FZ3" s="367" t="s">
        <v>549</v>
      </c>
      <c r="GA3" s="368" t="s">
        <v>550</v>
      </c>
      <c r="GB3" s="369" t="s">
        <v>551</v>
      </c>
      <c r="GC3" s="370" t="s">
        <v>552</v>
      </c>
      <c r="GD3" s="371" t="s">
        <v>440</v>
      </c>
      <c r="GE3" s="372"/>
      <c r="GF3" s="373"/>
      <c r="GG3" s="373"/>
      <c r="GH3" s="373"/>
      <c r="GI3" s="373"/>
      <c r="GJ3" s="373"/>
      <c r="GK3" s="373"/>
      <c r="GL3" s="373"/>
      <c r="GM3" s="374">
        <v>91</v>
      </c>
      <c r="GN3" s="352"/>
      <c r="GO3" s="353"/>
      <c r="GP3" s="353"/>
      <c r="GQ3" s="353"/>
      <c r="GR3" s="353"/>
      <c r="GS3" s="353"/>
      <c r="GT3" s="353"/>
      <c r="GU3" s="375"/>
      <c r="GV3" s="376"/>
      <c r="GW3" s="377"/>
      <c r="GX3" s="376"/>
      <c r="GY3" s="377"/>
      <c r="GZ3" s="376"/>
      <c r="HA3" s="377"/>
      <c r="HB3" s="377"/>
      <c r="HC3" s="377"/>
      <c r="HD3" s="377"/>
      <c r="HE3" s="377"/>
      <c r="HF3" s="377"/>
      <c r="HG3" s="377"/>
      <c r="HH3" s="377"/>
      <c r="HI3" s="377"/>
      <c r="HJ3" s="377"/>
      <c r="HK3" s="377"/>
      <c r="HL3" s="377"/>
      <c r="HM3" s="377"/>
      <c r="HN3" s="377"/>
      <c r="HO3" s="377"/>
      <c r="HP3" s="377"/>
      <c r="HQ3" s="378"/>
      <c r="HR3" s="378"/>
      <c r="HS3" s="378"/>
      <c r="HT3" s="377"/>
      <c r="HU3" s="377"/>
      <c r="HV3" s="377"/>
      <c r="HW3" s="377"/>
      <c r="HX3" s="377"/>
      <c r="HY3" s="379"/>
      <c r="HZ3" s="377"/>
      <c r="IA3" s="379"/>
      <c r="IB3" s="379"/>
      <c r="IC3" s="379"/>
      <c r="ID3" s="379"/>
      <c r="IE3" s="379"/>
      <c r="IF3" s="377"/>
      <c r="IG3" s="377"/>
      <c r="IH3" s="146"/>
      <c r="II3" s="380"/>
      <c r="IJ3" s="146"/>
      <c r="IK3" s="146"/>
      <c r="IL3" s="146"/>
    </row>
    <row r="4" spans="1:246" s="430" customFormat="1" ht="23.25" customHeight="1">
      <c r="A4" s="389">
        <f>表紙!C29</f>
        <v>0</v>
      </c>
      <c r="B4" s="381"/>
      <c r="C4" s="382" t="s">
        <v>554</v>
      </c>
      <c r="D4" s="382"/>
      <c r="E4" s="110"/>
      <c r="F4" s="111">
        <f>表紙!C26</f>
        <v>0</v>
      </c>
      <c r="G4" s="112">
        <f>'第1,2,3表'!V4</f>
        <v>0</v>
      </c>
      <c r="H4" s="113">
        <f>'第1,2,3表'!V5</f>
        <v>0</v>
      </c>
      <c r="I4" s="114">
        <f>SUM(G4:H4)</f>
        <v>0</v>
      </c>
      <c r="J4" s="114">
        <f>'第1,2,3表'!F6</f>
        <v>0</v>
      </c>
      <c r="K4" s="114">
        <f>'第1,2,3表'!M6</f>
        <v>0</v>
      </c>
      <c r="L4" s="114">
        <f>'第1,2,3表'!S6</f>
        <v>0</v>
      </c>
      <c r="M4" s="114">
        <f>'第1,2,3表'!Y6</f>
        <v>0</v>
      </c>
      <c r="N4" s="115">
        <f>'第1,2,3表'!R13</f>
        <v>0</v>
      </c>
      <c r="O4" s="116">
        <f>'第1,2,3表'!R14</f>
        <v>0</v>
      </c>
      <c r="P4" s="117">
        <f>'第1,2,3表'!T17</f>
        <v>0</v>
      </c>
      <c r="Q4" s="117">
        <f>'第1,2,3表'!T18</f>
        <v>0</v>
      </c>
      <c r="R4" s="117">
        <f>'第1,2,3表'!T19</f>
        <v>0</v>
      </c>
      <c r="S4" s="112">
        <f>'第1,2,3表'!T2</f>
        <v>0</v>
      </c>
      <c r="T4" s="112">
        <f>'第1,2,3表'!T23</f>
        <v>0</v>
      </c>
      <c r="U4" s="113">
        <f>'第1,2,3表'!T24</f>
        <v>0</v>
      </c>
      <c r="V4" s="112">
        <f>'第1,2,3表'!H28</f>
        <v>0</v>
      </c>
      <c r="W4" s="112">
        <f>'第1,2,3表'!H29</f>
        <v>0</v>
      </c>
      <c r="X4" s="112">
        <f>'第1,2,3表'!H30</f>
        <v>0</v>
      </c>
      <c r="Y4" s="112">
        <f>'第1,2,3表'!H31</f>
        <v>0</v>
      </c>
      <c r="Z4" s="112">
        <f>'第1,2,3表'!H32</f>
        <v>0</v>
      </c>
      <c r="AA4" s="118">
        <f>SUM(V4,W4,SUM(X4:Z4)/276)</f>
        <v>0</v>
      </c>
      <c r="AB4" s="112">
        <f>'第1,2,3表'!H33</f>
        <v>0</v>
      </c>
      <c r="AC4" s="112">
        <f>'第1,2,3表'!L34</f>
        <v>0</v>
      </c>
      <c r="AD4" s="113" t="e">
        <f>'第1,2,3表'!#REF!</f>
        <v>#REF!</v>
      </c>
      <c r="AE4" s="120">
        <f>第４表!F4</f>
        <v>0</v>
      </c>
      <c r="AF4" s="120">
        <f>第４表!F5</f>
        <v>0</v>
      </c>
      <c r="AG4" s="120">
        <f>第４表!F6</f>
        <v>0</v>
      </c>
      <c r="AH4" s="112">
        <f>第４表!F7</f>
        <v>0</v>
      </c>
      <c r="AI4" s="112">
        <f>第４表!F8</f>
        <v>0</v>
      </c>
      <c r="AJ4" s="112">
        <f>第４表!F9</f>
        <v>0</v>
      </c>
      <c r="AK4" s="112">
        <f>第４表!F10</f>
        <v>0</v>
      </c>
      <c r="AL4" s="112">
        <f>第４表!F11</f>
        <v>0</v>
      </c>
      <c r="AM4" s="113">
        <f>第４表!F12</f>
        <v>0</v>
      </c>
      <c r="AN4" s="121">
        <f>SUM(AF4:AM4)</f>
        <v>0</v>
      </c>
      <c r="AO4" s="120">
        <f>第４表!F14</f>
        <v>0</v>
      </c>
      <c r="AP4" s="113">
        <f>第４表!F15</f>
        <v>0</v>
      </c>
      <c r="AQ4" s="121">
        <f>SUM(AN4:AP4)</f>
        <v>0</v>
      </c>
      <c r="AR4" s="122">
        <f>第４表!F17</f>
        <v>0</v>
      </c>
      <c r="AS4" s="123">
        <f>SUM(AQ4:AR4,AE4)</f>
        <v>0</v>
      </c>
      <c r="AT4" s="120">
        <f>第４表!F19</f>
        <v>0</v>
      </c>
      <c r="AU4" s="112">
        <f>第４表!F20</f>
        <v>0</v>
      </c>
      <c r="AV4" s="113">
        <f>第４表!F21</f>
        <v>0</v>
      </c>
      <c r="AW4" s="121">
        <f>SUM(AT4:AV4)</f>
        <v>0</v>
      </c>
      <c r="AX4" s="120">
        <f>第４表!F23</f>
        <v>0</v>
      </c>
      <c r="AY4" s="112">
        <f>第４表!F24</f>
        <v>0</v>
      </c>
      <c r="AZ4" s="113">
        <f>第４表!F25</f>
        <v>0</v>
      </c>
      <c r="BA4" s="121">
        <f>SUM(AX4:AZ4)</f>
        <v>0</v>
      </c>
      <c r="BB4" s="124">
        <f>SUM(BA4,AW4)</f>
        <v>0</v>
      </c>
      <c r="BC4" s="125">
        <f>第４表!F28</f>
        <v>0</v>
      </c>
      <c r="BD4" s="126" t="str">
        <f>IF(BC4&gt;300000,"大企業",IF(BC4&lt;=100000,"小企業","中企業"))</f>
        <v>小企業</v>
      </c>
      <c r="BE4" s="120">
        <f>第４表!F29</f>
        <v>0</v>
      </c>
      <c r="BF4" s="122">
        <f>第４表!F30</f>
        <v>0</v>
      </c>
      <c r="BG4" s="127">
        <f>SUM(BE4,BF4)</f>
        <v>0</v>
      </c>
      <c r="BH4" s="112">
        <f>第４表!F32</f>
        <v>0</v>
      </c>
      <c r="BI4" s="112">
        <f>第４表!F33</f>
        <v>0</v>
      </c>
      <c r="BJ4" s="122">
        <f>第４表!F34</f>
        <v>0</v>
      </c>
      <c r="BK4" s="121">
        <f>SUM(BH4:BJ4)</f>
        <v>0</v>
      </c>
      <c r="BL4" s="120">
        <f>第４表!F36</f>
        <v>0</v>
      </c>
      <c r="BM4" s="113">
        <f>第４表!F37</f>
        <v>0</v>
      </c>
      <c r="BN4" s="112">
        <f>第４表!F38</f>
        <v>0</v>
      </c>
      <c r="BO4" s="122">
        <f>第４表!F39</f>
        <v>0</v>
      </c>
      <c r="BP4" s="119">
        <f>第４表!F40</f>
        <v>0</v>
      </c>
      <c r="BQ4" s="121">
        <f>BC4+BG4+BK4+BL4+BM4+BN4+BO4+BP4</f>
        <v>0</v>
      </c>
      <c r="BR4" s="128">
        <f>SUM(BQ4,BB4)</f>
        <v>0</v>
      </c>
      <c r="BS4" s="129" t="str">
        <f>IF(BR4=0,"×",IF(BR4&lt;&gt;AS4,"×","○"))</f>
        <v>×</v>
      </c>
      <c r="BT4" s="130" t="str">
        <f>IF(第５表!D4="","-",第５表!D4)</f>
        <v>-</v>
      </c>
      <c r="BU4" s="130" t="str">
        <f>IF(第５表!D5="","-",第５表!D5)</f>
        <v>-</v>
      </c>
      <c r="BV4" s="226">
        <f>SUM(BT4:BU4)</f>
        <v>0</v>
      </c>
      <c r="BW4" s="130" t="str">
        <f>IF(第５表!D7="","-",第５表!D7)</f>
        <v>-</v>
      </c>
      <c r="BX4" s="130" t="str">
        <f>IF(第５表!D8="","-",第５表!E7)</f>
        <v>-</v>
      </c>
      <c r="BY4" s="226">
        <f>SUM(BW4:BX4)</f>
        <v>0</v>
      </c>
      <c r="BZ4" s="227">
        <f>BV4-BY4</f>
        <v>0</v>
      </c>
      <c r="CA4" s="130" t="str">
        <f>IF(第５表!D11="","-",第５表!D11)</f>
        <v>-</v>
      </c>
      <c r="CB4" s="130" t="str">
        <f>IF(第５表!D12="","-",第５表!D12)</f>
        <v>-</v>
      </c>
      <c r="CC4" s="130" t="str">
        <f>IF(第５表!D13="","-",第５表!D13)</f>
        <v>-</v>
      </c>
      <c r="CD4" s="130" t="str">
        <f>IF(第５表!D14="","-",第５表!D14)</f>
        <v>-</v>
      </c>
      <c r="CE4" s="130" t="str">
        <f>IF(第５表!D15="","-",第５表!D15)</f>
        <v>-</v>
      </c>
      <c r="CF4" s="130" t="str">
        <f>IF(第５表!D16="","-",第５表!D16)</f>
        <v>-</v>
      </c>
      <c r="CG4" s="121">
        <f>SUM(CA4:CB4:CC4,CD4,CF4)</f>
        <v>0</v>
      </c>
      <c r="CH4" s="130" t="str">
        <f>IF(第５表!D18="","-",第５表!D18)</f>
        <v>-</v>
      </c>
      <c r="CI4" s="130" t="str">
        <f>IF(第５表!D19="","-",第５表!D19)</f>
        <v>-</v>
      </c>
      <c r="CJ4" s="114" t="e">
        <f>CG4-CH4</f>
        <v>#VALUE!</v>
      </c>
      <c r="CK4" s="132">
        <f>BV4+CG4</f>
        <v>0</v>
      </c>
      <c r="CL4" s="133" t="e">
        <f>BY4+CH4</f>
        <v>#VALUE!</v>
      </c>
      <c r="CM4" s="228" t="e">
        <f>CK4-CL4</f>
        <v>#VALUE!</v>
      </c>
      <c r="CN4" s="120">
        <f>第５表!D22</f>
        <v>0</v>
      </c>
      <c r="CO4" s="116">
        <f>第５表!D23</f>
        <v>0</v>
      </c>
      <c r="CP4" s="112">
        <f>第５表!D24</f>
        <v>0</v>
      </c>
      <c r="CQ4" s="116">
        <f>第５表!D25</f>
        <v>0</v>
      </c>
      <c r="CR4" s="229" t="e">
        <f>CM4+(CN4-CP4)</f>
        <v>#VALUE!</v>
      </c>
      <c r="CS4" s="134" t="e">
        <f>IF(CR4&lt;0,"赤字","黒字")</f>
        <v>#VALUE!</v>
      </c>
      <c r="CT4" s="112">
        <f>第５表!D27</f>
        <v>0</v>
      </c>
      <c r="CU4" s="113">
        <f>第５表!D28</f>
        <v>0</v>
      </c>
      <c r="CV4" s="226" t="e">
        <f>SUM(CR4,CT4)-CU4</f>
        <v>#VALUE!</v>
      </c>
      <c r="CW4" s="120">
        <f>第５表!D30</f>
        <v>0</v>
      </c>
      <c r="CX4" s="113">
        <f>第５表!D31</f>
        <v>0</v>
      </c>
      <c r="CY4" s="226" t="e">
        <f>CV4-SUM(CW4:CX4)</f>
        <v>#VALUE!</v>
      </c>
      <c r="CZ4" s="120">
        <f>'第6,7表'!E3</f>
        <v>0</v>
      </c>
      <c r="DA4" s="116">
        <f>'第6,7表'!E4</f>
        <v>0</v>
      </c>
      <c r="DB4" s="230">
        <f>'第6,7表'!E5</f>
        <v>0</v>
      </c>
      <c r="DC4" s="392"/>
      <c r="DD4" s="113">
        <f>'第6,7表'!E6</f>
        <v>0</v>
      </c>
      <c r="DE4" s="121">
        <f>CZ4+DD4</f>
        <v>0</v>
      </c>
      <c r="DF4" s="120">
        <f>'第6,7表'!E8</f>
        <v>0</v>
      </c>
      <c r="DG4" s="112">
        <f>'第6,7表'!E9</f>
        <v>0</v>
      </c>
      <c r="DH4" s="112">
        <f>'第6,7表'!E10</f>
        <v>0</v>
      </c>
      <c r="DI4" s="112">
        <f>'第6,7表'!E11</f>
        <v>0</v>
      </c>
      <c r="DJ4" s="112">
        <f>'第6,7表'!E12</f>
        <v>0</v>
      </c>
      <c r="DK4" s="112">
        <f>'第6,7表'!E13</f>
        <v>0</v>
      </c>
      <c r="DL4" s="112">
        <f>'第6,7表'!E14</f>
        <v>0</v>
      </c>
      <c r="DM4" s="112">
        <f>'第6,7表'!E15</f>
        <v>0</v>
      </c>
      <c r="DN4" s="112">
        <f>'第6,7表'!E16</f>
        <v>0</v>
      </c>
      <c r="DO4" s="112">
        <f>'第6,7表'!E17</f>
        <v>0</v>
      </c>
      <c r="DP4" s="127">
        <f>'第6,7表'!E18</f>
        <v>0</v>
      </c>
      <c r="DQ4" s="112">
        <f>'第6,7表'!E19</f>
        <v>0</v>
      </c>
      <c r="DR4" s="112">
        <f>'第6,7表'!E20</f>
        <v>0</v>
      </c>
      <c r="DS4" s="113">
        <f>'第6,7表'!E21</f>
        <v>0</v>
      </c>
      <c r="DT4" s="114">
        <f>SUM(DF4:DO4)+SUM(DQ4:DS4)</f>
        <v>0</v>
      </c>
      <c r="DU4" s="135">
        <f>'第6,7表'!E23</f>
        <v>0</v>
      </c>
      <c r="DV4" s="120">
        <f>'第6,7表'!E24</f>
        <v>0</v>
      </c>
      <c r="DW4" s="112">
        <f>'第6,7表'!E25</f>
        <v>0</v>
      </c>
      <c r="DX4" s="112">
        <f>'第6,7表'!E26</f>
        <v>0</v>
      </c>
      <c r="DY4" s="112">
        <f>'第6,7表'!E27</f>
        <v>0</v>
      </c>
      <c r="DZ4" s="112">
        <f>'第6,7表'!E28</f>
        <v>0</v>
      </c>
      <c r="EA4" s="112">
        <f>'第6,7表'!E29</f>
        <v>0</v>
      </c>
      <c r="EB4" s="121">
        <f>SUM(DV4:EA4)</f>
        <v>0</v>
      </c>
      <c r="EC4" s="136">
        <f>SUM(DT4,EB4)</f>
        <v>0</v>
      </c>
      <c r="ED4" s="112">
        <f>'第6,7表'!E32</f>
        <v>0</v>
      </c>
      <c r="EE4" s="127">
        <f>'第6,7表'!E33</f>
        <v>0</v>
      </c>
      <c r="EF4" s="118">
        <f>SUM(EC4,ED4)</f>
        <v>0</v>
      </c>
      <c r="EG4" s="118">
        <f>CZ4-EC4</f>
        <v>0</v>
      </c>
      <c r="EH4" s="137" t="e">
        <f>CZ4/EC4</f>
        <v>#DIV/0!</v>
      </c>
      <c r="EI4" s="118">
        <f>DE4-EF4</f>
        <v>0</v>
      </c>
      <c r="EJ4" s="138" t="e">
        <f>DE4/EF4</f>
        <v>#DIV/0!</v>
      </c>
      <c r="EK4" s="120">
        <f>'第6,7表'!E42</f>
        <v>0</v>
      </c>
      <c r="EL4" s="116">
        <f>'第6,7表'!E43</f>
        <v>0</v>
      </c>
      <c r="EM4" s="131">
        <f>'第6,7表'!E44</f>
        <v>0</v>
      </c>
      <c r="EN4" s="395"/>
      <c r="EO4" s="113">
        <f>'第6,7表'!E45</f>
        <v>0</v>
      </c>
      <c r="EP4" s="121">
        <f>SUM(EK4,EO4)</f>
        <v>0</v>
      </c>
      <c r="EQ4" s="120">
        <f>'第6,7表'!E47</f>
        <v>0</v>
      </c>
      <c r="ER4" s="120">
        <f>'第6,7表'!E48</f>
        <v>0</v>
      </c>
      <c r="ES4" s="120">
        <f>'第6,7表'!E49</f>
        <v>0</v>
      </c>
      <c r="ET4" s="112">
        <f>'第6,7表'!E50</f>
        <v>0</v>
      </c>
      <c r="EU4" s="112">
        <f>'第6,7表'!E51</f>
        <v>0</v>
      </c>
      <c r="EV4" s="112">
        <f>'第6,7表'!E52</f>
        <v>0</v>
      </c>
      <c r="EW4" s="112">
        <f>'第6,7表'!E53</f>
        <v>0</v>
      </c>
      <c r="EX4" s="112">
        <f>'第6,7表'!E54</f>
        <v>0</v>
      </c>
      <c r="EY4" s="112">
        <f>'第6,7表'!E55</f>
        <v>0</v>
      </c>
      <c r="EZ4" s="112">
        <f>'第6,7表'!E56</f>
        <v>0</v>
      </c>
      <c r="FA4" s="112">
        <f>'第6,7表'!E57</f>
        <v>0</v>
      </c>
      <c r="FB4" s="113">
        <f>'第6,7表'!E58</f>
        <v>0</v>
      </c>
      <c r="FC4" s="121">
        <f>SUM(EQ4:FB4)</f>
        <v>0</v>
      </c>
      <c r="FD4" s="139">
        <f>'第6,7表'!E60</f>
        <v>0</v>
      </c>
      <c r="FE4" s="120">
        <f>'第6,7表'!E61</f>
        <v>0</v>
      </c>
      <c r="FF4" s="112">
        <f>'第6,7表'!E62</f>
        <v>0</v>
      </c>
      <c r="FG4" s="112">
        <f>'第6,7表'!E63</f>
        <v>0</v>
      </c>
      <c r="FH4" s="112">
        <f>'第6,7表'!E64</f>
        <v>0</v>
      </c>
      <c r="FI4" s="112">
        <f>'第6,7表'!E65</f>
        <v>0</v>
      </c>
      <c r="FJ4" s="113">
        <f>'第6,7表'!E66</f>
        <v>0</v>
      </c>
      <c r="FK4" s="121">
        <f>SUM(FE4:FJ4)</f>
        <v>0</v>
      </c>
      <c r="FL4" s="125">
        <f>SUM(FC4,FK4)</f>
        <v>0</v>
      </c>
      <c r="FM4" s="120">
        <f>'第6,7表'!E69</f>
        <v>0</v>
      </c>
      <c r="FN4" s="127">
        <f>'第6,7表'!E70</f>
        <v>0</v>
      </c>
      <c r="FO4" s="118">
        <f>SUM(FL4,FM4)</f>
        <v>0</v>
      </c>
      <c r="FP4" s="118">
        <f>EK4-FL4</f>
        <v>0</v>
      </c>
      <c r="FQ4" s="137" t="e">
        <f>EK4/FL4</f>
        <v>#DIV/0!</v>
      </c>
      <c r="FR4" s="118">
        <f>EP4-FO4</f>
        <v>0</v>
      </c>
      <c r="FS4" s="140" t="e">
        <f>EP4/FO4</f>
        <v>#DIV/0!</v>
      </c>
      <c r="FT4" s="383"/>
      <c r="FU4" s="116">
        <f>第８表!B4</f>
        <v>0</v>
      </c>
      <c r="FV4" s="384"/>
      <c r="FW4" s="141">
        <f>第８表!B5</f>
        <v>0</v>
      </c>
      <c r="FX4" s="385"/>
      <c r="FY4" s="139">
        <f>FU4-FW4</f>
        <v>0</v>
      </c>
      <c r="FZ4" s="142">
        <f>CZ4+EK4+FT4</f>
        <v>0</v>
      </c>
      <c r="GA4" s="143">
        <f>+DB4+EM4+FU4</f>
        <v>0</v>
      </c>
      <c r="GB4" s="120">
        <f>DT4+FC4+FV4</f>
        <v>0</v>
      </c>
      <c r="GC4" s="118">
        <f>+DU4+FD4+FW4</f>
        <v>0</v>
      </c>
      <c r="GD4" s="144">
        <f>GA4-GC4</f>
        <v>0</v>
      </c>
      <c r="GE4" s="122">
        <f>第９表!B4</f>
        <v>0</v>
      </c>
      <c r="GF4" s="112">
        <f>第９表!B5</f>
        <v>0</v>
      </c>
      <c r="GG4" s="112">
        <f>第９表!B6</f>
        <v>0</v>
      </c>
      <c r="GH4" s="112">
        <f>第９表!B7</f>
        <v>0</v>
      </c>
      <c r="GI4" s="112">
        <f>第９表!B8</f>
        <v>0</v>
      </c>
      <c r="GJ4" s="112">
        <f>第９表!B9</f>
        <v>0</v>
      </c>
      <c r="GK4" s="112">
        <f>第９表!B10</f>
        <v>0</v>
      </c>
      <c r="GL4" s="112">
        <f>第９表!B11</f>
        <v>0</v>
      </c>
      <c r="GM4" s="145">
        <f>SUM(GE4:GL4)</f>
        <v>0</v>
      </c>
      <c r="GN4" s="396">
        <f>'第1,2,3表'!V3/100</f>
        <v>0</v>
      </c>
      <c r="GO4" s="231" t="str">
        <f>IF(GN4&gt;0.1,"○","×")</f>
        <v>×</v>
      </c>
      <c r="GP4" s="231" t="str">
        <f>IF(GQ4="○","×",IF(GO4="○","×","○"))</f>
        <v>×</v>
      </c>
      <c r="GQ4" s="231" t="str">
        <f>IF(GN4=0,"○","×")</f>
        <v>○</v>
      </c>
      <c r="GR4" s="232">
        <f>SUM(DE4,EP4)-SUM(EF4,FO4)</f>
        <v>0</v>
      </c>
      <c r="GS4" s="233" t="str">
        <f>IF(GR4&gt;0,"黒字","赤字")</f>
        <v>赤字</v>
      </c>
      <c r="GT4" s="232" t="e">
        <f>(CZ4+EK4)/N4*1000</f>
        <v>#DIV/0!</v>
      </c>
      <c r="GU4" s="191" t="str">
        <f>IF(BW4&lt;&gt;SUM(EC4,FL4),"×","○")</f>
        <v>×</v>
      </c>
      <c r="GV4" s="192" t="str">
        <f>IF(BT4&lt;&gt;SUM(CZ4,EK4),"×","○")</f>
        <v>×</v>
      </c>
      <c r="GW4" s="191"/>
      <c r="GX4" s="234"/>
      <c r="GY4" s="235" t="e">
        <f>GM4/AN4</f>
        <v>#DIV/0!</v>
      </c>
      <c r="GZ4" s="234"/>
      <c r="HA4" s="236" t="e">
        <f>BQ4/BR4</f>
        <v>#DIV/0!</v>
      </c>
      <c r="HB4" s="236" t="e">
        <f>AE4/AW4</f>
        <v>#DIV/0!</v>
      </c>
      <c r="HC4" s="236" t="e">
        <f>BB4/BQ4</f>
        <v>#DIV/0!</v>
      </c>
      <c r="HD4" s="236" t="e">
        <f>AW4/BQ4</f>
        <v>#DIV/0!</v>
      </c>
      <c r="HE4" s="236" t="e">
        <f>AQ4/BQ4</f>
        <v>#DIV/0!</v>
      </c>
      <c r="HF4" s="236" t="e">
        <f>AQ4/(BQ4+BA4)</f>
        <v>#DIV/0!</v>
      </c>
      <c r="HG4" s="236" t="e">
        <f>CM4/CK4</f>
        <v>#VALUE!</v>
      </c>
      <c r="HH4" s="236" t="e">
        <f>CR4/CK4</f>
        <v>#VALUE!</v>
      </c>
      <c r="HI4" s="236" t="e">
        <f>CY4/CK4</f>
        <v>#VALUE!</v>
      </c>
      <c r="HJ4" s="236" t="e">
        <f>CR4/BR4</f>
        <v>#VALUE!</v>
      </c>
      <c r="HK4" s="236" t="e">
        <f>CR4/BQ4</f>
        <v>#VALUE!</v>
      </c>
      <c r="HL4" s="236" t="e">
        <f>CR4/BC4</f>
        <v>#VALUE!</v>
      </c>
      <c r="HM4" s="237" t="e">
        <f>CK4/BR4</f>
        <v>#DIV/0!</v>
      </c>
      <c r="HN4" s="237" t="e">
        <f>CK4/BQ4</f>
        <v>#DIV/0!</v>
      </c>
      <c r="HO4" s="237" t="e">
        <f>CK4/BC4</f>
        <v>#DIV/0!</v>
      </c>
      <c r="HP4" s="237" t="e">
        <f>CK4/AE4</f>
        <v>#DIV/0!</v>
      </c>
      <c r="HQ4" s="238" t="e">
        <f>CK4/AQ4</f>
        <v>#DIV/0!</v>
      </c>
      <c r="HR4" s="238" t="e">
        <f>CK4/AN4</f>
        <v>#DIV/0!</v>
      </c>
      <c r="HS4" s="238" t="e">
        <f>BT4/GM4</f>
        <v>#VALUE!</v>
      </c>
      <c r="HT4" s="236" t="e">
        <f>(EG4+FP4)/(CZ4+EK4)</f>
        <v>#DIV/0!</v>
      </c>
      <c r="HU4" s="236" t="e">
        <f>(DF4+DV4+EQ4+FE4)/(CZ4+EK4)</f>
        <v>#DIV/0!</v>
      </c>
      <c r="HV4" s="236" t="e">
        <f>(DK4+DW4+EV4+FF4)/(CZ4+EK4)</f>
        <v>#DIV/0!</v>
      </c>
      <c r="HW4" s="236" t="e">
        <f>(DR4+DZ4+FA4+FI4)/(CZ4+EK4)</f>
        <v>#DIV/0!</v>
      </c>
      <c r="HX4" s="236" t="e">
        <f>(EE4+FN4)/(CZ4+EK4)</f>
        <v>#DIV/0!</v>
      </c>
      <c r="HY4" s="239">
        <f>DF4+DG4+DK4+DO4+DR4+DV4+DW4+DY4+DZ4+EE4+EI4+EQ4+ER4+EV4+EY4+FA4+FE4+FF4+FH4+FI4+FN4+FR4</f>
        <v>0</v>
      </c>
      <c r="HZ4" s="236" t="e">
        <f>HY4/BT4</f>
        <v>#VALUE!</v>
      </c>
      <c r="IA4" s="239" t="e">
        <f>BT4/AA4</f>
        <v>#VALUE!</v>
      </c>
      <c r="IB4" s="239" t="e">
        <f>BW4/AA4</f>
        <v>#VALUE!</v>
      </c>
      <c r="IC4" s="239" t="e">
        <f>(DF4+DG4+DH4+DV4+EQ4+ER4+ES4+FE4)/AA4</f>
        <v>#DIV/0!</v>
      </c>
      <c r="ID4" s="239" t="e">
        <f>HY4/AA4</f>
        <v>#DIV/0!</v>
      </c>
      <c r="IE4" s="239" t="e">
        <f>GM4/AA4</f>
        <v>#DIV/0!</v>
      </c>
      <c r="IF4" s="236" t="e">
        <f>HY4/GM4</f>
        <v>#DIV/0!</v>
      </c>
      <c r="IG4" s="236" t="e">
        <f>(DF4+DG4+DH4+DV4+EQ4+ER4+ES4+FE4)/HY4</f>
        <v>#DIV/0!</v>
      </c>
      <c r="IH4" s="258"/>
      <c r="II4" s="258"/>
      <c r="IJ4" s="258"/>
      <c r="IK4" s="258"/>
      <c r="IL4" s="258"/>
    </row>
    <row r="5" spans="1:246" s="430" customFormat="1" ht="17.25" customHeight="1">
      <c r="A5" s="147"/>
      <c r="B5" s="148"/>
      <c r="C5" s="146"/>
      <c r="D5" s="146"/>
      <c r="E5" s="149"/>
      <c r="F5" s="150"/>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51"/>
      <c r="AT5" s="146"/>
      <c r="AU5" s="146"/>
      <c r="AV5" s="146"/>
      <c r="AW5" s="146"/>
      <c r="AX5" s="146"/>
      <c r="AY5" s="146"/>
      <c r="AZ5" s="146"/>
      <c r="BA5" s="146"/>
      <c r="BB5" s="146"/>
      <c r="BC5" s="146"/>
      <c r="BD5" s="146"/>
      <c r="BE5" s="146"/>
      <c r="BF5" s="146"/>
      <c r="BG5" s="146"/>
      <c r="BH5" s="146"/>
      <c r="BI5" s="146"/>
      <c r="BJ5" s="146"/>
      <c r="BK5" s="146"/>
      <c r="BL5" s="146"/>
      <c r="BM5" s="151"/>
      <c r="BN5" s="146"/>
      <c r="BO5" s="146"/>
      <c r="BP5" s="146"/>
      <c r="BQ5" s="151"/>
      <c r="BR5" s="386"/>
      <c r="BS5" s="152"/>
      <c r="BT5" s="146"/>
      <c r="BU5" s="152"/>
      <c r="BV5" s="151"/>
      <c r="BW5" s="146"/>
      <c r="BX5" s="151"/>
      <c r="BY5" s="151"/>
      <c r="BZ5" s="146"/>
      <c r="CA5" s="146"/>
      <c r="CB5" s="146"/>
      <c r="CC5" s="146"/>
      <c r="CD5" s="146"/>
      <c r="CE5" s="146"/>
      <c r="CF5" s="146"/>
      <c r="CG5" s="146"/>
      <c r="CH5" s="146"/>
      <c r="CI5" s="151"/>
      <c r="CJ5" s="151"/>
      <c r="CK5" s="151"/>
      <c r="CL5" s="146"/>
      <c r="CM5" s="146"/>
      <c r="CN5" s="146"/>
      <c r="CO5" s="146"/>
      <c r="CP5" s="153"/>
      <c r="CQ5" s="146"/>
      <c r="CR5" s="146"/>
      <c r="CS5" s="146"/>
      <c r="CT5" s="151"/>
      <c r="CU5" s="146"/>
      <c r="CV5" s="146"/>
      <c r="CW5" s="151"/>
      <c r="CX5" s="146"/>
      <c r="CY5" s="146"/>
      <c r="CZ5" s="146"/>
      <c r="DA5" s="146"/>
      <c r="DB5" s="146"/>
      <c r="DC5" s="146"/>
      <c r="DD5" s="146"/>
      <c r="DE5" s="146"/>
      <c r="DF5" s="146"/>
      <c r="DG5" s="146"/>
      <c r="DH5" s="146"/>
      <c r="DI5" s="146"/>
      <c r="DJ5" s="146"/>
      <c r="DK5" s="146"/>
      <c r="DL5" s="146"/>
      <c r="DM5" s="146"/>
      <c r="DN5" s="387"/>
      <c r="DO5" s="146"/>
      <c r="DP5" s="146"/>
      <c r="DQ5" s="146"/>
      <c r="DR5" s="146"/>
      <c r="DS5" s="146"/>
      <c r="DT5" s="146"/>
      <c r="DU5" s="146"/>
      <c r="DV5" s="146"/>
      <c r="DW5" s="146"/>
      <c r="DX5" s="146"/>
      <c r="DY5" s="146"/>
      <c r="DZ5" s="146"/>
      <c r="EA5" s="146"/>
      <c r="EB5" s="146"/>
      <c r="EC5" s="387"/>
      <c r="ED5" s="146"/>
      <c r="EE5" s="146"/>
      <c r="EF5" s="154"/>
      <c r="EG5" s="146"/>
      <c r="EH5" s="154"/>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387"/>
      <c r="FM5" s="146"/>
      <c r="FN5" s="146"/>
      <c r="FO5" s="154"/>
      <c r="FP5" s="146"/>
      <c r="FQ5" s="146"/>
      <c r="FR5" s="146"/>
      <c r="FS5" s="146"/>
      <c r="FT5" s="146"/>
      <c r="FU5" s="146"/>
      <c r="FV5" s="146"/>
      <c r="FW5" s="146"/>
      <c r="FX5" s="146"/>
      <c r="FY5" s="146"/>
      <c r="FZ5" s="387"/>
      <c r="GA5" s="146"/>
      <c r="GB5" s="146"/>
      <c r="GC5" s="146"/>
      <c r="GD5" s="146"/>
      <c r="GE5" s="146"/>
      <c r="GF5" s="146"/>
      <c r="GG5" s="146"/>
      <c r="GH5" s="146"/>
      <c r="GI5" s="146"/>
      <c r="GJ5" s="146"/>
      <c r="GK5" s="155"/>
      <c r="GL5" s="147"/>
      <c r="GM5" s="146"/>
      <c r="GN5" s="146"/>
      <c r="GO5" s="146"/>
      <c r="GP5" s="146"/>
      <c r="GQ5" s="146"/>
      <c r="GR5" s="146"/>
      <c r="GS5" s="146"/>
      <c r="GT5" s="146"/>
      <c r="GU5" s="148"/>
      <c r="GV5" s="146"/>
      <c r="GW5" s="148"/>
      <c r="GX5" s="146"/>
      <c r="GY5" s="154"/>
      <c r="GZ5" s="154"/>
      <c r="HA5" s="154"/>
      <c r="HB5" s="154"/>
      <c r="HC5" s="154"/>
      <c r="HD5" s="146"/>
      <c r="HE5" s="146"/>
      <c r="HF5" s="146"/>
      <c r="HG5" s="146"/>
      <c r="HH5" s="146"/>
      <c r="HI5" s="146"/>
      <c r="HJ5" s="146"/>
      <c r="HK5" s="146"/>
      <c r="HL5" s="146"/>
      <c r="HM5" s="146"/>
      <c r="HN5" s="146"/>
      <c r="HO5" s="156"/>
      <c r="HP5" s="156"/>
      <c r="HQ5" s="156"/>
      <c r="HR5" s="146"/>
      <c r="HS5" s="146"/>
      <c r="HT5" s="146"/>
      <c r="HU5" s="146"/>
      <c r="HV5" s="146"/>
      <c r="HW5" s="157"/>
      <c r="HX5" s="146"/>
      <c r="HY5" s="157"/>
      <c r="HZ5" s="157"/>
      <c r="IA5" s="157"/>
      <c r="IB5" s="157"/>
      <c r="IC5" s="157"/>
      <c r="ID5" s="146"/>
      <c r="IE5" s="146"/>
      <c r="IF5" s="146"/>
      <c r="IG5" s="146"/>
      <c r="IH5" s="146"/>
      <c r="II5" s="146"/>
      <c r="IJ5" s="146"/>
      <c r="IK5" s="146"/>
      <c r="IL5" s="146"/>
    </row>
    <row r="6" spans="1:246" s="430" customFormat="1" ht="17.25" customHeight="1">
      <c r="A6" s="147"/>
      <c r="B6" s="148"/>
      <c r="C6" s="146"/>
      <c r="D6" s="146"/>
      <c r="E6" s="149"/>
      <c r="F6" s="150"/>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51"/>
      <c r="AT6" s="146"/>
      <c r="AU6" s="146"/>
      <c r="AV6" s="146"/>
      <c r="AW6" s="146"/>
      <c r="AX6" s="146"/>
      <c r="AY6" s="146"/>
      <c r="AZ6" s="146"/>
      <c r="BA6" s="146"/>
      <c r="BB6" s="146"/>
      <c r="BC6" s="146"/>
      <c r="BD6" s="146"/>
      <c r="BE6" s="146"/>
      <c r="BF6" s="146"/>
      <c r="BG6" s="146"/>
      <c r="BH6" s="146"/>
      <c r="BI6" s="146"/>
      <c r="BJ6" s="146"/>
      <c r="BK6" s="146"/>
      <c r="BL6" s="146"/>
      <c r="BM6" s="151"/>
      <c r="BN6" s="146"/>
      <c r="BO6" s="146"/>
      <c r="BP6" s="146"/>
      <c r="BQ6" s="151"/>
      <c r="BR6" s="153"/>
      <c r="BS6" s="152"/>
      <c r="BT6" s="146"/>
      <c r="BU6" s="152"/>
      <c r="BV6" s="151"/>
      <c r="BW6" s="146"/>
      <c r="BX6" s="151"/>
      <c r="BY6" s="151"/>
      <c r="BZ6" s="146"/>
      <c r="CA6" s="146"/>
      <c r="CB6" s="146"/>
      <c r="CC6" s="146"/>
      <c r="CD6" s="146"/>
      <c r="CE6" s="146"/>
      <c r="CF6" s="146"/>
      <c r="CG6" s="146"/>
      <c r="CH6" s="146"/>
      <c r="CI6" s="151"/>
      <c r="CJ6" s="151"/>
      <c r="CK6" s="151"/>
      <c r="CL6" s="146"/>
      <c r="CM6" s="146"/>
      <c r="CN6" s="146"/>
      <c r="CO6" s="146"/>
      <c r="CP6" s="153"/>
      <c r="CQ6" s="146"/>
      <c r="CR6" s="146"/>
      <c r="CS6" s="146"/>
      <c r="CT6" s="151"/>
      <c r="CU6" s="146"/>
      <c r="CV6" s="146"/>
      <c r="CW6" s="151"/>
      <c r="CX6" s="146"/>
      <c r="CY6" s="146"/>
      <c r="CZ6" s="146"/>
      <c r="DA6" s="146"/>
      <c r="DB6" s="146"/>
      <c r="DC6" s="146"/>
      <c r="DD6" s="146"/>
      <c r="DE6" s="146"/>
      <c r="DF6" s="146"/>
      <c r="DG6" s="146"/>
      <c r="DH6" s="146"/>
      <c r="DI6" s="146"/>
      <c r="DJ6" s="146"/>
      <c r="DK6" s="146"/>
      <c r="DL6" s="146"/>
      <c r="DM6" s="146"/>
      <c r="DN6" s="158"/>
      <c r="DO6" s="146"/>
      <c r="DP6" s="146"/>
      <c r="DQ6" s="146"/>
      <c r="DR6" s="146"/>
      <c r="DS6" s="146"/>
      <c r="DT6" s="146"/>
      <c r="DU6" s="146"/>
      <c r="DV6" s="146"/>
      <c r="DW6" s="146"/>
      <c r="DX6" s="146"/>
      <c r="DY6" s="146"/>
      <c r="DZ6" s="146"/>
      <c r="EA6" s="146"/>
      <c r="EB6" s="146"/>
      <c r="EC6" s="146"/>
      <c r="ED6" s="146"/>
      <c r="EE6" s="146"/>
      <c r="EF6" s="388"/>
      <c r="EG6" s="146"/>
      <c r="EH6" s="154"/>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54"/>
      <c r="FP6" s="146"/>
      <c r="FQ6" s="146"/>
      <c r="FR6" s="146"/>
      <c r="FS6" s="146"/>
      <c r="FT6" s="146"/>
      <c r="FU6" s="146"/>
      <c r="FV6" s="146"/>
      <c r="FW6" s="146"/>
      <c r="FX6" s="146"/>
      <c r="FY6" s="146"/>
      <c r="FZ6" s="146"/>
      <c r="GA6" s="146"/>
      <c r="GB6" s="146"/>
      <c r="GC6" s="146"/>
      <c r="GD6" s="146"/>
      <c r="GE6" s="146"/>
      <c r="GF6" s="146"/>
      <c r="GG6" s="146"/>
      <c r="GH6" s="146"/>
      <c r="GI6" s="146"/>
      <c r="GJ6" s="146"/>
      <c r="GK6" s="155"/>
      <c r="GL6" s="147"/>
      <c r="GM6" s="146"/>
      <c r="GN6" s="146"/>
      <c r="GO6" s="146"/>
      <c r="GP6" s="146"/>
      <c r="GQ6" s="146"/>
      <c r="GR6" s="146"/>
      <c r="GS6" s="146"/>
      <c r="GT6" s="146"/>
      <c r="GU6" s="148"/>
      <c r="GV6" s="146"/>
      <c r="GW6" s="148"/>
      <c r="GX6" s="146"/>
      <c r="GY6" s="154"/>
      <c r="GZ6" s="154"/>
      <c r="HA6" s="154"/>
      <c r="HB6" s="154"/>
      <c r="HC6" s="154"/>
      <c r="HD6" s="146"/>
      <c r="HE6" s="146"/>
      <c r="HF6" s="146"/>
      <c r="HG6" s="146"/>
      <c r="HH6" s="146"/>
      <c r="HI6" s="146"/>
      <c r="HJ6" s="146"/>
      <c r="HK6" s="146"/>
      <c r="HL6" s="146"/>
      <c r="HM6" s="146"/>
      <c r="HN6" s="146"/>
      <c r="HO6" s="156"/>
      <c r="HP6" s="156"/>
      <c r="HQ6" s="156"/>
      <c r="HR6" s="146"/>
      <c r="HS6" s="146"/>
      <c r="HT6" s="146"/>
      <c r="HU6" s="146"/>
      <c r="HV6" s="146"/>
      <c r="HW6" s="157"/>
      <c r="HX6" s="146"/>
      <c r="HY6" s="157"/>
      <c r="HZ6" s="157"/>
      <c r="IA6" s="157"/>
      <c r="IB6" s="157"/>
      <c r="IC6" s="157"/>
      <c r="ID6" s="146"/>
      <c r="IE6" s="146"/>
      <c r="IF6" s="146"/>
      <c r="IG6" s="146"/>
      <c r="IH6" s="146"/>
      <c r="II6" s="146"/>
      <c r="IJ6" s="146"/>
      <c r="IK6" s="146"/>
      <c r="IL6" s="146"/>
    </row>
    <row r="7" spans="1:246" s="430" customFormat="1" ht="17.25" customHeight="1">
      <c r="A7" s="147"/>
      <c r="B7" s="148"/>
      <c r="C7" s="146"/>
      <c r="D7" s="146"/>
      <c r="E7" s="149"/>
      <c r="F7" s="150"/>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51"/>
      <c r="AT7" s="146"/>
      <c r="AU7" s="146"/>
      <c r="AV7" s="146"/>
      <c r="AW7" s="146"/>
      <c r="AX7" s="146"/>
      <c r="AY7" s="146"/>
      <c r="AZ7" s="146"/>
      <c r="BA7" s="146"/>
      <c r="BB7" s="146"/>
      <c r="BC7" s="146"/>
      <c r="BD7" s="146"/>
      <c r="BE7" s="146"/>
      <c r="BF7" s="146"/>
      <c r="BG7" s="146"/>
      <c r="BH7" s="146"/>
      <c r="BI7" s="146"/>
      <c r="BJ7" s="146"/>
      <c r="BK7" s="146"/>
      <c r="BL7" s="146"/>
      <c r="BM7" s="151"/>
      <c r="BN7" s="146"/>
      <c r="BO7" s="146"/>
      <c r="BP7" s="146"/>
      <c r="BQ7" s="151"/>
      <c r="BR7" s="153"/>
      <c r="BS7" s="152"/>
      <c r="BT7" s="146"/>
      <c r="BU7" s="152"/>
      <c r="BV7" s="151"/>
      <c r="BW7" s="146"/>
      <c r="BX7" s="151"/>
      <c r="BY7" s="151"/>
      <c r="BZ7" s="146"/>
      <c r="CA7" s="146"/>
      <c r="CB7" s="146"/>
      <c r="CC7" s="146"/>
      <c r="CD7" s="146"/>
      <c r="CE7" s="146"/>
      <c r="CF7" s="146"/>
      <c r="CG7" s="146"/>
      <c r="CH7" s="146"/>
      <c r="CI7" s="151"/>
      <c r="CJ7" s="151"/>
      <c r="CK7" s="151"/>
      <c r="CL7" s="146"/>
      <c r="CM7" s="146"/>
      <c r="CN7" s="146"/>
      <c r="CO7" s="146"/>
      <c r="CP7" s="153"/>
      <c r="CQ7" s="146"/>
      <c r="CR7" s="146"/>
      <c r="CS7" s="146"/>
      <c r="CT7" s="151"/>
      <c r="CU7" s="146"/>
      <c r="CV7" s="146"/>
      <c r="CW7" s="151"/>
      <c r="CX7" s="146"/>
      <c r="CY7" s="146"/>
      <c r="CZ7" s="146"/>
      <c r="DA7" s="146"/>
      <c r="DB7" s="146"/>
      <c r="DC7" s="146"/>
      <c r="DD7" s="146"/>
      <c r="DE7" s="146"/>
      <c r="DF7" s="146"/>
      <c r="DG7" s="146"/>
      <c r="DH7" s="146"/>
      <c r="DI7" s="146"/>
      <c r="DJ7" s="146"/>
      <c r="DK7" s="146"/>
      <c r="DL7" s="146"/>
      <c r="DM7" s="146"/>
      <c r="DN7" s="158"/>
      <c r="DO7" s="146"/>
      <c r="DP7" s="146"/>
      <c r="DQ7" s="146"/>
      <c r="DR7" s="146"/>
      <c r="DS7" s="146"/>
      <c r="DT7" s="146"/>
      <c r="DU7" s="146"/>
      <c r="DV7" s="146"/>
      <c r="DW7" s="146"/>
      <c r="DX7" s="146"/>
      <c r="DY7" s="146"/>
      <c r="DZ7" s="146"/>
      <c r="EA7" s="146"/>
      <c r="EB7" s="146"/>
      <c r="EC7" s="146"/>
      <c r="ED7" s="146"/>
      <c r="EE7" s="146"/>
      <c r="EF7" s="146"/>
      <c r="EG7" s="146"/>
      <c r="EH7" s="154"/>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54"/>
      <c r="FP7" s="146"/>
      <c r="FQ7" s="146"/>
      <c r="FR7" s="146"/>
      <c r="FS7" s="146"/>
      <c r="FT7" s="146"/>
      <c r="FU7" s="146"/>
      <c r="FV7" s="146"/>
      <c r="FW7" s="146"/>
      <c r="FX7" s="146"/>
      <c r="FY7" s="146"/>
      <c r="FZ7" s="146"/>
      <c r="GA7" s="146"/>
      <c r="GB7" s="146"/>
      <c r="GC7" s="146"/>
      <c r="GD7" s="146"/>
      <c r="GE7" s="146"/>
      <c r="GF7" s="146"/>
      <c r="GG7" s="146"/>
      <c r="GH7" s="146"/>
      <c r="GI7" s="146"/>
      <c r="GJ7" s="146"/>
      <c r="GK7" s="155"/>
      <c r="GL7" s="147"/>
      <c r="GM7" s="146"/>
      <c r="GN7" s="146"/>
      <c r="GO7" s="146"/>
      <c r="GP7" s="146"/>
      <c r="GQ7" s="146"/>
      <c r="GR7" s="146"/>
      <c r="GS7" s="146"/>
      <c r="GT7" s="146"/>
      <c r="GU7" s="148"/>
      <c r="GV7" s="146"/>
      <c r="GW7" s="148"/>
      <c r="GX7" s="146"/>
      <c r="GY7" s="154"/>
      <c r="GZ7" s="154"/>
      <c r="HA7" s="154"/>
      <c r="HB7" s="154"/>
      <c r="HC7" s="154"/>
      <c r="HD7" s="146"/>
      <c r="HE7" s="146"/>
      <c r="HF7" s="146"/>
      <c r="HG7" s="146"/>
      <c r="HH7" s="146"/>
      <c r="HI7" s="146"/>
      <c r="HJ7" s="146"/>
      <c r="HK7" s="146"/>
      <c r="HL7" s="146"/>
      <c r="HM7" s="146"/>
      <c r="HN7" s="146"/>
      <c r="HO7" s="156"/>
      <c r="HP7" s="156"/>
      <c r="HQ7" s="156"/>
      <c r="HR7" s="146"/>
      <c r="HS7" s="146"/>
      <c r="HT7" s="146"/>
      <c r="HU7" s="146"/>
      <c r="HV7" s="146"/>
      <c r="HW7" s="157"/>
      <c r="HX7" s="146"/>
      <c r="HY7" s="157"/>
      <c r="HZ7" s="157"/>
      <c r="IA7" s="157"/>
      <c r="IB7" s="157"/>
      <c r="IC7" s="157"/>
      <c r="ID7" s="146"/>
      <c r="IE7" s="146"/>
      <c r="IF7" s="146"/>
      <c r="IG7" s="146"/>
      <c r="IH7" s="146"/>
      <c r="II7" s="146"/>
      <c r="IJ7" s="146"/>
      <c r="IK7" s="146"/>
      <c r="IL7" s="146"/>
    </row>
    <row r="8" spans="1:246" s="430" customFormat="1" ht="17.25" customHeight="1">
      <c r="A8" s="147"/>
      <c r="B8" s="148"/>
      <c r="C8" s="146"/>
      <c r="D8" s="146"/>
      <c r="E8" s="149"/>
      <c r="F8" s="150"/>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51"/>
      <c r="AT8" s="146"/>
      <c r="AU8" s="146"/>
      <c r="AV8" s="146"/>
      <c r="AW8" s="146"/>
      <c r="AX8" s="146"/>
      <c r="AY8" s="146"/>
      <c r="AZ8" s="146"/>
      <c r="BA8" s="146"/>
      <c r="BB8" s="146"/>
      <c r="BC8" s="146"/>
      <c r="BD8" s="146"/>
      <c r="BE8" s="146"/>
      <c r="BF8" s="146"/>
      <c r="BG8" s="146"/>
      <c r="BH8" s="146"/>
      <c r="BI8" s="146"/>
      <c r="BJ8" s="146"/>
      <c r="BK8" s="146"/>
      <c r="BL8" s="146"/>
      <c r="BM8" s="151"/>
      <c r="BN8" s="146"/>
      <c r="BO8" s="146"/>
      <c r="BP8" s="146"/>
      <c r="BQ8" s="151"/>
      <c r="BR8" s="153"/>
      <c r="BS8" s="152"/>
      <c r="BT8" s="146"/>
      <c r="BU8" s="152"/>
      <c r="BV8" s="151"/>
      <c r="BW8" s="146"/>
      <c r="BX8" s="151"/>
      <c r="BY8" s="151"/>
      <c r="BZ8" s="146"/>
      <c r="CA8" s="146"/>
      <c r="CB8" s="146"/>
      <c r="CC8" s="146"/>
      <c r="CD8" s="146"/>
      <c r="CE8" s="146"/>
      <c r="CF8" s="146"/>
      <c r="CG8" s="146"/>
      <c r="CH8" s="146"/>
      <c r="CI8" s="151"/>
      <c r="CJ8" s="151"/>
      <c r="CK8" s="151"/>
      <c r="CL8" s="146"/>
      <c r="CM8" s="146"/>
      <c r="CN8" s="146"/>
      <c r="CO8" s="146"/>
      <c r="CP8" s="153"/>
      <c r="CQ8" s="146"/>
      <c r="CR8" s="146"/>
      <c r="CS8" s="146"/>
      <c r="CT8" s="151"/>
      <c r="CU8" s="146"/>
      <c r="CV8" s="146"/>
      <c r="CW8" s="151"/>
      <c r="CX8" s="146"/>
      <c r="CY8" s="146"/>
      <c r="CZ8" s="146"/>
      <c r="DA8" s="146"/>
      <c r="DB8" s="146"/>
      <c r="DC8" s="146"/>
      <c r="DD8" s="146"/>
      <c r="DE8" s="146"/>
      <c r="DF8" s="146"/>
      <c r="DG8" s="146"/>
      <c r="DH8" s="146"/>
      <c r="DI8" s="146"/>
      <c r="DJ8" s="146"/>
      <c r="DK8" s="146"/>
      <c r="DL8" s="146"/>
      <c r="DM8" s="146"/>
      <c r="DN8" s="158"/>
      <c r="DO8" s="146"/>
      <c r="DP8" s="146"/>
      <c r="DQ8" s="146"/>
      <c r="DR8" s="146"/>
      <c r="DS8" s="146"/>
      <c r="DT8" s="146"/>
      <c r="DU8" s="146"/>
      <c r="DV8" s="146"/>
      <c r="DW8" s="146"/>
      <c r="DX8" s="146"/>
      <c r="DY8" s="146"/>
      <c r="DZ8" s="146"/>
      <c r="EA8" s="146"/>
      <c r="EB8" s="146"/>
      <c r="EC8" s="146"/>
      <c r="ED8" s="146"/>
      <c r="EE8" s="146"/>
      <c r="EF8" s="146"/>
      <c r="EG8" s="146"/>
      <c r="EH8" s="154"/>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54"/>
      <c r="FP8" s="146"/>
      <c r="FQ8" s="146"/>
      <c r="FR8" s="146"/>
      <c r="FS8" s="146"/>
      <c r="FT8" s="146"/>
      <c r="FU8" s="146"/>
      <c r="FV8" s="146"/>
      <c r="FW8" s="146"/>
      <c r="FX8" s="146"/>
      <c r="FY8" s="146"/>
      <c r="FZ8" s="146"/>
      <c r="GA8" s="146"/>
      <c r="GB8" s="146"/>
      <c r="GC8" s="146"/>
      <c r="GD8" s="146"/>
      <c r="GE8" s="146"/>
      <c r="GF8" s="146"/>
      <c r="GG8" s="146"/>
      <c r="GH8" s="146"/>
      <c r="GI8" s="146"/>
      <c r="GJ8" s="146"/>
      <c r="GK8" s="155"/>
      <c r="GL8" s="147"/>
      <c r="GM8" s="146"/>
      <c r="GN8" s="146"/>
      <c r="GO8" s="146"/>
      <c r="GP8" s="146"/>
      <c r="GQ8" s="146"/>
      <c r="GR8" s="146"/>
      <c r="GS8" s="146"/>
      <c r="GT8" s="146"/>
      <c r="GU8" s="148"/>
      <c r="GV8" s="146"/>
      <c r="GW8" s="148"/>
      <c r="GX8" s="146"/>
      <c r="GY8" s="154"/>
      <c r="GZ8" s="154"/>
      <c r="HA8" s="154"/>
      <c r="HB8" s="154"/>
      <c r="HC8" s="154"/>
      <c r="HD8" s="146"/>
      <c r="HE8" s="146"/>
      <c r="HF8" s="146"/>
      <c r="HG8" s="146"/>
      <c r="HH8" s="146"/>
      <c r="HI8" s="146"/>
      <c r="HJ8" s="146"/>
      <c r="HK8" s="146"/>
      <c r="HL8" s="146"/>
      <c r="HM8" s="146"/>
      <c r="HN8" s="146"/>
      <c r="HO8" s="156"/>
      <c r="HP8" s="156"/>
      <c r="HQ8" s="156"/>
      <c r="HR8" s="146"/>
      <c r="HS8" s="146"/>
      <c r="HT8" s="146"/>
      <c r="HU8" s="146"/>
      <c r="HV8" s="146"/>
      <c r="HW8" s="157"/>
      <c r="HX8" s="146"/>
      <c r="HY8" s="157"/>
      <c r="HZ8" s="157"/>
      <c r="IA8" s="157"/>
      <c r="IB8" s="157"/>
      <c r="IC8" s="157"/>
      <c r="ID8" s="146"/>
      <c r="IE8" s="146"/>
      <c r="IF8" s="146"/>
      <c r="IG8" s="146"/>
      <c r="IH8" s="146"/>
      <c r="II8" s="146"/>
      <c r="IJ8" s="146"/>
      <c r="IK8" s="146"/>
      <c r="IL8" s="146"/>
    </row>
    <row r="9" spans="1:246" s="430" customFormat="1" ht="17.25" customHeight="1">
      <c r="A9" s="147"/>
      <c r="B9" s="148"/>
      <c r="C9" s="146"/>
      <c r="D9" s="146"/>
      <c r="E9" s="149"/>
      <c r="F9" s="150"/>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51"/>
      <c r="AT9" s="146"/>
      <c r="AU9" s="146"/>
      <c r="AV9" s="146"/>
      <c r="AW9" s="146"/>
      <c r="AX9" s="146"/>
      <c r="AY9" s="146"/>
      <c r="AZ9" s="146"/>
      <c r="BA9" s="146"/>
      <c r="BB9" s="146"/>
      <c r="BC9" s="146"/>
      <c r="BD9" s="146"/>
      <c r="BE9" s="146"/>
      <c r="BF9" s="146"/>
      <c r="BG9" s="146"/>
      <c r="BH9" s="146"/>
      <c r="BI9" s="146"/>
      <c r="BJ9" s="146"/>
      <c r="BK9" s="146"/>
      <c r="BL9" s="146"/>
      <c r="BM9" s="151"/>
      <c r="BN9" s="146"/>
      <c r="BO9" s="146"/>
      <c r="BP9" s="146"/>
      <c r="BQ9" s="151"/>
      <c r="BR9" s="153"/>
      <c r="BS9" s="152"/>
      <c r="BT9" s="146"/>
      <c r="BU9" s="152"/>
      <c r="BV9" s="151"/>
      <c r="BW9" s="146"/>
      <c r="BX9" s="151"/>
      <c r="BY9" s="151"/>
      <c r="BZ9" s="146"/>
      <c r="CA9" s="146"/>
      <c r="CB9" s="146"/>
      <c r="CC9" s="146"/>
      <c r="CD9" s="146"/>
      <c r="CE9" s="146"/>
      <c r="CF9" s="146"/>
      <c r="CG9" s="146"/>
      <c r="CH9" s="146"/>
      <c r="CI9" s="151"/>
      <c r="CJ9" s="151"/>
      <c r="CK9" s="151"/>
      <c r="CL9" s="146"/>
      <c r="CM9" s="146"/>
      <c r="CN9" s="146"/>
      <c r="CO9" s="146"/>
      <c r="CP9" s="153"/>
      <c r="CQ9" s="146"/>
      <c r="CR9" s="146"/>
      <c r="CS9" s="146"/>
      <c r="CT9" s="151"/>
      <c r="CU9" s="146"/>
      <c r="CV9" s="146"/>
      <c r="CW9" s="151"/>
      <c r="CX9" s="146"/>
      <c r="CY9" s="146"/>
      <c r="CZ9" s="146"/>
      <c r="DA9" s="146"/>
      <c r="DB9" s="146"/>
      <c r="DC9" s="146"/>
      <c r="DD9" s="146"/>
      <c r="DE9" s="146"/>
      <c r="DF9" s="146"/>
      <c r="DG9" s="146"/>
      <c r="DH9" s="146"/>
      <c r="DI9" s="146"/>
      <c r="DJ9" s="146"/>
      <c r="DK9" s="146"/>
      <c r="DL9" s="146"/>
      <c r="DM9" s="146"/>
      <c r="DN9" s="158"/>
      <c r="DO9" s="146"/>
      <c r="DP9" s="146"/>
      <c r="DQ9" s="146"/>
      <c r="DR9" s="146"/>
      <c r="DS9" s="146"/>
      <c r="DT9" s="146"/>
      <c r="DU9" s="146"/>
      <c r="DV9" s="146"/>
      <c r="DW9" s="146"/>
      <c r="DX9" s="146"/>
      <c r="DY9" s="146"/>
      <c r="DZ9" s="146"/>
      <c r="EA9" s="146"/>
      <c r="EB9" s="146"/>
      <c r="EC9" s="146"/>
      <c r="ED9" s="146"/>
      <c r="EE9" s="146"/>
      <c r="EF9" s="146"/>
      <c r="EG9" s="146"/>
      <c r="EH9" s="154"/>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54"/>
      <c r="FP9" s="146"/>
      <c r="FQ9" s="146"/>
      <c r="FR9" s="146"/>
      <c r="FS9" s="146"/>
      <c r="FT9" s="146"/>
      <c r="FU9" s="146"/>
      <c r="FV9" s="146"/>
      <c r="FW9" s="146"/>
      <c r="FX9" s="146"/>
      <c r="FY9" s="146"/>
      <c r="FZ9" s="146"/>
      <c r="GA9" s="146"/>
      <c r="GB9" s="146"/>
      <c r="GC9" s="146"/>
      <c r="GD9" s="146"/>
      <c r="GE9" s="146"/>
      <c r="GF9" s="146"/>
      <c r="GG9" s="146"/>
      <c r="GH9" s="146"/>
      <c r="GI9" s="146"/>
      <c r="GJ9" s="146"/>
      <c r="GK9" s="155"/>
      <c r="GL9" s="147"/>
      <c r="GM9" s="146"/>
      <c r="GN9" s="146"/>
      <c r="GO9" s="146"/>
      <c r="GP9" s="146"/>
      <c r="GQ9" s="146"/>
      <c r="GR9" s="146"/>
      <c r="GS9" s="146"/>
      <c r="GT9" s="146"/>
      <c r="GU9" s="148"/>
      <c r="GV9" s="146"/>
      <c r="GW9" s="148"/>
      <c r="GX9" s="146"/>
      <c r="GY9" s="154"/>
      <c r="GZ9" s="154"/>
      <c r="HA9" s="154"/>
      <c r="HB9" s="154"/>
      <c r="HC9" s="154"/>
      <c r="HD9" s="146"/>
      <c r="HE9" s="146"/>
      <c r="HF9" s="146"/>
      <c r="HG9" s="146"/>
      <c r="HH9" s="146"/>
      <c r="HI9" s="146"/>
      <c r="HJ9" s="146"/>
      <c r="HK9" s="146"/>
      <c r="HL9" s="146"/>
      <c r="HM9" s="146"/>
      <c r="HN9" s="146"/>
      <c r="HO9" s="156"/>
      <c r="HP9" s="156"/>
      <c r="HQ9" s="156"/>
      <c r="HR9" s="146"/>
      <c r="HS9" s="146"/>
      <c r="HT9" s="146"/>
      <c r="HU9" s="146"/>
      <c r="HV9" s="146"/>
      <c r="HW9" s="157"/>
      <c r="HX9" s="146"/>
      <c r="HY9" s="157"/>
      <c r="HZ9" s="157"/>
      <c r="IA9" s="157"/>
      <c r="IB9" s="157"/>
      <c r="IC9" s="157"/>
      <c r="ID9" s="146"/>
      <c r="IE9" s="146"/>
      <c r="IF9" s="146"/>
      <c r="IG9" s="146"/>
      <c r="IH9" s="146"/>
      <c r="II9" s="146"/>
      <c r="IJ9" s="146"/>
      <c r="IK9" s="146"/>
      <c r="IL9" s="146"/>
    </row>
    <row r="10" spans="1:246" s="430" customFormat="1" ht="17.25" customHeight="1">
      <c r="A10" s="147"/>
      <c r="B10" s="148"/>
      <c r="C10" s="146"/>
      <c r="D10" s="146"/>
      <c r="E10" s="149"/>
      <c r="F10" s="150"/>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51"/>
      <c r="AT10" s="146"/>
      <c r="AU10" s="146"/>
      <c r="AV10" s="146"/>
      <c r="AW10" s="146"/>
      <c r="AX10" s="146"/>
      <c r="AY10" s="146"/>
      <c r="AZ10" s="146"/>
      <c r="BA10" s="146"/>
      <c r="BB10" s="146"/>
      <c r="BC10" s="146"/>
      <c r="BD10" s="146"/>
      <c r="BE10" s="146"/>
      <c r="BF10" s="146"/>
      <c r="BG10" s="146"/>
      <c r="BH10" s="146"/>
      <c r="BI10" s="146"/>
      <c r="BJ10" s="146"/>
      <c r="BK10" s="146"/>
      <c r="BL10" s="146"/>
      <c r="BM10" s="151"/>
      <c r="BN10" s="146"/>
      <c r="BO10" s="146"/>
      <c r="BP10" s="146"/>
      <c r="BQ10" s="151"/>
      <c r="BR10" s="153"/>
      <c r="BS10" s="152"/>
      <c r="BT10" s="146"/>
      <c r="BU10" s="152"/>
      <c r="BV10" s="151"/>
      <c r="BW10" s="146"/>
      <c r="BX10" s="151"/>
      <c r="BY10" s="151"/>
      <c r="BZ10" s="146"/>
      <c r="CA10" s="146"/>
      <c r="CB10" s="146"/>
      <c r="CC10" s="146"/>
      <c r="CD10" s="146"/>
      <c r="CE10" s="146"/>
      <c r="CF10" s="146"/>
      <c r="CG10" s="146"/>
      <c r="CH10" s="146"/>
      <c r="CI10" s="151"/>
      <c r="CJ10" s="151"/>
      <c r="CK10" s="151"/>
      <c r="CL10" s="146"/>
      <c r="CM10" s="146"/>
      <c r="CN10" s="146"/>
      <c r="CO10" s="146"/>
      <c r="CP10" s="153"/>
      <c r="CQ10" s="146"/>
      <c r="CR10" s="146"/>
      <c r="CS10" s="146"/>
      <c r="CT10" s="151"/>
      <c r="CU10" s="146"/>
      <c r="CV10" s="146"/>
      <c r="CW10" s="151"/>
      <c r="CX10" s="146"/>
      <c r="CY10" s="146"/>
      <c r="CZ10" s="146"/>
      <c r="DA10" s="146"/>
      <c r="DB10" s="146"/>
      <c r="DC10" s="146"/>
      <c r="DD10" s="146"/>
      <c r="DE10" s="146"/>
      <c r="DF10" s="146"/>
      <c r="DG10" s="146"/>
      <c r="DH10" s="146"/>
      <c r="DI10" s="146"/>
      <c r="DJ10" s="146"/>
      <c r="DK10" s="146"/>
      <c r="DL10" s="146"/>
      <c r="DM10" s="146"/>
      <c r="DN10" s="158"/>
      <c r="DO10" s="146"/>
      <c r="DP10" s="146"/>
      <c r="DQ10" s="146"/>
      <c r="DR10" s="146"/>
      <c r="DS10" s="146"/>
      <c r="DT10" s="146"/>
      <c r="DU10" s="146"/>
      <c r="DV10" s="146"/>
      <c r="DW10" s="146"/>
      <c r="DX10" s="146"/>
      <c r="DY10" s="146"/>
      <c r="DZ10" s="146"/>
      <c r="EA10" s="146"/>
      <c r="EB10" s="146"/>
      <c r="EC10" s="146"/>
      <c r="ED10" s="146"/>
      <c r="EE10" s="146"/>
      <c r="EF10" s="146"/>
      <c r="EG10" s="146"/>
      <c r="EH10" s="154"/>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54"/>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55"/>
      <c r="GL10" s="147"/>
      <c r="GM10" s="146"/>
      <c r="GN10" s="146"/>
      <c r="GO10" s="146"/>
      <c r="GP10" s="146"/>
      <c r="GQ10" s="146"/>
      <c r="GR10" s="146"/>
      <c r="GS10" s="146"/>
      <c r="GT10" s="146"/>
      <c r="GU10" s="148"/>
      <c r="GV10" s="146"/>
      <c r="GW10" s="148"/>
      <c r="GX10" s="146"/>
      <c r="GY10" s="154"/>
      <c r="GZ10" s="154"/>
      <c r="HA10" s="154"/>
      <c r="HB10" s="154"/>
      <c r="HC10" s="154"/>
      <c r="HD10" s="146"/>
      <c r="HE10" s="146"/>
      <c r="HF10" s="146"/>
      <c r="HG10" s="146"/>
      <c r="HH10" s="146"/>
      <c r="HI10" s="146"/>
      <c r="HJ10" s="146"/>
      <c r="HK10" s="146"/>
      <c r="HL10" s="146"/>
      <c r="HM10" s="146"/>
      <c r="HN10" s="146"/>
      <c r="HO10" s="156"/>
      <c r="HP10" s="156"/>
      <c r="HQ10" s="156"/>
      <c r="HR10" s="146"/>
      <c r="HS10" s="146"/>
      <c r="HT10" s="146"/>
      <c r="HU10" s="146"/>
      <c r="HV10" s="146"/>
      <c r="HW10" s="157"/>
      <c r="HX10" s="146"/>
      <c r="HY10" s="157"/>
      <c r="HZ10" s="157"/>
      <c r="IA10" s="157"/>
      <c r="IB10" s="157"/>
      <c r="IC10" s="157"/>
      <c r="ID10" s="146"/>
      <c r="IE10" s="146"/>
      <c r="IF10" s="146"/>
      <c r="IG10" s="146"/>
      <c r="IH10" s="146"/>
      <c r="II10" s="146"/>
      <c r="IJ10" s="146"/>
      <c r="IK10" s="146"/>
      <c r="IL10" s="146"/>
    </row>
    <row r="11" spans="1:246" ht="14">
      <c r="A11" s="159"/>
      <c r="B11" s="160"/>
      <c r="C11" s="160"/>
      <c r="D11" s="160"/>
      <c r="E11" s="161"/>
      <c r="F11" s="162"/>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3"/>
      <c r="AT11" s="158"/>
      <c r="AU11" s="158"/>
      <c r="AV11" s="158"/>
      <c r="AW11" s="158"/>
      <c r="AX11" s="158"/>
      <c r="AY11" s="158"/>
      <c r="AZ11" s="158"/>
      <c r="BA11" s="158"/>
      <c r="BB11" s="158"/>
      <c r="BC11" s="158"/>
      <c r="BD11" s="158"/>
      <c r="BE11" s="158"/>
      <c r="BF11" s="158"/>
      <c r="BG11" s="158"/>
      <c r="BH11" s="158"/>
      <c r="BI11" s="158"/>
      <c r="BJ11" s="158"/>
      <c r="BK11" s="158"/>
      <c r="BL11" s="158"/>
      <c r="BM11" s="153"/>
      <c r="BN11" s="158"/>
      <c r="BO11" s="158"/>
      <c r="BP11" s="158"/>
      <c r="BQ11" s="153"/>
      <c r="BR11" s="153"/>
      <c r="BS11" s="163"/>
      <c r="BT11" s="158"/>
      <c r="BU11" s="163"/>
      <c r="BV11" s="153"/>
      <c r="BW11" s="158"/>
      <c r="BX11" s="153"/>
      <c r="BY11" s="153"/>
      <c r="BZ11" s="158"/>
      <c r="CA11" s="158"/>
      <c r="CB11" s="158"/>
      <c r="CC11" s="158"/>
      <c r="CD11" s="158"/>
      <c r="CE11" s="158"/>
      <c r="CF11" s="158"/>
      <c r="CG11" s="158"/>
      <c r="CH11" s="158"/>
      <c r="CI11" s="153"/>
      <c r="CJ11" s="153"/>
      <c r="CK11" s="153"/>
      <c r="CL11" s="158"/>
      <c r="CM11" s="158"/>
      <c r="CN11" s="158"/>
      <c r="CO11" s="158"/>
      <c r="CP11" s="153"/>
      <c r="CQ11" s="158"/>
      <c r="CR11" s="158"/>
      <c r="CS11" s="158"/>
      <c r="CT11" s="153"/>
      <c r="CU11" s="158"/>
      <c r="CV11" s="158"/>
      <c r="CW11" s="153"/>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46"/>
      <c r="ED11" s="158"/>
      <c r="EE11" s="158"/>
      <c r="EF11" s="146"/>
      <c r="EG11" s="158"/>
      <c r="EH11" s="164"/>
      <c r="EI11" s="158"/>
      <c r="EJ11" s="158"/>
      <c r="EK11" s="158"/>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46"/>
      <c r="FM11" s="158"/>
      <c r="FN11" s="158"/>
      <c r="FO11" s="164"/>
      <c r="FP11" s="158"/>
      <c r="FQ11" s="158"/>
      <c r="FR11" s="158"/>
      <c r="FS11" s="158"/>
      <c r="FT11" s="158"/>
      <c r="FU11" s="158"/>
      <c r="FV11" s="158"/>
      <c r="FW11" s="158"/>
      <c r="FX11" s="158"/>
      <c r="FY11" s="158"/>
      <c r="FZ11" s="146"/>
      <c r="GA11" s="158"/>
      <c r="GB11" s="158"/>
      <c r="GC11" s="158"/>
      <c r="GD11" s="158"/>
      <c r="GE11" s="158"/>
      <c r="GF11" s="158"/>
      <c r="GG11" s="158"/>
      <c r="GH11" s="158"/>
      <c r="GI11" s="158"/>
      <c r="GJ11" s="158"/>
      <c r="GK11" s="165"/>
      <c r="GL11" s="159"/>
      <c r="GM11" s="158"/>
      <c r="GN11" s="158"/>
      <c r="GO11" s="158"/>
      <c r="GP11" s="158"/>
      <c r="GQ11" s="158"/>
      <c r="GR11" s="158"/>
      <c r="GS11" s="158"/>
      <c r="GT11" s="158"/>
      <c r="GU11" s="160"/>
      <c r="GV11" s="158"/>
      <c r="GW11" s="160"/>
      <c r="GX11" s="158"/>
      <c r="GY11" s="164"/>
      <c r="GZ11" s="164"/>
      <c r="HA11" s="164"/>
      <c r="HB11" s="164"/>
      <c r="HC11" s="164"/>
      <c r="HD11" s="158"/>
      <c r="HE11" s="158"/>
      <c r="HF11" s="158"/>
      <c r="HG11" s="158"/>
      <c r="HH11" s="158"/>
      <c r="HI11" s="158"/>
      <c r="HJ11" s="158"/>
      <c r="HK11" s="158"/>
      <c r="HL11" s="158"/>
      <c r="HM11" s="158"/>
      <c r="HN11" s="158"/>
      <c r="HO11" s="166"/>
      <c r="HP11" s="166"/>
      <c r="HQ11" s="166"/>
      <c r="HR11" s="158"/>
      <c r="HS11" s="158"/>
      <c r="HT11" s="158"/>
      <c r="HU11" s="158"/>
      <c r="HV11" s="158"/>
      <c r="HW11" s="167"/>
      <c r="HX11" s="158"/>
      <c r="HY11" s="167"/>
      <c r="HZ11" s="167"/>
      <c r="IA11" s="167"/>
      <c r="IB11" s="167"/>
      <c r="IC11" s="167"/>
      <c r="ID11" s="158"/>
      <c r="IE11" s="158"/>
      <c r="IF11" s="158"/>
      <c r="IG11" s="158"/>
      <c r="IH11" s="158"/>
      <c r="II11" s="158"/>
      <c r="IJ11" s="158"/>
      <c r="IK11" s="158"/>
      <c r="IL11" s="158"/>
    </row>
    <row r="12" spans="1:246" ht="14">
      <c r="A12" s="159"/>
      <c r="B12" s="160"/>
      <c r="C12" s="160"/>
      <c r="D12" s="160"/>
      <c r="E12" s="161"/>
      <c r="F12" s="162"/>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3"/>
      <c r="AT12" s="158"/>
      <c r="AU12" s="158"/>
      <c r="AV12" s="158"/>
      <c r="AW12" s="158"/>
      <c r="AX12" s="158"/>
      <c r="AY12" s="158"/>
      <c r="AZ12" s="158"/>
      <c r="BA12" s="158"/>
      <c r="BB12" s="158"/>
      <c r="BC12" s="158"/>
      <c r="BD12" s="158"/>
      <c r="BE12" s="158"/>
      <c r="BF12" s="158"/>
      <c r="BG12" s="158"/>
      <c r="BH12" s="158"/>
      <c r="BI12" s="158"/>
      <c r="BJ12" s="158"/>
      <c r="BK12" s="158"/>
      <c r="BL12" s="158"/>
      <c r="BM12" s="153"/>
      <c r="BN12" s="158"/>
      <c r="BO12" s="158"/>
      <c r="BP12" s="158"/>
      <c r="BQ12" s="153"/>
      <c r="BR12" s="153"/>
      <c r="BS12" s="163"/>
      <c r="BT12" s="158"/>
      <c r="BU12" s="163"/>
      <c r="BV12" s="153"/>
      <c r="BW12" s="158"/>
      <c r="BX12" s="153"/>
      <c r="BY12" s="153"/>
      <c r="BZ12" s="158"/>
      <c r="CA12" s="158"/>
      <c r="CB12" s="158"/>
      <c r="CC12" s="158"/>
      <c r="CD12" s="158"/>
      <c r="CE12" s="158"/>
      <c r="CF12" s="158"/>
      <c r="CG12" s="158"/>
      <c r="CH12" s="158"/>
      <c r="CI12" s="153"/>
      <c r="CJ12" s="153"/>
      <c r="CK12" s="153"/>
      <c r="CL12" s="158"/>
      <c r="CM12" s="158"/>
      <c r="CN12" s="158"/>
      <c r="CO12" s="158"/>
      <c r="CP12" s="153"/>
      <c r="CQ12" s="158"/>
      <c r="CR12" s="158"/>
      <c r="CS12" s="158"/>
      <c r="CT12" s="153"/>
      <c r="CU12" s="158"/>
      <c r="CV12" s="158"/>
      <c r="CW12" s="153"/>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46"/>
      <c r="ED12" s="158"/>
      <c r="EE12" s="158"/>
      <c r="EF12" s="168"/>
      <c r="EG12" s="158"/>
      <c r="EH12" s="164"/>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46"/>
      <c r="FM12" s="158"/>
      <c r="FN12" s="158"/>
      <c r="FO12" s="164"/>
      <c r="FP12" s="158"/>
      <c r="FQ12" s="158"/>
      <c r="FR12" s="158"/>
      <c r="FS12" s="158"/>
      <c r="FT12" s="158"/>
      <c r="FU12" s="158"/>
      <c r="FV12" s="158"/>
      <c r="FW12" s="158"/>
      <c r="FX12" s="158"/>
      <c r="FY12" s="158"/>
      <c r="FZ12" s="146"/>
      <c r="GA12" s="158"/>
      <c r="GB12" s="158"/>
      <c r="GC12" s="158"/>
      <c r="GD12" s="158"/>
      <c r="GE12" s="158"/>
      <c r="GF12" s="158"/>
      <c r="GG12" s="158"/>
      <c r="GH12" s="158"/>
      <c r="GI12" s="158"/>
      <c r="GJ12" s="158"/>
      <c r="GK12" s="165"/>
      <c r="GL12" s="159"/>
      <c r="GM12" s="158"/>
      <c r="GN12" s="158"/>
      <c r="GO12" s="158"/>
      <c r="GP12" s="158"/>
      <c r="GQ12" s="158"/>
      <c r="GR12" s="158"/>
      <c r="GS12" s="158"/>
      <c r="GT12" s="158"/>
      <c r="GU12" s="160"/>
      <c r="GV12" s="158"/>
      <c r="GW12" s="160"/>
      <c r="GX12" s="158"/>
      <c r="GY12" s="164"/>
      <c r="GZ12" s="164"/>
      <c r="HA12" s="164"/>
      <c r="HB12" s="164"/>
      <c r="HC12" s="164"/>
      <c r="HD12" s="158"/>
      <c r="HE12" s="158"/>
      <c r="HF12" s="158"/>
      <c r="HG12" s="158"/>
      <c r="HH12" s="158"/>
      <c r="HI12" s="158"/>
      <c r="HJ12" s="158"/>
      <c r="HK12" s="158"/>
      <c r="HL12" s="158"/>
      <c r="HM12" s="158"/>
      <c r="HN12" s="158"/>
      <c r="HO12" s="166"/>
      <c r="HP12" s="166"/>
      <c r="HQ12" s="166"/>
      <c r="HR12" s="158"/>
      <c r="HS12" s="158"/>
      <c r="HT12" s="158"/>
      <c r="HU12" s="158"/>
      <c r="HV12" s="158"/>
      <c r="HW12" s="167"/>
      <c r="HX12" s="158"/>
      <c r="HY12" s="167"/>
      <c r="HZ12" s="167"/>
      <c r="IA12" s="167"/>
      <c r="IB12" s="167"/>
      <c r="IC12" s="167"/>
      <c r="ID12" s="158"/>
      <c r="IE12" s="158"/>
      <c r="IF12" s="158"/>
      <c r="IG12" s="158"/>
      <c r="IH12" s="158"/>
      <c r="II12" s="158"/>
      <c r="IJ12" s="158"/>
      <c r="IK12" s="158"/>
      <c r="IL12" s="158"/>
    </row>
    <row r="13" spans="1:246" ht="14">
      <c r="A13" s="159"/>
      <c r="B13" s="160"/>
      <c r="C13" s="160"/>
      <c r="D13" s="160"/>
      <c r="E13" s="161"/>
      <c r="F13" s="162"/>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3"/>
      <c r="AT13" s="158"/>
      <c r="AU13" s="158"/>
      <c r="AV13" s="158"/>
      <c r="AW13" s="158"/>
      <c r="AX13" s="158"/>
      <c r="AY13" s="158"/>
      <c r="AZ13" s="158"/>
      <c r="BA13" s="158"/>
      <c r="BB13" s="158"/>
      <c r="BC13" s="158"/>
      <c r="BD13" s="158"/>
      <c r="BE13" s="158"/>
      <c r="BF13" s="158"/>
      <c r="BG13" s="158"/>
      <c r="BH13" s="158"/>
      <c r="BI13" s="158"/>
      <c r="BJ13" s="158"/>
      <c r="BK13" s="158"/>
      <c r="BL13" s="158"/>
      <c r="BM13" s="153"/>
      <c r="BN13" s="158"/>
      <c r="BO13" s="158"/>
      <c r="BP13" s="158"/>
      <c r="BQ13" s="153"/>
      <c r="BR13" s="153"/>
      <c r="BS13" s="163"/>
      <c r="BT13" s="158"/>
      <c r="BU13" s="163"/>
      <c r="BV13" s="153"/>
      <c r="BW13" s="158"/>
      <c r="BX13" s="153"/>
      <c r="BY13" s="153"/>
      <c r="BZ13" s="158"/>
      <c r="CA13" s="158"/>
      <c r="CB13" s="158"/>
      <c r="CC13" s="158"/>
      <c r="CD13" s="158"/>
      <c r="CE13" s="158"/>
      <c r="CF13" s="158"/>
      <c r="CG13" s="158"/>
      <c r="CH13" s="158"/>
      <c r="CI13" s="153"/>
      <c r="CJ13" s="153"/>
      <c r="CK13" s="153"/>
      <c r="CL13" s="158"/>
      <c r="CM13" s="158"/>
      <c r="CN13" s="158"/>
      <c r="CO13" s="158"/>
      <c r="CP13" s="153"/>
      <c r="CQ13" s="158"/>
      <c r="CR13" s="158"/>
      <c r="CS13" s="158"/>
      <c r="CT13" s="153"/>
      <c r="CU13" s="158"/>
      <c r="CV13" s="158"/>
      <c r="CW13" s="153"/>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46"/>
      <c r="ED13" s="158"/>
      <c r="EE13" s="158"/>
      <c r="EF13" s="164"/>
      <c r="EG13" s="158"/>
      <c r="EH13" s="164"/>
      <c r="EI13" s="158"/>
      <c r="EJ13" s="158"/>
      <c r="EK13" s="158"/>
      <c r="EL13" s="158"/>
      <c r="EM13" s="158"/>
      <c r="EN13" s="158"/>
      <c r="EO13" s="158"/>
      <c r="EP13" s="158"/>
      <c r="EQ13" s="158"/>
      <c r="ER13" s="158"/>
      <c r="ES13" s="158"/>
      <c r="ET13" s="158"/>
      <c r="EU13" s="158"/>
      <c r="EV13" s="158"/>
      <c r="EW13" s="158"/>
      <c r="EX13" s="158"/>
      <c r="EY13" s="158"/>
      <c r="EZ13" s="158"/>
      <c r="FA13" s="158"/>
      <c r="FB13" s="158"/>
      <c r="FC13" s="158"/>
      <c r="FD13" s="158"/>
      <c r="FE13" s="158"/>
      <c r="FF13" s="158"/>
      <c r="FG13" s="158"/>
      <c r="FH13" s="158"/>
      <c r="FI13" s="158"/>
      <c r="FJ13" s="158"/>
      <c r="FK13" s="158"/>
      <c r="FL13" s="146"/>
      <c r="FM13" s="158"/>
      <c r="FN13" s="158"/>
      <c r="FO13" s="164"/>
      <c r="FP13" s="158"/>
      <c r="FQ13" s="158"/>
      <c r="FR13" s="158"/>
      <c r="FS13" s="158"/>
      <c r="FT13" s="158"/>
      <c r="FU13" s="158"/>
      <c r="FV13" s="158"/>
      <c r="FW13" s="158"/>
      <c r="FX13" s="158"/>
      <c r="FY13" s="158"/>
      <c r="FZ13" s="146"/>
      <c r="GA13" s="158"/>
      <c r="GB13" s="158"/>
      <c r="GC13" s="158"/>
      <c r="GD13" s="158"/>
      <c r="GE13" s="158"/>
      <c r="GF13" s="158"/>
      <c r="GG13" s="158"/>
      <c r="GH13" s="158"/>
      <c r="GI13" s="158"/>
      <c r="GJ13" s="158"/>
      <c r="GK13" s="165"/>
      <c r="GL13" s="159"/>
      <c r="GM13" s="158"/>
      <c r="GN13" s="158"/>
      <c r="GO13" s="158"/>
      <c r="GP13" s="158"/>
      <c r="GQ13" s="158"/>
      <c r="GR13" s="158"/>
      <c r="GS13" s="158"/>
      <c r="GT13" s="158"/>
      <c r="GU13" s="160"/>
      <c r="GV13" s="158"/>
      <c r="GW13" s="160"/>
      <c r="GX13" s="158"/>
      <c r="GY13" s="164"/>
      <c r="GZ13" s="164"/>
      <c r="HA13" s="164"/>
      <c r="HB13" s="164"/>
      <c r="HC13" s="164"/>
      <c r="HD13" s="158"/>
      <c r="HE13" s="158"/>
      <c r="HF13" s="158"/>
      <c r="HG13" s="158"/>
      <c r="HH13" s="158"/>
      <c r="HI13" s="158"/>
      <c r="HJ13" s="158"/>
      <c r="HK13" s="158"/>
      <c r="HL13" s="158"/>
      <c r="HM13" s="158"/>
      <c r="HN13" s="158"/>
      <c r="HO13" s="166"/>
      <c r="HP13" s="166"/>
      <c r="HQ13" s="166"/>
      <c r="HR13" s="158"/>
      <c r="HS13" s="158"/>
      <c r="HT13" s="158"/>
      <c r="HU13" s="158"/>
      <c r="HV13" s="158"/>
      <c r="HW13" s="167"/>
      <c r="HX13" s="158"/>
      <c r="HY13" s="167"/>
      <c r="HZ13" s="167"/>
      <c r="IA13" s="167"/>
      <c r="IB13" s="167"/>
      <c r="IC13" s="167"/>
      <c r="ID13" s="158"/>
      <c r="IE13" s="158"/>
      <c r="IF13" s="158"/>
      <c r="IG13" s="158"/>
      <c r="IH13" s="158"/>
      <c r="II13" s="158"/>
      <c r="IJ13" s="158"/>
      <c r="IK13" s="158"/>
      <c r="IL13" s="158"/>
    </row>
    <row r="14" spans="1:246" ht="14">
      <c r="A14" s="159"/>
      <c r="B14" s="160"/>
      <c r="C14" s="160"/>
      <c r="D14" s="160"/>
      <c r="E14" s="161"/>
      <c r="F14" s="162"/>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3"/>
      <c r="AT14" s="158"/>
      <c r="AU14" s="158"/>
      <c r="AV14" s="158"/>
      <c r="AW14" s="158"/>
      <c r="AX14" s="158"/>
      <c r="AY14" s="158"/>
      <c r="AZ14" s="158"/>
      <c r="BA14" s="158"/>
      <c r="BB14" s="158"/>
      <c r="BC14" s="158"/>
      <c r="BD14" s="158"/>
      <c r="BE14" s="158"/>
      <c r="BF14" s="158"/>
      <c r="BG14" s="158"/>
      <c r="BH14" s="158"/>
      <c r="BI14" s="158"/>
      <c r="BJ14" s="158"/>
      <c r="BK14" s="158"/>
      <c r="BL14" s="158"/>
      <c r="BM14" s="153"/>
      <c r="BN14" s="158"/>
      <c r="BO14" s="158"/>
      <c r="BP14" s="158"/>
      <c r="BQ14" s="153"/>
      <c r="BR14" s="153"/>
      <c r="BS14" s="163"/>
      <c r="BT14" s="158"/>
      <c r="BU14" s="163"/>
      <c r="BV14" s="153"/>
      <c r="BW14" s="158"/>
      <c r="BX14" s="153"/>
      <c r="BY14" s="153"/>
      <c r="BZ14" s="158"/>
      <c r="CA14" s="158"/>
      <c r="CB14" s="158"/>
      <c r="CC14" s="158"/>
      <c r="CD14" s="158"/>
      <c r="CE14" s="158"/>
      <c r="CF14" s="158"/>
      <c r="CG14" s="158"/>
      <c r="CH14" s="158"/>
      <c r="CI14" s="153"/>
      <c r="CJ14" s="153"/>
      <c r="CK14" s="153"/>
      <c r="CL14" s="158"/>
      <c r="CM14" s="158"/>
      <c r="CN14" s="158"/>
      <c r="CO14" s="158"/>
      <c r="CP14" s="153"/>
      <c r="CQ14" s="158"/>
      <c r="CR14" s="158"/>
      <c r="CS14" s="158"/>
      <c r="CT14" s="153"/>
      <c r="CU14" s="158"/>
      <c r="CV14" s="158"/>
      <c r="CW14" s="153"/>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46"/>
      <c r="ED14" s="158"/>
      <c r="EE14" s="158"/>
      <c r="EF14" s="164"/>
      <c r="EG14" s="158"/>
      <c r="EH14" s="164"/>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46"/>
      <c r="FM14" s="158"/>
      <c r="FN14" s="158"/>
      <c r="FO14" s="164"/>
      <c r="FP14" s="158"/>
      <c r="FQ14" s="158"/>
      <c r="FR14" s="158"/>
      <c r="FS14" s="158"/>
      <c r="FT14" s="158"/>
      <c r="FU14" s="158"/>
      <c r="FV14" s="158"/>
      <c r="FW14" s="158"/>
      <c r="FX14" s="158"/>
      <c r="FY14" s="158"/>
      <c r="FZ14" s="146"/>
      <c r="GA14" s="158"/>
      <c r="GB14" s="158"/>
      <c r="GC14" s="158"/>
      <c r="GD14" s="158"/>
      <c r="GE14" s="158"/>
      <c r="GF14" s="158"/>
      <c r="GG14" s="158"/>
      <c r="GH14" s="158"/>
      <c r="GI14" s="158"/>
      <c r="GJ14" s="158"/>
      <c r="GK14" s="165"/>
      <c r="GL14" s="159"/>
      <c r="GM14" s="158"/>
      <c r="GN14" s="158"/>
      <c r="GO14" s="158"/>
      <c r="GP14" s="158"/>
      <c r="GQ14" s="158"/>
      <c r="GR14" s="158"/>
      <c r="GS14" s="158"/>
      <c r="GT14" s="158"/>
      <c r="GU14" s="160"/>
      <c r="GV14" s="158"/>
      <c r="GW14" s="160"/>
      <c r="GX14" s="158"/>
      <c r="GY14" s="164"/>
      <c r="GZ14" s="164"/>
      <c r="HA14" s="164"/>
      <c r="HB14" s="164"/>
      <c r="HC14" s="164"/>
      <c r="HD14" s="158"/>
      <c r="HE14" s="158"/>
      <c r="HF14" s="158"/>
      <c r="HG14" s="158"/>
      <c r="HH14" s="158"/>
      <c r="HI14" s="158"/>
      <c r="HJ14" s="158"/>
      <c r="HK14" s="158"/>
      <c r="HL14" s="158"/>
      <c r="HM14" s="158"/>
      <c r="HN14" s="158"/>
      <c r="HO14" s="166"/>
      <c r="HP14" s="166"/>
      <c r="HQ14" s="166"/>
      <c r="HR14" s="158"/>
      <c r="HS14" s="158"/>
      <c r="HT14" s="158"/>
      <c r="HU14" s="158"/>
      <c r="HV14" s="158"/>
      <c r="HW14" s="167"/>
      <c r="HX14" s="158"/>
      <c r="HY14" s="167"/>
      <c r="HZ14" s="167"/>
      <c r="IA14" s="167"/>
      <c r="IB14" s="167"/>
      <c r="IC14" s="167"/>
      <c r="ID14" s="158"/>
      <c r="IE14" s="158"/>
      <c r="IF14" s="158"/>
      <c r="IG14" s="158"/>
      <c r="IH14" s="158"/>
      <c r="II14" s="158"/>
      <c r="IJ14" s="158"/>
      <c r="IK14" s="158"/>
      <c r="IL14" s="158"/>
    </row>
    <row r="15" spans="1:246" ht="14">
      <c r="A15" s="159"/>
      <c r="B15" s="160"/>
      <c r="C15" s="160"/>
      <c r="D15" s="160"/>
      <c r="E15" s="161"/>
      <c r="F15" s="162"/>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3"/>
      <c r="AT15" s="158"/>
      <c r="AU15" s="158"/>
      <c r="AV15" s="158"/>
      <c r="AW15" s="158"/>
      <c r="AX15" s="158"/>
      <c r="AY15" s="158"/>
      <c r="AZ15" s="158"/>
      <c r="BA15" s="158"/>
      <c r="BB15" s="158"/>
      <c r="BC15" s="158"/>
      <c r="BD15" s="158"/>
      <c r="BE15" s="158"/>
      <c r="BF15" s="158"/>
      <c r="BG15" s="158"/>
      <c r="BH15" s="158"/>
      <c r="BI15" s="158"/>
      <c r="BJ15" s="158"/>
      <c r="BK15" s="158"/>
      <c r="BL15" s="158"/>
      <c r="BM15" s="153"/>
      <c r="BN15" s="158"/>
      <c r="BO15" s="158"/>
      <c r="BP15" s="158"/>
      <c r="BQ15" s="153"/>
      <c r="BR15" s="153"/>
      <c r="BS15" s="163"/>
      <c r="BT15" s="158"/>
      <c r="BU15" s="163"/>
      <c r="BV15" s="153"/>
      <c r="BW15" s="158"/>
      <c r="BX15" s="153"/>
      <c r="BY15" s="153"/>
      <c r="BZ15" s="158"/>
      <c r="CA15" s="158"/>
      <c r="CB15" s="158"/>
      <c r="CC15" s="158"/>
      <c r="CD15" s="158"/>
      <c r="CE15" s="158"/>
      <c r="CF15" s="158"/>
      <c r="CG15" s="158"/>
      <c r="CH15" s="158"/>
      <c r="CI15" s="153"/>
      <c r="CJ15" s="153"/>
      <c r="CK15" s="153"/>
      <c r="CL15" s="158"/>
      <c r="CM15" s="158"/>
      <c r="CN15" s="158"/>
      <c r="CO15" s="158"/>
      <c r="CP15" s="153"/>
      <c r="CQ15" s="158"/>
      <c r="CR15" s="158"/>
      <c r="CS15" s="158"/>
      <c r="CT15" s="153"/>
      <c r="CU15" s="158"/>
      <c r="CV15" s="158"/>
      <c r="CW15" s="153"/>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46"/>
      <c r="ED15" s="158"/>
      <c r="EE15" s="158"/>
      <c r="EF15" s="164"/>
      <c r="EG15" s="158"/>
      <c r="EH15" s="164"/>
      <c r="EI15" s="158"/>
      <c r="EJ15" s="158"/>
      <c r="EK15" s="158"/>
      <c r="EL15" s="158"/>
      <c r="EM15" s="158"/>
      <c r="EN15" s="158"/>
      <c r="EO15" s="158"/>
      <c r="EP15" s="158"/>
      <c r="EQ15" s="158"/>
      <c r="ER15" s="158"/>
      <c r="ES15" s="158"/>
      <c r="ET15" s="158"/>
      <c r="EU15" s="158"/>
      <c r="EV15" s="158"/>
      <c r="EW15" s="158"/>
      <c r="EX15" s="158"/>
      <c r="EY15" s="158"/>
      <c r="EZ15" s="158"/>
      <c r="FA15" s="158"/>
      <c r="FB15" s="158"/>
      <c r="FC15" s="158"/>
      <c r="FD15" s="158"/>
      <c r="FE15" s="158"/>
      <c r="FF15" s="158"/>
      <c r="FG15" s="158"/>
      <c r="FH15" s="158"/>
      <c r="FI15" s="158"/>
      <c r="FJ15" s="158"/>
      <c r="FK15" s="158"/>
      <c r="FL15" s="146"/>
      <c r="FM15" s="158"/>
      <c r="FN15" s="158"/>
      <c r="FO15" s="164"/>
      <c r="FP15" s="158"/>
      <c r="FQ15" s="158"/>
      <c r="FR15" s="158"/>
      <c r="FS15" s="158"/>
      <c r="FT15" s="158"/>
      <c r="FU15" s="158"/>
      <c r="FV15" s="158"/>
      <c r="FW15" s="158"/>
      <c r="FX15" s="158"/>
      <c r="FY15" s="158"/>
      <c r="FZ15" s="146"/>
      <c r="GA15" s="158"/>
      <c r="GB15" s="158"/>
      <c r="GC15" s="158"/>
      <c r="GD15" s="158"/>
      <c r="GE15" s="158"/>
      <c r="GF15" s="158"/>
      <c r="GG15" s="158"/>
      <c r="GH15" s="158"/>
      <c r="GI15" s="158"/>
      <c r="GJ15" s="158"/>
      <c r="GK15" s="165"/>
      <c r="GL15" s="159"/>
      <c r="GM15" s="158"/>
      <c r="GN15" s="158"/>
      <c r="GO15" s="158"/>
      <c r="GP15" s="158"/>
      <c r="GQ15" s="158"/>
      <c r="GR15" s="158"/>
      <c r="GS15" s="158"/>
      <c r="GT15" s="158"/>
      <c r="GU15" s="160"/>
      <c r="GV15" s="158"/>
      <c r="GW15" s="160"/>
      <c r="GX15" s="158"/>
      <c r="GY15" s="164"/>
      <c r="GZ15" s="164"/>
      <c r="HA15" s="164"/>
      <c r="HB15" s="164"/>
      <c r="HC15" s="164"/>
      <c r="HD15" s="158"/>
      <c r="HE15" s="158"/>
      <c r="HF15" s="158"/>
      <c r="HG15" s="158"/>
      <c r="HH15" s="158"/>
      <c r="HI15" s="158"/>
      <c r="HJ15" s="158"/>
      <c r="HK15" s="158"/>
      <c r="HL15" s="158"/>
      <c r="HM15" s="158"/>
      <c r="HN15" s="158"/>
      <c r="HO15" s="166"/>
      <c r="HP15" s="166"/>
      <c r="HQ15" s="166"/>
      <c r="HR15" s="158"/>
      <c r="HS15" s="158"/>
      <c r="HT15" s="158"/>
      <c r="HU15" s="158"/>
      <c r="HV15" s="158"/>
      <c r="HW15" s="167"/>
      <c r="HX15" s="158"/>
      <c r="HY15" s="167"/>
      <c r="HZ15" s="167"/>
      <c r="IA15" s="167"/>
      <c r="IB15" s="167"/>
      <c r="IC15" s="167"/>
      <c r="ID15" s="158"/>
      <c r="IE15" s="158"/>
      <c r="IF15" s="158"/>
      <c r="IG15" s="158"/>
      <c r="IH15" s="158"/>
      <c r="II15" s="158"/>
      <c r="IJ15" s="158"/>
      <c r="IK15" s="158"/>
      <c r="IL15" s="158"/>
    </row>
    <row r="16" spans="1:246" ht="14">
      <c r="A16" s="159"/>
      <c r="B16" s="160"/>
      <c r="C16" s="160"/>
      <c r="D16" s="160"/>
      <c r="E16" s="161"/>
      <c r="F16" s="162"/>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3"/>
      <c r="AT16" s="158"/>
      <c r="AU16" s="158"/>
      <c r="AV16" s="158"/>
      <c r="AW16" s="158"/>
      <c r="AX16" s="158"/>
      <c r="AY16" s="158"/>
      <c r="AZ16" s="158"/>
      <c r="BA16" s="158"/>
      <c r="BB16" s="158"/>
      <c r="BC16" s="158"/>
      <c r="BD16" s="158"/>
      <c r="BE16" s="158"/>
      <c r="BF16" s="158"/>
      <c r="BG16" s="158"/>
      <c r="BH16" s="158"/>
      <c r="BI16" s="158"/>
      <c r="BJ16" s="158"/>
      <c r="BK16" s="158"/>
      <c r="BL16" s="158"/>
      <c r="BM16" s="153"/>
      <c r="BN16" s="158"/>
      <c r="BO16" s="158"/>
      <c r="BP16" s="158"/>
      <c r="BQ16" s="153"/>
      <c r="BR16" s="153"/>
      <c r="BS16" s="163"/>
      <c r="BT16" s="158"/>
      <c r="BU16" s="163"/>
      <c r="BV16" s="153"/>
      <c r="BW16" s="158"/>
      <c r="BX16" s="153"/>
      <c r="BY16" s="153"/>
      <c r="BZ16" s="158"/>
      <c r="CA16" s="158"/>
      <c r="CB16" s="158"/>
      <c r="CC16" s="158"/>
      <c r="CD16" s="158"/>
      <c r="CE16" s="158"/>
      <c r="CF16" s="158"/>
      <c r="CG16" s="158"/>
      <c r="CH16" s="158"/>
      <c r="CI16" s="153"/>
      <c r="CJ16" s="153"/>
      <c r="CK16" s="153"/>
      <c r="CL16" s="158"/>
      <c r="CM16" s="158"/>
      <c r="CN16" s="158"/>
      <c r="CO16" s="158"/>
      <c r="CP16" s="153"/>
      <c r="CQ16" s="158"/>
      <c r="CR16" s="158"/>
      <c r="CS16" s="158"/>
      <c r="CT16" s="153"/>
      <c r="CU16" s="158"/>
      <c r="CV16" s="158"/>
      <c r="CW16" s="153"/>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46"/>
      <c r="ED16" s="158"/>
      <c r="EE16" s="158"/>
      <c r="EF16" s="164"/>
      <c r="EG16" s="158"/>
      <c r="EH16" s="164"/>
      <c r="EI16" s="158"/>
      <c r="EJ16" s="158"/>
      <c r="EK16" s="158"/>
      <c r="EL16" s="158"/>
      <c r="EM16" s="158"/>
      <c r="EN16" s="158"/>
      <c r="EO16" s="158"/>
      <c r="EP16" s="158"/>
      <c r="EQ16" s="158"/>
      <c r="ER16" s="158"/>
      <c r="ES16" s="158"/>
      <c r="ET16" s="158"/>
      <c r="EU16" s="158"/>
      <c r="EV16" s="158"/>
      <c r="EW16" s="158"/>
      <c r="EX16" s="158"/>
      <c r="EY16" s="158"/>
      <c r="EZ16" s="158"/>
      <c r="FA16" s="158"/>
      <c r="FB16" s="158"/>
      <c r="FC16" s="158"/>
      <c r="FD16" s="158"/>
      <c r="FE16" s="158"/>
      <c r="FF16" s="158"/>
      <c r="FG16" s="158"/>
      <c r="FH16" s="158"/>
      <c r="FI16" s="158"/>
      <c r="FJ16" s="158"/>
      <c r="FK16" s="158"/>
      <c r="FL16" s="146"/>
      <c r="FM16" s="158"/>
      <c r="FN16" s="158"/>
      <c r="FO16" s="164"/>
      <c r="FP16" s="158"/>
      <c r="FQ16" s="158"/>
      <c r="FR16" s="158"/>
      <c r="FS16" s="158"/>
      <c r="FT16" s="158"/>
      <c r="FU16" s="158"/>
      <c r="FV16" s="158"/>
      <c r="FW16" s="158"/>
      <c r="FX16" s="158"/>
      <c r="FY16" s="158"/>
      <c r="FZ16" s="146"/>
      <c r="GA16" s="158"/>
      <c r="GB16" s="158"/>
      <c r="GC16" s="158"/>
      <c r="GD16" s="158"/>
      <c r="GE16" s="158"/>
      <c r="GF16" s="158"/>
      <c r="GG16" s="158"/>
      <c r="GH16" s="158"/>
      <c r="GI16" s="158"/>
      <c r="GJ16" s="158"/>
      <c r="GK16" s="165"/>
      <c r="GL16" s="159"/>
      <c r="GM16" s="158"/>
      <c r="GN16" s="158"/>
      <c r="GO16" s="158"/>
      <c r="GP16" s="158"/>
      <c r="GQ16" s="158"/>
      <c r="GR16" s="158"/>
      <c r="GS16" s="158"/>
      <c r="GT16" s="158"/>
      <c r="GU16" s="160"/>
      <c r="GV16" s="158"/>
      <c r="GW16" s="160"/>
      <c r="GX16" s="158"/>
      <c r="GY16" s="164"/>
      <c r="GZ16" s="164"/>
      <c r="HA16" s="164"/>
      <c r="HB16" s="164"/>
      <c r="HC16" s="164"/>
      <c r="HD16" s="158"/>
      <c r="HE16" s="158"/>
      <c r="HF16" s="158"/>
      <c r="HG16" s="158"/>
      <c r="HH16" s="158"/>
      <c r="HI16" s="158"/>
      <c r="HJ16" s="158"/>
      <c r="HK16" s="158"/>
      <c r="HL16" s="158"/>
      <c r="HM16" s="158"/>
      <c r="HN16" s="158"/>
      <c r="HO16" s="166"/>
      <c r="HP16" s="166"/>
      <c r="HQ16" s="166"/>
      <c r="HR16" s="158"/>
      <c r="HS16" s="158"/>
      <c r="HT16" s="158"/>
      <c r="HU16" s="158"/>
      <c r="HV16" s="158"/>
      <c r="HW16" s="167"/>
      <c r="HX16" s="158"/>
      <c r="HY16" s="167"/>
      <c r="HZ16" s="167"/>
      <c r="IA16" s="167"/>
      <c r="IB16" s="167"/>
      <c r="IC16" s="167"/>
      <c r="ID16" s="158"/>
      <c r="IE16" s="158"/>
      <c r="IF16" s="158"/>
      <c r="IG16" s="158"/>
      <c r="IH16" s="158"/>
      <c r="II16" s="158"/>
      <c r="IJ16" s="158"/>
      <c r="IK16" s="158"/>
      <c r="IL16" s="158"/>
    </row>
    <row r="17" spans="1:246" ht="14">
      <c r="A17" s="159"/>
      <c r="B17" s="160"/>
      <c r="C17" s="160"/>
      <c r="D17" s="160"/>
      <c r="E17" s="161"/>
      <c r="F17" s="162"/>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3"/>
      <c r="AT17" s="158"/>
      <c r="AU17" s="158"/>
      <c r="AV17" s="158"/>
      <c r="AW17" s="158"/>
      <c r="AX17" s="158"/>
      <c r="AY17" s="158"/>
      <c r="AZ17" s="158"/>
      <c r="BA17" s="158"/>
      <c r="BB17" s="158"/>
      <c r="BC17" s="158"/>
      <c r="BD17" s="158"/>
      <c r="BE17" s="158"/>
      <c r="BF17" s="158"/>
      <c r="BG17" s="158"/>
      <c r="BH17" s="158"/>
      <c r="BI17" s="158"/>
      <c r="BJ17" s="158"/>
      <c r="BK17" s="158"/>
      <c r="BL17" s="158"/>
      <c r="BM17" s="153"/>
      <c r="BN17" s="158"/>
      <c r="BO17" s="158"/>
      <c r="BP17" s="158"/>
      <c r="BQ17" s="153"/>
      <c r="BR17" s="153"/>
      <c r="BS17" s="163"/>
      <c r="BT17" s="158"/>
      <c r="BU17" s="163"/>
      <c r="BV17" s="153"/>
      <c r="BW17" s="158"/>
      <c r="BX17" s="169"/>
      <c r="BY17" s="153"/>
      <c r="BZ17" s="158"/>
      <c r="CA17" s="158"/>
      <c r="CB17" s="158"/>
      <c r="CC17" s="158"/>
      <c r="CD17" s="158"/>
      <c r="CE17" s="158"/>
      <c r="CF17" s="158"/>
      <c r="CG17" s="158"/>
      <c r="CH17" s="158"/>
      <c r="CI17" s="153"/>
      <c r="CJ17" s="153"/>
      <c r="CK17" s="153"/>
      <c r="CL17" s="158"/>
      <c r="CM17" s="158"/>
      <c r="CN17" s="158"/>
      <c r="CO17" s="158"/>
      <c r="CP17" s="153"/>
      <c r="CQ17" s="158"/>
      <c r="CR17" s="158"/>
      <c r="CS17" s="158"/>
      <c r="CT17" s="153"/>
      <c r="CU17" s="158"/>
      <c r="CV17" s="158"/>
      <c r="CW17" s="153"/>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46"/>
      <c r="ED17" s="158"/>
      <c r="EE17" s="158"/>
      <c r="EF17" s="164"/>
      <c r="EG17" s="158"/>
      <c r="EH17" s="164"/>
      <c r="EI17" s="158"/>
      <c r="EJ17" s="158"/>
      <c r="EK17" s="158"/>
      <c r="EL17" s="158"/>
      <c r="EM17" s="158"/>
      <c r="EN17" s="158"/>
      <c r="EO17" s="158"/>
      <c r="EP17" s="158"/>
      <c r="EQ17" s="158"/>
      <c r="ER17" s="158"/>
      <c r="ES17" s="158"/>
      <c r="ET17" s="158"/>
      <c r="EU17" s="158"/>
      <c r="EV17" s="158"/>
      <c r="EW17" s="158"/>
      <c r="EX17" s="158"/>
      <c r="EY17" s="158"/>
      <c r="EZ17" s="158"/>
      <c r="FA17" s="158"/>
      <c r="FB17" s="158"/>
      <c r="FC17" s="158"/>
      <c r="FD17" s="158"/>
      <c r="FE17" s="158"/>
      <c r="FF17" s="158"/>
      <c r="FG17" s="158"/>
      <c r="FH17" s="158"/>
      <c r="FI17" s="158"/>
      <c r="FJ17" s="158"/>
      <c r="FK17" s="158"/>
      <c r="FL17" s="146"/>
      <c r="FM17" s="158"/>
      <c r="FN17" s="158"/>
      <c r="FO17" s="164"/>
      <c r="FP17" s="158"/>
      <c r="FQ17" s="158"/>
      <c r="FR17" s="158"/>
      <c r="FS17" s="158"/>
      <c r="FT17" s="158"/>
      <c r="FU17" s="158"/>
      <c r="FV17" s="158"/>
      <c r="FW17" s="158"/>
      <c r="FX17" s="158"/>
      <c r="FY17" s="158"/>
      <c r="FZ17" s="146"/>
      <c r="GA17" s="158"/>
      <c r="GB17" s="158"/>
      <c r="GC17" s="158"/>
      <c r="GD17" s="158"/>
      <c r="GE17" s="158"/>
      <c r="GF17" s="158"/>
      <c r="GG17" s="158"/>
      <c r="GH17" s="158"/>
      <c r="GI17" s="158"/>
      <c r="GJ17" s="158"/>
      <c r="GK17" s="165"/>
      <c r="GL17" s="159"/>
      <c r="GM17" s="158"/>
      <c r="GN17" s="158"/>
      <c r="GO17" s="158"/>
      <c r="GP17" s="158"/>
      <c r="GQ17" s="158"/>
      <c r="GR17" s="158"/>
      <c r="GS17" s="158"/>
      <c r="GT17" s="158"/>
      <c r="GU17" s="160"/>
      <c r="GV17" s="158"/>
      <c r="GW17" s="160"/>
      <c r="GX17" s="158"/>
      <c r="GY17" s="164"/>
      <c r="GZ17" s="164"/>
      <c r="HA17" s="164"/>
      <c r="HB17" s="164"/>
      <c r="HC17" s="164"/>
      <c r="HD17" s="158"/>
      <c r="HE17" s="158"/>
      <c r="HF17" s="158"/>
      <c r="HG17" s="158"/>
      <c r="HH17" s="158"/>
      <c r="HI17" s="158"/>
      <c r="HJ17" s="158"/>
      <c r="HK17" s="158"/>
      <c r="HL17" s="158"/>
      <c r="HM17" s="158"/>
      <c r="HN17" s="158"/>
      <c r="HO17" s="166"/>
      <c r="HP17" s="166"/>
      <c r="HQ17" s="166"/>
      <c r="HR17" s="158"/>
      <c r="HS17" s="158"/>
      <c r="HT17" s="158"/>
      <c r="HU17" s="158"/>
      <c r="HV17" s="158"/>
      <c r="HW17" s="167"/>
      <c r="HX17" s="158"/>
      <c r="HY17" s="167"/>
      <c r="HZ17" s="167"/>
      <c r="IA17" s="167"/>
      <c r="IB17" s="167"/>
      <c r="IC17" s="167"/>
      <c r="ID17" s="158"/>
      <c r="IE17" s="158"/>
      <c r="IF17" s="158"/>
      <c r="IG17" s="158"/>
      <c r="IH17" s="158"/>
      <c r="II17" s="158"/>
      <c r="IJ17" s="158"/>
      <c r="IK17" s="158"/>
      <c r="IL17" s="158"/>
    </row>
    <row r="18" spans="1:246" ht="14">
      <c r="A18" s="159"/>
      <c r="B18" s="160"/>
      <c r="C18" s="160"/>
      <c r="D18" s="160"/>
      <c r="E18" s="161"/>
      <c r="F18" s="162"/>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3"/>
      <c r="AT18" s="158"/>
      <c r="AU18" s="158"/>
      <c r="AV18" s="158"/>
      <c r="AW18" s="158"/>
      <c r="AX18" s="158"/>
      <c r="AY18" s="158"/>
      <c r="AZ18" s="158"/>
      <c r="BA18" s="158"/>
      <c r="BB18" s="158"/>
      <c r="BC18" s="158"/>
      <c r="BD18" s="158"/>
      <c r="BE18" s="158"/>
      <c r="BF18" s="158"/>
      <c r="BG18" s="158"/>
      <c r="BH18" s="158"/>
      <c r="BI18" s="158"/>
      <c r="BJ18" s="158"/>
      <c r="BK18" s="158"/>
      <c r="BL18" s="158"/>
      <c r="BM18" s="153"/>
      <c r="BN18" s="158"/>
      <c r="BO18" s="158"/>
      <c r="BP18" s="158"/>
      <c r="BQ18" s="153"/>
      <c r="BR18" s="169"/>
      <c r="BS18" s="163"/>
      <c r="BT18" s="158"/>
      <c r="BU18" s="163"/>
      <c r="BV18" s="153"/>
      <c r="BW18" s="158"/>
      <c r="BX18" s="153"/>
      <c r="BY18" s="153"/>
      <c r="BZ18" s="158"/>
      <c r="CA18" s="158"/>
      <c r="CB18" s="158"/>
      <c r="CC18" s="158"/>
      <c r="CD18" s="158"/>
      <c r="CE18" s="158"/>
      <c r="CF18" s="158"/>
      <c r="CG18" s="158"/>
      <c r="CH18" s="158"/>
      <c r="CI18" s="153"/>
      <c r="CJ18" s="153"/>
      <c r="CK18" s="153"/>
      <c r="CL18" s="158"/>
      <c r="CM18" s="158"/>
      <c r="CN18" s="158"/>
      <c r="CO18" s="158"/>
      <c r="CP18" s="153"/>
      <c r="CQ18" s="158"/>
      <c r="CR18" s="158"/>
      <c r="CS18" s="158"/>
      <c r="CT18" s="153"/>
      <c r="CU18" s="158"/>
      <c r="CV18" s="158"/>
      <c r="CW18" s="153"/>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46"/>
      <c r="ED18" s="158"/>
      <c r="EE18" s="158"/>
      <c r="EF18" s="164"/>
      <c r="EG18" s="158"/>
      <c r="EH18" s="164"/>
      <c r="EI18" s="158"/>
      <c r="EJ18" s="158"/>
      <c r="EK18" s="158"/>
      <c r="EL18" s="158"/>
      <c r="EM18" s="158"/>
      <c r="EN18" s="158"/>
      <c r="EO18" s="158"/>
      <c r="EP18" s="158"/>
      <c r="EQ18" s="158"/>
      <c r="ER18" s="158"/>
      <c r="ES18" s="158"/>
      <c r="ET18" s="158"/>
      <c r="EU18" s="158"/>
      <c r="EV18" s="158"/>
      <c r="EW18" s="158"/>
      <c r="EX18" s="158"/>
      <c r="EY18" s="158"/>
      <c r="EZ18" s="158"/>
      <c r="FA18" s="158"/>
      <c r="FB18" s="158"/>
      <c r="FC18" s="158"/>
      <c r="FD18" s="158"/>
      <c r="FE18" s="158"/>
      <c r="FF18" s="158"/>
      <c r="FG18" s="158"/>
      <c r="FH18" s="158"/>
      <c r="FI18" s="158"/>
      <c r="FJ18" s="158"/>
      <c r="FK18" s="158"/>
      <c r="FL18" s="146"/>
      <c r="FM18" s="158"/>
      <c r="FN18" s="158"/>
      <c r="FO18" s="164"/>
      <c r="FP18" s="158"/>
      <c r="FQ18" s="158"/>
      <c r="FR18" s="158"/>
      <c r="FS18" s="158"/>
      <c r="FT18" s="158"/>
      <c r="FU18" s="158"/>
      <c r="FV18" s="158"/>
      <c r="FW18" s="158"/>
      <c r="FX18" s="158"/>
      <c r="FY18" s="158"/>
      <c r="FZ18" s="146"/>
      <c r="GA18" s="158"/>
      <c r="GB18" s="158"/>
      <c r="GC18" s="158"/>
      <c r="GD18" s="158"/>
      <c r="GE18" s="158"/>
      <c r="GF18" s="158"/>
      <c r="GG18" s="158"/>
      <c r="GH18" s="158"/>
      <c r="GI18" s="158"/>
      <c r="GJ18" s="158"/>
      <c r="GK18" s="165"/>
      <c r="GL18" s="159"/>
      <c r="GM18" s="158"/>
      <c r="GN18" s="158"/>
      <c r="GO18" s="158"/>
      <c r="GP18" s="158"/>
      <c r="GQ18" s="158"/>
      <c r="GR18" s="158"/>
      <c r="GS18" s="158"/>
      <c r="GT18" s="158"/>
      <c r="GU18" s="160"/>
      <c r="GV18" s="158"/>
      <c r="GW18" s="160"/>
      <c r="GX18" s="158"/>
      <c r="GY18" s="164"/>
      <c r="GZ18" s="164"/>
      <c r="HA18" s="164"/>
      <c r="HB18" s="164"/>
      <c r="HC18" s="164"/>
      <c r="HD18" s="158"/>
      <c r="HE18" s="158"/>
      <c r="HF18" s="158"/>
      <c r="HG18" s="158"/>
      <c r="HH18" s="158"/>
      <c r="HI18" s="158"/>
      <c r="HJ18" s="158"/>
      <c r="HK18" s="158"/>
      <c r="HL18" s="158"/>
      <c r="HM18" s="158"/>
      <c r="HN18" s="158"/>
      <c r="HO18" s="166"/>
      <c r="HP18" s="166"/>
      <c r="HQ18" s="166"/>
      <c r="HR18" s="158"/>
      <c r="HS18" s="158"/>
      <c r="HT18" s="158"/>
      <c r="HU18" s="158"/>
      <c r="HV18" s="158"/>
      <c r="HW18" s="167"/>
      <c r="HX18" s="158"/>
      <c r="HY18" s="167"/>
      <c r="HZ18" s="167"/>
      <c r="IA18" s="167"/>
      <c r="IB18" s="167"/>
      <c r="IC18" s="167"/>
      <c r="ID18" s="158"/>
      <c r="IE18" s="158"/>
      <c r="IF18" s="158"/>
      <c r="IG18" s="158"/>
      <c r="IH18" s="158"/>
      <c r="II18" s="158"/>
      <c r="IJ18" s="158"/>
      <c r="IK18" s="158"/>
      <c r="IL18" s="158"/>
    </row>
    <row r="19" spans="1:246" ht="14">
      <c r="A19" s="159"/>
      <c r="B19" s="160"/>
      <c r="C19" s="160"/>
      <c r="D19" s="160"/>
      <c r="E19" s="161"/>
      <c r="F19" s="162"/>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3"/>
      <c r="AT19" s="158"/>
      <c r="AU19" s="158"/>
      <c r="AV19" s="158"/>
      <c r="AW19" s="158"/>
      <c r="AX19" s="158"/>
      <c r="AY19" s="158"/>
      <c r="AZ19" s="158"/>
      <c r="BA19" s="158"/>
      <c r="BB19" s="158"/>
      <c r="BC19" s="158"/>
      <c r="BD19" s="158"/>
      <c r="BE19" s="158"/>
      <c r="BF19" s="158"/>
      <c r="BG19" s="158"/>
      <c r="BH19" s="158"/>
      <c r="BI19" s="158"/>
      <c r="BJ19" s="158"/>
      <c r="BK19" s="158"/>
      <c r="BL19" s="158"/>
      <c r="BM19" s="153"/>
      <c r="BN19" s="158"/>
      <c r="BO19" s="158"/>
      <c r="BP19" s="158"/>
      <c r="BQ19" s="153"/>
      <c r="BR19" s="153"/>
      <c r="BS19" s="163"/>
      <c r="BT19" s="158"/>
      <c r="BU19" s="163"/>
      <c r="BV19" s="153"/>
      <c r="BW19" s="158"/>
      <c r="BX19" s="153"/>
      <c r="BY19" s="153"/>
      <c r="BZ19" s="158"/>
      <c r="CA19" s="158"/>
      <c r="CB19" s="158"/>
      <c r="CC19" s="158"/>
      <c r="CD19" s="158"/>
      <c r="CE19" s="158"/>
      <c r="CF19" s="158"/>
      <c r="CG19" s="158"/>
      <c r="CH19" s="158"/>
      <c r="CI19" s="153"/>
      <c r="CJ19" s="153"/>
      <c r="CK19" s="153"/>
      <c r="CL19" s="158"/>
      <c r="CM19" s="158"/>
      <c r="CN19" s="158"/>
      <c r="CO19" s="158"/>
      <c r="CP19" s="153"/>
      <c r="CQ19" s="158"/>
      <c r="CR19" s="158"/>
      <c r="CS19" s="158"/>
      <c r="CT19" s="153"/>
      <c r="CU19" s="158"/>
      <c r="CV19" s="158"/>
      <c r="CW19" s="153"/>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46"/>
      <c r="ED19" s="158"/>
      <c r="EE19" s="158"/>
      <c r="EF19" s="164"/>
      <c r="EG19" s="158"/>
      <c r="EH19" s="164"/>
      <c r="EI19" s="158"/>
      <c r="EJ19" s="158"/>
      <c r="EK19" s="158"/>
      <c r="EL19" s="158"/>
      <c r="EM19" s="158"/>
      <c r="EN19" s="158"/>
      <c r="EO19" s="158"/>
      <c r="EP19" s="158"/>
      <c r="EQ19" s="158"/>
      <c r="ER19" s="158"/>
      <c r="ES19" s="158"/>
      <c r="ET19" s="158"/>
      <c r="EU19" s="158"/>
      <c r="EV19" s="158"/>
      <c r="EW19" s="158"/>
      <c r="EX19" s="158"/>
      <c r="EY19" s="158"/>
      <c r="EZ19" s="158"/>
      <c r="FA19" s="158"/>
      <c r="FB19" s="158"/>
      <c r="FC19" s="158"/>
      <c r="FD19" s="158"/>
      <c r="FE19" s="158"/>
      <c r="FF19" s="158"/>
      <c r="FG19" s="158"/>
      <c r="FH19" s="158"/>
      <c r="FI19" s="158"/>
      <c r="FJ19" s="158"/>
      <c r="FK19" s="158"/>
      <c r="FL19" s="146"/>
      <c r="FM19" s="158"/>
      <c r="FN19" s="158"/>
      <c r="FO19" s="164"/>
      <c r="FP19" s="158"/>
      <c r="FQ19" s="158"/>
      <c r="FR19" s="158"/>
      <c r="FS19" s="158"/>
      <c r="FT19" s="158"/>
      <c r="FU19" s="158"/>
      <c r="FV19" s="158"/>
      <c r="FW19" s="158"/>
      <c r="FX19" s="158"/>
      <c r="FY19" s="158"/>
      <c r="FZ19" s="146"/>
      <c r="GA19" s="158"/>
      <c r="GB19" s="158"/>
      <c r="GC19" s="158"/>
      <c r="GD19" s="158"/>
      <c r="GE19" s="158"/>
      <c r="GF19" s="158"/>
      <c r="GG19" s="158"/>
      <c r="GH19" s="158"/>
      <c r="GI19" s="158"/>
      <c r="GJ19" s="158"/>
      <c r="GK19" s="165"/>
      <c r="GL19" s="159"/>
      <c r="GM19" s="158"/>
      <c r="GN19" s="158"/>
      <c r="GO19" s="158"/>
      <c r="GP19" s="158"/>
      <c r="GQ19" s="158"/>
      <c r="GR19" s="158"/>
      <c r="GS19" s="158"/>
      <c r="GT19" s="158"/>
      <c r="GU19" s="160"/>
      <c r="GV19" s="158"/>
      <c r="GW19" s="160"/>
      <c r="GX19" s="158"/>
      <c r="GY19" s="164"/>
      <c r="GZ19" s="164"/>
      <c r="HA19" s="164"/>
      <c r="HB19" s="164"/>
      <c r="HC19" s="164"/>
      <c r="HD19" s="158"/>
      <c r="HE19" s="158"/>
      <c r="HF19" s="158"/>
      <c r="HG19" s="158"/>
      <c r="HH19" s="158"/>
      <c r="HI19" s="158"/>
      <c r="HJ19" s="158"/>
      <c r="HK19" s="158"/>
      <c r="HL19" s="158"/>
      <c r="HM19" s="158"/>
      <c r="HN19" s="158"/>
      <c r="HO19" s="166"/>
      <c r="HP19" s="166"/>
      <c r="HQ19" s="166"/>
      <c r="HR19" s="158"/>
      <c r="HS19" s="158"/>
      <c r="HT19" s="158"/>
      <c r="HU19" s="158"/>
      <c r="HV19" s="158"/>
      <c r="HW19" s="167"/>
      <c r="HX19" s="158"/>
      <c r="HY19" s="167"/>
      <c r="HZ19" s="167"/>
      <c r="IA19" s="167"/>
      <c r="IB19" s="167"/>
      <c r="IC19" s="167"/>
      <c r="ID19" s="158"/>
      <c r="IE19" s="158"/>
      <c r="IF19" s="158"/>
      <c r="IG19" s="158"/>
      <c r="IH19" s="158"/>
      <c r="II19" s="158"/>
      <c r="IJ19" s="158"/>
      <c r="IK19" s="158"/>
      <c r="IL19" s="158"/>
    </row>
    <row r="20" spans="1:246" ht="14">
      <c r="A20" s="159"/>
      <c r="B20" s="160"/>
      <c r="C20" s="160"/>
      <c r="D20" s="160"/>
      <c r="E20" s="161"/>
      <c r="F20" s="162"/>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3"/>
      <c r="AT20" s="158"/>
      <c r="AU20" s="158"/>
      <c r="AV20" s="158"/>
      <c r="AW20" s="158"/>
      <c r="AX20" s="158"/>
      <c r="AY20" s="158"/>
      <c r="AZ20" s="158"/>
      <c r="BA20" s="158"/>
      <c r="BB20" s="158"/>
      <c r="BC20" s="158"/>
      <c r="BD20" s="158"/>
      <c r="BE20" s="158"/>
      <c r="BF20" s="158"/>
      <c r="BG20" s="158"/>
      <c r="BH20" s="158"/>
      <c r="BI20" s="158"/>
      <c r="BJ20" s="158"/>
      <c r="BK20" s="158"/>
      <c r="BL20" s="158"/>
      <c r="BM20" s="153"/>
      <c r="BN20" s="158"/>
      <c r="BO20" s="158"/>
      <c r="BP20" s="158"/>
      <c r="BQ20" s="153"/>
      <c r="BR20" s="153"/>
      <c r="BS20" s="163"/>
      <c r="BT20" s="158"/>
      <c r="BU20" s="163"/>
      <c r="BV20" s="153"/>
      <c r="BW20" s="158"/>
      <c r="BX20" s="153"/>
      <c r="BY20" s="153"/>
      <c r="BZ20" s="158"/>
      <c r="CA20" s="158"/>
      <c r="CB20" s="158"/>
      <c r="CC20" s="158"/>
      <c r="CD20" s="158"/>
      <c r="CE20" s="158"/>
      <c r="CF20" s="158"/>
      <c r="CG20" s="158"/>
      <c r="CH20" s="158"/>
      <c r="CI20" s="153"/>
      <c r="CJ20" s="153"/>
      <c r="CK20" s="153"/>
      <c r="CL20" s="158"/>
      <c r="CM20" s="158"/>
      <c r="CN20" s="158"/>
      <c r="CO20" s="158"/>
      <c r="CP20" s="153"/>
      <c r="CQ20" s="158"/>
      <c r="CR20" s="158"/>
      <c r="CS20" s="158"/>
      <c r="CT20" s="153"/>
      <c r="CU20" s="158"/>
      <c r="CV20" s="158"/>
      <c r="CW20" s="153"/>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46"/>
      <c r="ED20" s="158"/>
      <c r="EE20" s="158"/>
      <c r="EF20" s="164"/>
      <c r="EG20" s="158"/>
      <c r="EH20" s="164"/>
      <c r="EI20" s="158"/>
      <c r="EJ20" s="158"/>
      <c r="EK20" s="158"/>
      <c r="EL20" s="158"/>
      <c r="EM20" s="158"/>
      <c r="EN20" s="158"/>
      <c r="EO20" s="158"/>
      <c r="EP20" s="158"/>
      <c r="EQ20" s="158"/>
      <c r="ER20" s="158"/>
      <c r="ES20" s="158"/>
      <c r="ET20" s="158"/>
      <c r="EU20" s="158"/>
      <c r="EV20" s="158"/>
      <c r="EW20" s="158"/>
      <c r="EX20" s="158"/>
      <c r="EY20" s="158"/>
      <c r="EZ20" s="158"/>
      <c r="FA20" s="158"/>
      <c r="FB20" s="158"/>
      <c r="FC20" s="158"/>
      <c r="FD20" s="158"/>
      <c r="FE20" s="158"/>
      <c r="FF20" s="158"/>
      <c r="FG20" s="158"/>
      <c r="FH20" s="158"/>
      <c r="FI20" s="158"/>
      <c r="FJ20" s="158"/>
      <c r="FK20" s="158"/>
      <c r="FL20" s="146"/>
      <c r="FM20" s="158"/>
      <c r="FN20" s="158"/>
      <c r="FO20" s="164"/>
      <c r="FP20" s="158"/>
      <c r="FQ20" s="158"/>
      <c r="FR20" s="158"/>
      <c r="FS20" s="158"/>
      <c r="FT20" s="158"/>
      <c r="FU20" s="158"/>
      <c r="FV20" s="158"/>
      <c r="FW20" s="158"/>
      <c r="FX20" s="158"/>
      <c r="FY20" s="158"/>
      <c r="FZ20" s="146"/>
      <c r="GA20" s="158"/>
      <c r="GB20" s="158"/>
      <c r="GC20" s="158"/>
      <c r="GD20" s="158"/>
      <c r="GE20" s="158"/>
      <c r="GF20" s="158"/>
      <c r="GG20" s="158"/>
      <c r="GH20" s="158"/>
      <c r="GI20" s="158"/>
      <c r="GJ20" s="158"/>
      <c r="GK20" s="165"/>
      <c r="GL20" s="159"/>
      <c r="GM20" s="158"/>
      <c r="GN20" s="158"/>
      <c r="GO20" s="158"/>
      <c r="GP20" s="158"/>
      <c r="GQ20" s="158"/>
      <c r="GR20" s="158"/>
      <c r="GS20" s="158"/>
      <c r="GT20" s="158"/>
      <c r="GU20" s="160"/>
      <c r="GV20" s="158"/>
      <c r="GW20" s="160"/>
      <c r="GX20" s="158"/>
      <c r="GY20" s="164"/>
      <c r="GZ20" s="164"/>
      <c r="HA20" s="164"/>
      <c r="HB20" s="164"/>
      <c r="HC20" s="164"/>
      <c r="HD20" s="158"/>
      <c r="HE20" s="158"/>
      <c r="HF20" s="158"/>
      <c r="HG20" s="158"/>
      <c r="HH20" s="158"/>
      <c r="HI20" s="158"/>
      <c r="HJ20" s="158"/>
      <c r="HK20" s="158"/>
      <c r="HL20" s="158"/>
      <c r="HM20" s="158"/>
      <c r="HN20" s="158"/>
      <c r="HO20" s="166"/>
      <c r="HP20" s="166"/>
      <c r="HQ20" s="166"/>
      <c r="HR20" s="158"/>
      <c r="HS20" s="158"/>
      <c r="HT20" s="158"/>
      <c r="HU20" s="158"/>
      <c r="HV20" s="158"/>
      <c r="HW20" s="167"/>
      <c r="HX20" s="158"/>
      <c r="HY20" s="167"/>
      <c r="HZ20" s="167"/>
      <c r="IA20" s="167"/>
      <c r="IB20" s="167"/>
      <c r="IC20" s="167"/>
      <c r="ID20" s="158"/>
      <c r="IE20" s="158"/>
      <c r="IF20" s="158"/>
      <c r="IG20" s="158"/>
      <c r="IH20" s="158"/>
      <c r="II20" s="158"/>
      <c r="IJ20" s="158"/>
      <c r="IK20" s="158"/>
      <c r="IL20" s="158"/>
    </row>
    <row r="21" spans="1:246" ht="14">
      <c r="A21" s="159"/>
      <c r="B21" s="160"/>
      <c r="C21" s="160"/>
      <c r="D21" s="160"/>
      <c r="E21" s="161"/>
      <c r="F21" s="162"/>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3"/>
      <c r="AT21" s="158"/>
      <c r="AU21" s="158"/>
      <c r="AV21" s="158"/>
      <c r="AW21" s="158"/>
      <c r="AX21" s="158"/>
      <c r="AY21" s="158"/>
      <c r="AZ21" s="158"/>
      <c r="BA21" s="158"/>
      <c r="BB21" s="158"/>
      <c r="BC21" s="158"/>
      <c r="BD21" s="158"/>
      <c r="BE21" s="158"/>
      <c r="BF21" s="158"/>
      <c r="BG21" s="158"/>
      <c r="BH21" s="158"/>
      <c r="BI21" s="158"/>
      <c r="BJ21" s="158"/>
      <c r="BK21" s="158"/>
      <c r="BL21" s="158"/>
      <c r="BM21" s="153"/>
      <c r="BN21" s="158"/>
      <c r="BO21" s="158"/>
      <c r="BP21" s="158"/>
      <c r="BQ21" s="153"/>
      <c r="BR21" s="153"/>
      <c r="BS21" s="163"/>
      <c r="BT21" s="158"/>
      <c r="BU21" s="163"/>
      <c r="BV21" s="153"/>
      <c r="BW21" s="158"/>
      <c r="BX21" s="153"/>
      <c r="BY21" s="153"/>
      <c r="BZ21" s="158"/>
      <c r="CA21" s="158"/>
      <c r="CB21" s="158"/>
      <c r="CC21" s="158"/>
      <c r="CD21" s="158"/>
      <c r="CE21" s="158"/>
      <c r="CF21" s="158"/>
      <c r="CG21" s="158"/>
      <c r="CH21" s="158"/>
      <c r="CI21" s="153"/>
      <c r="CJ21" s="153"/>
      <c r="CK21" s="153"/>
      <c r="CL21" s="158"/>
      <c r="CM21" s="158"/>
      <c r="CN21" s="158"/>
      <c r="CO21" s="158"/>
      <c r="CP21" s="153"/>
      <c r="CQ21" s="158"/>
      <c r="CR21" s="158"/>
      <c r="CS21" s="158"/>
      <c r="CT21" s="153"/>
      <c r="CU21" s="158"/>
      <c r="CV21" s="158"/>
      <c r="CW21" s="153"/>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46"/>
      <c r="ED21" s="158"/>
      <c r="EE21" s="158"/>
      <c r="EF21" s="164"/>
      <c r="EG21" s="158"/>
      <c r="EH21" s="164"/>
      <c r="EI21" s="158"/>
      <c r="EJ21" s="158"/>
      <c r="EK21" s="158"/>
      <c r="EL21" s="158"/>
      <c r="EM21" s="158"/>
      <c r="EN21" s="158"/>
      <c r="EO21" s="158"/>
      <c r="EP21" s="158"/>
      <c r="EQ21" s="158"/>
      <c r="ER21" s="158"/>
      <c r="ES21" s="158"/>
      <c r="ET21" s="158"/>
      <c r="EU21" s="158"/>
      <c r="EV21" s="158"/>
      <c r="EW21" s="158"/>
      <c r="EX21" s="158"/>
      <c r="EY21" s="158"/>
      <c r="EZ21" s="158"/>
      <c r="FA21" s="158"/>
      <c r="FB21" s="158"/>
      <c r="FC21" s="158"/>
      <c r="FD21" s="158"/>
      <c r="FE21" s="158"/>
      <c r="FF21" s="158"/>
      <c r="FG21" s="158"/>
      <c r="FH21" s="158"/>
      <c r="FI21" s="158"/>
      <c r="FJ21" s="158"/>
      <c r="FK21" s="158"/>
      <c r="FL21" s="146"/>
      <c r="FM21" s="158"/>
      <c r="FN21" s="158"/>
      <c r="FO21" s="164"/>
      <c r="FP21" s="158"/>
      <c r="FQ21" s="158"/>
      <c r="FR21" s="158"/>
      <c r="FS21" s="158"/>
      <c r="FT21" s="158"/>
      <c r="FU21" s="158"/>
      <c r="FV21" s="158"/>
      <c r="FW21" s="158"/>
      <c r="FX21" s="158"/>
      <c r="FY21" s="158"/>
      <c r="FZ21" s="146"/>
      <c r="GA21" s="158"/>
      <c r="GB21" s="158"/>
      <c r="GC21" s="158"/>
      <c r="GD21" s="158"/>
      <c r="GE21" s="158"/>
      <c r="GF21" s="158"/>
      <c r="GG21" s="158"/>
      <c r="GH21" s="158"/>
      <c r="GI21" s="158"/>
      <c r="GJ21" s="158"/>
      <c r="GK21" s="165"/>
      <c r="GL21" s="159"/>
      <c r="GM21" s="158"/>
      <c r="GN21" s="158"/>
      <c r="GO21" s="158"/>
      <c r="GP21" s="158"/>
      <c r="GQ21" s="158"/>
      <c r="GR21" s="158"/>
      <c r="GS21" s="158"/>
      <c r="GT21" s="158"/>
      <c r="GU21" s="160"/>
      <c r="GV21" s="158"/>
      <c r="GW21" s="160"/>
      <c r="GX21" s="158"/>
      <c r="GY21" s="164"/>
      <c r="GZ21" s="164"/>
      <c r="HA21" s="164"/>
      <c r="HB21" s="164"/>
      <c r="HC21" s="164"/>
      <c r="HD21" s="158"/>
      <c r="HE21" s="158"/>
      <c r="HF21" s="158"/>
      <c r="HG21" s="158"/>
      <c r="HH21" s="158"/>
      <c r="HI21" s="158"/>
      <c r="HJ21" s="158"/>
      <c r="HK21" s="158"/>
      <c r="HL21" s="158"/>
      <c r="HM21" s="158"/>
      <c r="HN21" s="158"/>
      <c r="HO21" s="166"/>
      <c r="HP21" s="166"/>
      <c r="HQ21" s="166"/>
      <c r="HR21" s="158"/>
      <c r="HS21" s="158"/>
      <c r="HT21" s="158"/>
      <c r="HU21" s="158"/>
      <c r="HV21" s="158"/>
      <c r="HW21" s="167"/>
      <c r="HX21" s="158"/>
      <c r="HY21" s="167"/>
      <c r="HZ21" s="167"/>
      <c r="IA21" s="167"/>
      <c r="IB21" s="167"/>
      <c r="IC21" s="167"/>
      <c r="ID21" s="158"/>
      <c r="IE21" s="158"/>
      <c r="IF21" s="158"/>
      <c r="IG21" s="158"/>
      <c r="IH21" s="158"/>
      <c r="II21" s="158"/>
      <c r="IJ21" s="158"/>
      <c r="IK21" s="158"/>
      <c r="IL21" s="158"/>
    </row>
    <row r="22" spans="1:246" ht="14">
      <c r="A22" s="159"/>
      <c r="B22" s="160"/>
      <c r="C22" s="160"/>
      <c r="D22" s="160"/>
      <c r="E22" s="161"/>
      <c r="F22" s="162"/>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3"/>
      <c r="AT22" s="158"/>
      <c r="AU22" s="158"/>
      <c r="AV22" s="158"/>
      <c r="AW22" s="158"/>
      <c r="AX22" s="158"/>
      <c r="AY22" s="158"/>
      <c r="AZ22" s="158"/>
      <c r="BA22" s="158"/>
      <c r="BB22" s="158"/>
      <c r="BC22" s="158"/>
      <c r="BD22" s="158"/>
      <c r="BE22" s="158"/>
      <c r="BF22" s="158"/>
      <c r="BG22" s="158"/>
      <c r="BH22" s="158"/>
      <c r="BI22" s="158"/>
      <c r="BJ22" s="158"/>
      <c r="BK22" s="158"/>
      <c r="BL22" s="158"/>
      <c r="BM22" s="153"/>
      <c r="BN22" s="158"/>
      <c r="BO22" s="158"/>
      <c r="BP22" s="158"/>
      <c r="BQ22" s="153"/>
      <c r="BR22" s="153"/>
      <c r="BS22" s="163"/>
      <c r="BT22" s="158"/>
      <c r="BU22" s="163"/>
      <c r="BV22" s="153"/>
      <c r="BW22" s="158"/>
      <c r="BX22" s="153"/>
      <c r="BY22" s="153"/>
      <c r="BZ22" s="158"/>
      <c r="CA22" s="158"/>
      <c r="CB22" s="158"/>
      <c r="CC22" s="158"/>
      <c r="CD22" s="158"/>
      <c r="CE22" s="158"/>
      <c r="CF22" s="158"/>
      <c r="CG22" s="158"/>
      <c r="CH22" s="158"/>
      <c r="CI22" s="153"/>
      <c r="CJ22" s="153"/>
      <c r="CK22" s="153"/>
      <c r="CL22" s="158"/>
      <c r="CM22" s="158"/>
      <c r="CN22" s="158"/>
      <c r="CO22" s="158"/>
      <c r="CP22" s="153"/>
      <c r="CQ22" s="158"/>
      <c r="CR22" s="158"/>
      <c r="CS22" s="158"/>
      <c r="CT22" s="153"/>
      <c r="CU22" s="158"/>
      <c r="CV22" s="158"/>
      <c r="CW22" s="153"/>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46"/>
      <c r="ED22" s="158"/>
      <c r="EE22" s="158"/>
      <c r="EF22" s="164"/>
      <c r="EG22" s="158"/>
      <c r="EH22" s="164"/>
      <c r="EI22" s="158"/>
      <c r="EJ22" s="158"/>
      <c r="EK22" s="158"/>
      <c r="EL22" s="158"/>
      <c r="EM22" s="158"/>
      <c r="EN22" s="158"/>
      <c r="EO22" s="158"/>
      <c r="EP22" s="158"/>
      <c r="EQ22" s="158"/>
      <c r="ER22" s="158"/>
      <c r="ES22" s="158"/>
      <c r="ET22" s="158"/>
      <c r="EU22" s="158"/>
      <c r="EV22" s="158"/>
      <c r="EW22" s="158"/>
      <c r="EX22" s="158"/>
      <c r="EY22" s="158"/>
      <c r="EZ22" s="158"/>
      <c r="FA22" s="158"/>
      <c r="FB22" s="158"/>
      <c r="FC22" s="158"/>
      <c r="FD22" s="158"/>
      <c r="FE22" s="158"/>
      <c r="FF22" s="158"/>
      <c r="FG22" s="158"/>
      <c r="FH22" s="158"/>
      <c r="FI22" s="158"/>
      <c r="FJ22" s="158"/>
      <c r="FK22" s="158"/>
      <c r="FL22" s="146"/>
      <c r="FM22" s="158"/>
      <c r="FN22" s="158"/>
      <c r="FO22" s="164"/>
      <c r="FP22" s="158"/>
      <c r="FQ22" s="158"/>
      <c r="FR22" s="158"/>
      <c r="FS22" s="158"/>
      <c r="FT22" s="158"/>
      <c r="FU22" s="158"/>
      <c r="FV22" s="158"/>
      <c r="FW22" s="158"/>
      <c r="FX22" s="158"/>
      <c r="FY22" s="158"/>
      <c r="FZ22" s="146"/>
      <c r="GA22" s="158"/>
      <c r="GB22" s="158"/>
      <c r="GC22" s="158"/>
      <c r="GD22" s="158"/>
      <c r="GE22" s="158"/>
      <c r="GF22" s="158"/>
      <c r="GG22" s="158"/>
      <c r="GH22" s="158"/>
      <c r="GI22" s="158"/>
      <c r="GJ22" s="158"/>
      <c r="GK22" s="165"/>
      <c r="GL22" s="159"/>
      <c r="GM22" s="158"/>
      <c r="GN22" s="158"/>
      <c r="GO22" s="158"/>
      <c r="GP22" s="158"/>
      <c r="GQ22" s="158"/>
      <c r="GR22" s="158"/>
      <c r="GS22" s="158"/>
      <c r="GT22" s="158"/>
      <c r="GU22" s="160"/>
      <c r="GV22" s="158"/>
      <c r="GW22" s="160"/>
      <c r="GX22" s="158"/>
      <c r="GY22" s="164"/>
      <c r="GZ22" s="164"/>
      <c r="HA22" s="164"/>
      <c r="HB22" s="164"/>
      <c r="HC22" s="164"/>
      <c r="HD22" s="158"/>
      <c r="HE22" s="158"/>
      <c r="HF22" s="158"/>
      <c r="HG22" s="158"/>
      <c r="HH22" s="158"/>
      <c r="HI22" s="158"/>
      <c r="HJ22" s="158"/>
      <c r="HK22" s="158"/>
      <c r="HL22" s="158"/>
      <c r="HM22" s="158"/>
      <c r="HN22" s="158"/>
      <c r="HO22" s="166"/>
      <c r="HP22" s="166"/>
      <c r="HQ22" s="166"/>
      <c r="HR22" s="158"/>
      <c r="HS22" s="158"/>
      <c r="HT22" s="158"/>
      <c r="HU22" s="158"/>
      <c r="HV22" s="158"/>
      <c r="HW22" s="167"/>
      <c r="HX22" s="158"/>
      <c r="HY22" s="167"/>
      <c r="HZ22" s="167"/>
      <c r="IA22" s="167"/>
      <c r="IB22" s="167"/>
      <c r="IC22" s="167"/>
      <c r="ID22" s="158"/>
      <c r="IE22" s="158"/>
      <c r="IF22" s="158"/>
      <c r="IG22" s="158"/>
      <c r="IH22" s="158"/>
      <c r="II22" s="158"/>
      <c r="IJ22" s="158"/>
      <c r="IK22" s="158"/>
      <c r="IL22" s="158"/>
    </row>
    <row r="23" spans="1:246" ht="14">
      <c r="A23" s="159"/>
      <c r="B23" s="160"/>
      <c r="C23" s="160"/>
      <c r="D23" s="160"/>
      <c r="E23" s="161"/>
      <c r="F23" s="162"/>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3"/>
      <c r="AT23" s="158"/>
      <c r="AU23" s="158"/>
      <c r="AV23" s="158"/>
      <c r="AW23" s="158"/>
      <c r="AX23" s="158"/>
      <c r="AY23" s="158"/>
      <c r="AZ23" s="158"/>
      <c r="BA23" s="158"/>
      <c r="BB23" s="158"/>
      <c r="BC23" s="158"/>
      <c r="BD23" s="158"/>
      <c r="BE23" s="158"/>
      <c r="BF23" s="158"/>
      <c r="BG23" s="158"/>
      <c r="BH23" s="158"/>
      <c r="BI23" s="158"/>
      <c r="BJ23" s="158"/>
      <c r="BK23" s="158"/>
      <c r="BL23" s="158"/>
      <c r="BM23" s="153"/>
      <c r="BN23" s="158"/>
      <c r="BO23" s="158"/>
      <c r="BP23" s="158"/>
      <c r="BQ23" s="153"/>
      <c r="BR23" s="153"/>
      <c r="BS23" s="163"/>
      <c r="BT23" s="158"/>
      <c r="BU23" s="163"/>
      <c r="BV23" s="153"/>
      <c r="BW23" s="158"/>
      <c r="BX23" s="153"/>
      <c r="BY23" s="153"/>
      <c r="BZ23" s="158"/>
      <c r="CA23" s="158"/>
      <c r="CB23" s="158"/>
      <c r="CC23" s="158"/>
      <c r="CD23" s="158"/>
      <c r="CE23" s="158"/>
      <c r="CF23" s="158"/>
      <c r="CG23" s="158"/>
      <c r="CH23" s="158"/>
      <c r="CI23" s="153"/>
      <c r="CJ23" s="153"/>
      <c r="CK23" s="153"/>
      <c r="CL23" s="158"/>
      <c r="CM23" s="158"/>
      <c r="CN23" s="158"/>
      <c r="CO23" s="158"/>
      <c r="CP23" s="153"/>
      <c r="CQ23" s="158"/>
      <c r="CR23" s="158"/>
      <c r="CS23" s="158"/>
      <c r="CT23" s="153"/>
      <c r="CU23" s="158"/>
      <c r="CV23" s="158"/>
      <c r="CW23" s="153"/>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46"/>
      <c r="ED23" s="158"/>
      <c r="EE23" s="158"/>
      <c r="EF23" s="164"/>
      <c r="EG23" s="158"/>
      <c r="EH23" s="164"/>
      <c r="EI23" s="158"/>
      <c r="EJ23" s="158"/>
      <c r="EK23" s="158"/>
      <c r="EL23" s="158"/>
      <c r="EM23" s="158"/>
      <c r="EN23" s="158"/>
      <c r="EO23" s="158"/>
      <c r="EP23" s="158"/>
      <c r="EQ23" s="158"/>
      <c r="ER23" s="158"/>
      <c r="ES23" s="158"/>
      <c r="ET23" s="158"/>
      <c r="EU23" s="158"/>
      <c r="EV23" s="158"/>
      <c r="EW23" s="158"/>
      <c r="EX23" s="158"/>
      <c r="EY23" s="158"/>
      <c r="EZ23" s="158"/>
      <c r="FA23" s="158"/>
      <c r="FB23" s="158"/>
      <c r="FC23" s="158"/>
      <c r="FD23" s="158"/>
      <c r="FE23" s="158"/>
      <c r="FF23" s="158"/>
      <c r="FG23" s="158"/>
      <c r="FH23" s="158"/>
      <c r="FI23" s="158"/>
      <c r="FJ23" s="158"/>
      <c r="FK23" s="158"/>
      <c r="FL23" s="146"/>
      <c r="FM23" s="158"/>
      <c r="FN23" s="158"/>
      <c r="FO23" s="164"/>
      <c r="FP23" s="158"/>
      <c r="FQ23" s="158"/>
      <c r="FR23" s="158"/>
      <c r="FS23" s="158"/>
      <c r="FT23" s="158"/>
      <c r="FU23" s="158"/>
      <c r="FV23" s="158"/>
      <c r="FW23" s="158"/>
      <c r="FX23" s="158"/>
      <c r="FY23" s="158"/>
      <c r="FZ23" s="146"/>
      <c r="GA23" s="158"/>
      <c r="GB23" s="158"/>
      <c r="GC23" s="158"/>
      <c r="GD23" s="158"/>
      <c r="GE23" s="158"/>
      <c r="GF23" s="158"/>
      <c r="GG23" s="158"/>
      <c r="GH23" s="158"/>
      <c r="GI23" s="158"/>
      <c r="GJ23" s="158"/>
      <c r="GK23" s="165"/>
      <c r="GL23" s="159"/>
      <c r="GM23" s="158"/>
      <c r="GN23" s="158"/>
      <c r="GO23" s="158"/>
      <c r="GP23" s="158"/>
      <c r="GQ23" s="158"/>
      <c r="GR23" s="158"/>
      <c r="GS23" s="158"/>
      <c r="GT23" s="158"/>
      <c r="GU23" s="160"/>
      <c r="GV23" s="158"/>
      <c r="GW23" s="160"/>
      <c r="GX23" s="158"/>
      <c r="GY23" s="164"/>
      <c r="GZ23" s="164"/>
      <c r="HA23" s="164"/>
      <c r="HB23" s="164"/>
      <c r="HC23" s="164"/>
      <c r="HD23" s="158"/>
      <c r="HE23" s="158"/>
      <c r="HF23" s="158"/>
      <c r="HG23" s="158"/>
      <c r="HH23" s="158"/>
      <c r="HI23" s="158"/>
      <c r="HJ23" s="158"/>
      <c r="HK23" s="158"/>
      <c r="HL23" s="158"/>
      <c r="HM23" s="158"/>
      <c r="HN23" s="158"/>
      <c r="HO23" s="166"/>
      <c r="HP23" s="166"/>
      <c r="HQ23" s="166"/>
      <c r="HR23" s="158"/>
      <c r="HS23" s="158"/>
      <c r="HT23" s="158"/>
      <c r="HU23" s="158"/>
      <c r="HV23" s="158"/>
      <c r="HW23" s="167"/>
      <c r="HX23" s="158"/>
      <c r="HY23" s="167"/>
      <c r="HZ23" s="167"/>
      <c r="IA23" s="167"/>
      <c r="IB23" s="167"/>
      <c r="IC23" s="167"/>
      <c r="ID23" s="158"/>
      <c r="IE23" s="158"/>
      <c r="IF23" s="158"/>
      <c r="IG23" s="158"/>
      <c r="IH23" s="158"/>
      <c r="II23" s="158"/>
      <c r="IJ23" s="158"/>
      <c r="IK23" s="158"/>
      <c r="IL23" s="158"/>
    </row>
    <row r="24" spans="1:246" ht="14">
      <c r="A24" s="159"/>
      <c r="B24" s="160"/>
      <c r="C24" s="160"/>
      <c r="D24" s="160"/>
      <c r="E24" s="161"/>
      <c r="F24" s="162"/>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3"/>
      <c r="AT24" s="158"/>
      <c r="AU24" s="158"/>
      <c r="AV24" s="158"/>
      <c r="AW24" s="158"/>
      <c r="AX24" s="158"/>
      <c r="AY24" s="158"/>
      <c r="AZ24" s="158"/>
      <c r="BA24" s="158"/>
      <c r="BB24" s="158"/>
      <c r="BC24" s="158"/>
      <c r="BD24" s="158"/>
      <c r="BE24" s="158"/>
      <c r="BF24" s="158"/>
      <c r="BG24" s="158"/>
      <c r="BH24" s="158"/>
      <c r="BI24" s="158"/>
      <c r="BJ24" s="158"/>
      <c r="BK24" s="158"/>
      <c r="BL24" s="158"/>
      <c r="BM24" s="153"/>
      <c r="BN24" s="158"/>
      <c r="BO24" s="158"/>
      <c r="BP24" s="158"/>
      <c r="BQ24" s="153"/>
      <c r="BR24" s="153"/>
      <c r="BS24" s="163"/>
      <c r="BT24" s="158"/>
      <c r="BU24" s="163"/>
      <c r="BV24" s="153"/>
      <c r="BW24" s="158"/>
      <c r="BX24" s="153"/>
      <c r="BY24" s="153"/>
      <c r="BZ24" s="158"/>
      <c r="CA24" s="158"/>
      <c r="CB24" s="158"/>
      <c r="CC24" s="158"/>
      <c r="CD24" s="158"/>
      <c r="CE24" s="158"/>
      <c r="CF24" s="158"/>
      <c r="CG24" s="158"/>
      <c r="CH24" s="158"/>
      <c r="CI24" s="153"/>
      <c r="CJ24" s="153"/>
      <c r="CK24" s="153"/>
      <c r="CL24" s="158"/>
      <c r="CM24" s="158"/>
      <c r="CN24" s="158"/>
      <c r="CO24" s="158"/>
      <c r="CP24" s="153"/>
      <c r="CQ24" s="158"/>
      <c r="CR24" s="158"/>
      <c r="CS24" s="158"/>
      <c r="CT24" s="153"/>
      <c r="CU24" s="158"/>
      <c r="CV24" s="158"/>
      <c r="CW24" s="153"/>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46"/>
      <c r="ED24" s="158"/>
      <c r="EE24" s="158"/>
      <c r="EF24" s="164"/>
      <c r="EG24" s="158"/>
      <c r="EH24" s="164"/>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46"/>
      <c r="FM24" s="158"/>
      <c r="FN24" s="158"/>
      <c r="FO24" s="164"/>
      <c r="FP24" s="158"/>
      <c r="FQ24" s="158"/>
      <c r="FR24" s="158"/>
      <c r="FS24" s="158"/>
      <c r="FT24" s="158"/>
      <c r="FU24" s="158"/>
      <c r="FV24" s="158"/>
      <c r="FW24" s="158"/>
      <c r="FX24" s="158"/>
      <c r="FY24" s="158"/>
      <c r="FZ24" s="146"/>
      <c r="GA24" s="158"/>
      <c r="GB24" s="158"/>
      <c r="GC24" s="158"/>
      <c r="GD24" s="158"/>
      <c r="GE24" s="158"/>
      <c r="GF24" s="158"/>
      <c r="GG24" s="158"/>
      <c r="GH24" s="158"/>
      <c r="GI24" s="158"/>
      <c r="GJ24" s="158"/>
      <c r="GK24" s="165"/>
      <c r="GL24" s="159"/>
      <c r="GM24" s="158"/>
      <c r="GN24" s="158"/>
      <c r="GO24" s="158"/>
      <c r="GP24" s="158"/>
      <c r="GQ24" s="158"/>
      <c r="GR24" s="158"/>
      <c r="GS24" s="158"/>
      <c r="GT24" s="158"/>
      <c r="GU24" s="160"/>
      <c r="GV24" s="158"/>
      <c r="GW24" s="160"/>
      <c r="GX24" s="158"/>
      <c r="GY24" s="164"/>
      <c r="GZ24" s="164"/>
      <c r="HA24" s="164"/>
      <c r="HB24" s="164"/>
      <c r="HC24" s="164"/>
      <c r="HD24" s="158"/>
      <c r="HE24" s="158"/>
      <c r="HF24" s="158"/>
      <c r="HG24" s="158"/>
      <c r="HH24" s="158"/>
      <c r="HI24" s="158"/>
      <c r="HJ24" s="158"/>
      <c r="HK24" s="158"/>
      <c r="HL24" s="158"/>
      <c r="HM24" s="158"/>
      <c r="HN24" s="158"/>
      <c r="HO24" s="166"/>
      <c r="HP24" s="166"/>
      <c r="HQ24" s="166"/>
      <c r="HR24" s="158"/>
      <c r="HS24" s="158"/>
      <c r="HT24" s="158"/>
      <c r="HU24" s="158"/>
      <c r="HV24" s="158"/>
      <c r="HW24" s="167"/>
      <c r="HX24" s="158"/>
      <c r="HY24" s="167"/>
      <c r="HZ24" s="167"/>
      <c r="IA24" s="167"/>
      <c r="IB24" s="167"/>
      <c r="IC24" s="167"/>
      <c r="ID24" s="158"/>
      <c r="IE24" s="158"/>
      <c r="IF24" s="158"/>
      <c r="IG24" s="158"/>
      <c r="IH24" s="158"/>
      <c r="II24" s="158"/>
      <c r="IJ24" s="158"/>
      <c r="IK24" s="158"/>
      <c r="IL24" s="158"/>
    </row>
    <row r="25" spans="1:246" ht="14">
      <c r="A25" s="159"/>
      <c r="B25" s="160"/>
      <c r="C25" s="160"/>
      <c r="D25" s="160"/>
      <c r="E25" s="161"/>
      <c r="F25" s="162"/>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3"/>
      <c r="AT25" s="158"/>
      <c r="AU25" s="158"/>
      <c r="AV25" s="158"/>
      <c r="AW25" s="158"/>
      <c r="AX25" s="158"/>
      <c r="AY25" s="158"/>
      <c r="AZ25" s="158"/>
      <c r="BA25" s="158"/>
      <c r="BB25" s="158"/>
      <c r="BC25" s="158"/>
      <c r="BD25" s="158"/>
      <c r="BE25" s="158"/>
      <c r="BF25" s="158"/>
      <c r="BG25" s="158"/>
      <c r="BH25" s="158"/>
      <c r="BI25" s="158"/>
      <c r="BJ25" s="158"/>
      <c r="BK25" s="158"/>
      <c r="BL25" s="158"/>
      <c r="BM25" s="153"/>
      <c r="BN25" s="158"/>
      <c r="BO25" s="158"/>
      <c r="BP25" s="158"/>
      <c r="BQ25" s="153"/>
      <c r="BR25" s="153"/>
      <c r="BS25" s="163"/>
      <c r="BT25" s="158"/>
      <c r="BU25" s="163"/>
      <c r="BV25" s="153"/>
      <c r="BW25" s="158"/>
      <c r="BX25" s="153"/>
      <c r="BY25" s="153"/>
      <c r="BZ25" s="158"/>
      <c r="CA25" s="158"/>
      <c r="CB25" s="158"/>
      <c r="CC25" s="158"/>
      <c r="CD25" s="158"/>
      <c r="CE25" s="158"/>
      <c r="CF25" s="158"/>
      <c r="CG25" s="158"/>
      <c r="CH25" s="158"/>
      <c r="CI25" s="153"/>
      <c r="CJ25" s="153"/>
      <c r="CK25" s="153"/>
      <c r="CL25" s="158"/>
      <c r="CM25" s="158"/>
      <c r="CN25" s="158"/>
      <c r="CO25" s="158"/>
      <c r="CP25" s="153"/>
      <c r="CQ25" s="158"/>
      <c r="CR25" s="158"/>
      <c r="CS25" s="158"/>
      <c r="CT25" s="153"/>
      <c r="CU25" s="158"/>
      <c r="CV25" s="158"/>
      <c r="CW25" s="153"/>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46"/>
      <c r="ED25" s="158"/>
      <c r="EE25" s="158"/>
      <c r="EF25" s="164"/>
      <c r="EG25" s="158"/>
      <c r="EH25" s="164"/>
      <c r="EI25" s="158"/>
      <c r="EJ25" s="158"/>
      <c r="EK25" s="158"/>
      <c r="EL25" s="158"/>
      <c r="EM25" s="158"/>
      <c r="EN25" s="158"/>
      <c r="EO25" s="158"/>
      <c r="EP25" s="158"/>
      <c r="EQ25" s="158"/>
      <c r="ER25" s="158"/>
      <c r="ES25" s="158"/>
      <c r="ET25" s="158"/>
      <c r="EU25" s="158"/>
      <c r="EV25" s="158"/>
      <c r="EW25" s="158"/>
      <c r="EX25" s="158"/>
      <c r="EY25" s="158"/>
      <c r="EZ25" s="158"/>
      <c r="FA25" s="158"/>
      <c r="FB25" s="158"/>
      <c r="FC25" s="158"/>
      <c r="FD25" s="158"/>
      <c r="FE25" s="158"/>
      <c r="FF25" s="158"/>
      <c r="FG25" s="158"/>
      <c r="FH25" s="158"/>
      <c r="FI25" s="158"/>
      <c r="FJ25" s="158"/>
      <c r="FK25" s="158"/>
      <c r="FL25" s="146"/>
      <c r="FM25" s="158"/>
      <c r="FN25" s="158"/>
      <c r="FO25" s="164"/>
      <c r="FP25" s="158"/>
      <c r="FQ25" s="158"/>
      <c r="FR25" s="158"/>
      <c r="FS25" s="158"/>
      <c r="FT25" s="158"/>
      <c r="FU25" s="158"/>
      <c r="FV25" s="158"/>
      <c r="FW25" s="158"/>
      <c r="FX25" s="158"/>
      <c r="FY25" s="158"/>
      <c r="FZ25" s="146"/>
      <c r="GA25" s="158"/>
      <c r="GB25" s="158"/>
      <c r="GC25" s="158"/>
      <c r="GD25" s="158"/>
      <c r="GE25" s="158"/>
      <c r="GF25" s="158"/>
      <c r="GG25" s="158"/>
      <c r="GH25" s="158"/>
      <c r="GI25" s="158"/>
      <c r="GJ25" s="158"/>
      <c r="GK25" s="165"/>
      <c r="GL25" s="159"/>
      <c r="GM25" s="158"/>
      <c r="GN25" s="158"/>
      <c r="GO25" s="158"/>
      <c r="GP25" s="158"/>
      <c r="GQ25" s="158"/>
      <c r="GR25" s="158"/>
      <c r="GS25" s="158"/>
      <c r="GT25" s="158"/>
      <c r="GU25" s="160"/>
      <c r="GV25" s="158"/>
      <c r="GW25" s="160"/>
      <c r="GX25" s="158"/>
      <c r="GY25" s="164"/>
      <c r="GZ25" s="164"/>
      <c r="HA25" s="164"/>
      <c r="HB25" s="164"/>
      <c r="HC25" s="164"/>
      <c r="HD25" s="158"/>
      <c r="HE25" s="158"/>
      <c r="HF25" s="158"/>
      <c r="HG25" s="158"/>
      <c r="HH25" s="158"/>
      <c r="HI25" s="158"/>
      <c r="HJ25" s="158"/>
      <c r="HK25" s="158"/>
      <c r="HL25" s="158"/>
      <c r="HM25" s="158"/>
      <c r="HN25" s="158"/>
      <c r="HO25" s="166"/>
      <c r="HP25" s="166"/>
      <c r="HQ25" s="166"/>
      <c r="HR25" s="158"/>
      <c r="HS25" s="158"/>
      <c r="HT25" s="158"/>
      <c r="HU25" s="158"/>
      <c r="HV25" s="158"/>
      <c r="HW25" s="167"/>
      <c r="HX25" s="158"/>
      <c r="HY25" s="167"/>
      <c r="HZ25" s="167"/>
      <c r="IA25" s="167"/>
      <c r="IB25" s="167"/>
      <c r="IC25" s="167"/>
      <c r="ID25" s="158"/>
      <c r="IE25" s="158"/>
      <c r="IF25" s="158"/>
      <c r="IG25" s="158"/>
      <c r="IH25" s="158"/>
      <c r="II25" s="158"/>
      <c r="IJ25" s="158"/>
      <c r="IK25" s="158"/>
      <c r="IL25" s="158"/>
    </row>
    <row r="26" spans="1:246" ht="14">
      <c r="A26" s="159"/>
      <c r="B26" s="160"/>
      <c r="C26" s="160"/>
      <c r="D26" s="158"/>
      <c r="E26" s="161"/>
      <c r="F26" s="162"/>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3"/>
      <c r="AT26" s="158"/>
      <c r="AU26" s="158"/>
      <c r="AV26" s="158"/>
      <c r="AW26" s="158"/>
      <c r="AX26" s="158"/>
      <c r="AY26" s="158"/>
      <c r="AZ26" s="158"/>
      <c r="BA26" s="158"/>
      <c r="BB26" s="158"/>
      <c r="BC26" s="158"/>
      <c r="BD26" s="158"/>
      <c r="BE26" s="158"/>
      <c r="BF26" s="158"/>
      <c r="BG26" s="158"/>
      <c r="BH26" s="158"/>
      <c r="BI26" s="158"/>
      <c r="BJ26" s="158"/>
      <c r="BK26" s="158"/>
      <c r="BL26" s="158"/>
      <c r="BM26" s="153"/>
      <c r="BN26" s="158"/>
      <c r="BO26" s="158"/>
      <c r="BP26" s="158"/>
      <c r="BQ26" s="153"/>
      <c r="BR26" s="153"/>
      <c r="BS26" s="163"/>
      <c r="BT26" s="158"/>
      <c r="BU26" s="163"/>
      <c r="BV26" s="153"/>
      <c r="BW26" s="158"/>
      <c r="BX26" s="153"/>
      <c r="BY26" s="153"/>
      <c r="BZ26" s="158"/>
      <c r="CA26" s="158"/>
      <c r="CB26" s="158"/>
      <c r="CC26" s="158"/>
      <c r="CD26" s="158"/>
      <c r="CE26" s="158"/>
      <c r="CF26" s="158"/>
      <c r="CG26" s="158"/>
      <c r="CH26" s="158"/>
      <c r="CI26" s="153"/>
      <c r="CJ26" s="153"/>
      <c r="CK26" s="153"/>
      <c r="CL26" s="158"/>
      <c r="CM26" s="158"/>
      <c r="CN26" s="158"/>
      <c r="CO26" s="158"/>
      <c r="CP26" s="153"/>
      <c r="CQ26" s="158"/>
      <c r="CR26" s="158"/>
      <c r="CS26" s="158"/>
      <c r="CT26" s="153"/>
      <c r="CU26" s="158"/>
      <c r="CV26" s="158"/>
      <c r="CW26" s="153"/>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46"/>
      <c r="ED26" s="158"/>
      <c r="EE26" s="158"/>
      <c r="EF26" s="164"/>
      <c r="EG26" s="158"/>
      <c r="EH26" s="164"/>
      <c r="EI26" s="158"/>
      <c r="EJ26" s="158"/>
      <c r="EK26" s="158"/>
      <c r="EL26" s="158"/>
      <c r="EM26" s="158"/>
      <c r="EN26" s="158"/>
      <c r="EO26" s="158"/>
      <c r="EP26" s="158"/>
      <c r="EQ26" s="158"/>
      <c r="ER26" s="158"/>
      <c r="ES26" s="158"/>
      <c r="ET26" s="158"/>
      <c r="EU26" s="158"/>
      <c r="EV26" s="158"/>
      <c r="EW26" s="158"/>
      <c r="EX26" s="158"/>
      <c r="EY26" s="158"/>
      <c r="EZ26" s="158"/>
      <c r="FA26" s="158"/>
      <c r="FB26" s="158"/>
      <c r="FC26" s="158"/>
      <c r="FD26" s="158"/>
      <c r="FE26" s="158"/>
      <c r="FF26" s="158"/>
      <c r="FG26" s="158"/>
      <c r="FH26" s="158"/>
      <c r="FI26" s="158"/>
      <c r="FJ26" s="158"/>
      <c r="FK26" s="158"/>
      <c r="FL26" s="146"/>
      <c r="FM26" s="158"/>
      <c r="FN26" s="158"/>
      <c r="FO26" s="164"/>
      <c r="FP26" s="158"/>
      <c r="FQ26" s="158"/>
      <c r="FR26" s="158"/>
      <c r="FS26" s="158"/>
      <c r="FT26" s="158"/>
      <c r="FU26" s="158"/>
      <c r="FV26" s="158"/>
      <c r="FW26" s="158"/>
      <c r="FX26" s="158"/>
      <c r="FY26" s="158"/>
      <c r="FZ26" s="146"/>
      <c r="GA26" s="158"/>
      <c r="GB26" s="158"/>
      <c r="GC26" s="158"/>
      <c r="GD26" s="158"/>
      <c r="GE26" s="158"/>
      <c r="GF26" s="158"/>
      <c r="GG26" s="158"/>
      <c r="GH26" s="158"/>
      <c r="GI26" s="158"/>
      <c r="GJ26" s="158"/>
      <c r="GK26" s="165"/>
      <c r="GL26" s="159"/>
      <c r="GM26" s="158"/>
      <c r="GN26" s="158"/>
      <c r="GO26" s="158"/>
      <c r="GP26" s="158"/>
      <c r="GQ26" s="158"/>
      <c r="GR26" s="158"/>
      <c r="GS26" s="158"/>
      <c r="GT26" s="158"/>
      <c r="GU26" s="160"/>
      <c r="GV26" s="158"/>
      <c r="GW26" s="160"/>
      <c r="GX26" s="158"/>
      <c r="GY26" s="164"/>
      <c r="GZ26" s="164"/>
      <c r="HA26" s="164"/>
      <c r="HB26" s="164"/>
      <c r="HC26" s="164"/>
      <c r="HD26" s="158"/>
      <c r="HE26" s="158"/>
      <c r="HF26" s="158"/>
      <c r="HG26" s="158"/>
      <c r="HH26" s="158"/>
      <c r="HI26" s="158"/>
      <c r="HJ26" s="158"/>
      <c r="HK26" s="158"/>
      <c r="HL26" s="158"/>
      <c r="HM26" s="158"/>
      <c r="HN26" s="158"/>
      <c r="HO26" s="166"/>
      <c r="HP26" s="166"/>
      <c r="HQ26" s="166"/>
      <c r="HR26" s="158"/>
      <c r="HS26" s="158"/>
      <c r="HT26" s="158"/>
      <c r="HU26" s="158"/>
      <c r="HV26" s="158"/>
      <c r="HW26" s="167"/>
      <c r="HX26" s="158"/>
      <c r="HY26" s="167"/>
      <c r="HZ26" s="167"/>
      <c r="IA26" s="167"/>
      <c r="IB26" s="167"/>
      <c r="IC26" s="167"/>
      <c r="ID26" s="158"/>
      <c r="IE26" s="158"/>
      <c r="IF26" s="158"/>
      <c r="IG26" s="158"/>
      <c r="IH26" s="158"/>
      <c r="II26" s="158"/>
      <c r="IJ26" s="158"/>
      <c r="IK26" s="158"/>
      <c r="IL26" s="158"/>
    </row>
    <row r="27" spans="1:246" ht="14">
      <c r="A27" s="159"/>
      <c r="B27" s="160"/>
      <c r="C27" s="160"/>
      <c r="D27" s="158"/>
      <c r="E27" s="161"/>
      <c r="F27" s="162"/>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3"/>
      <c r="AT27" s="158"/>
      <c r="AU27" s="158"/>
      <c r="AV27" s="158"/>
      <c r="AW27" s="158"/>
      <c r="AX27" s="158"/>
      <c r="AY27" s="158"/>
      <c r="AZ27" s="158"/>
      <c r="BA27" s="158"/>
      <c r="BB27" s="158"/>
      <c r="BC27" s="158"/>
      <c r="BD27" s="158"/>
      <c r="BE27" s="158"/>
      <c r="BF27" s="158"/>
      <c r="BG27" s="158"/>
      <c r="BH27" s="158"/>
      <c r="BI27" s="158"/>
      <c r="BJ27" s="158"/>
      <c r="BK27" s="158"/>
      <c r="BL27" s="158"/>
      <c r="BM27" s="153"/>
      <c r="BN27" s="158"/>
      <c r="BO27" s="158"/>
      <c r="BP27" s="158"/>
      <c r="BQ27" s="153"/>
      <c r="BR27" s="153"/>
      <c r="BS27" s="163"/>
      <c r="BT27" s="158"/>
      <c r="BU27" s="163"/>
      <c r="BV27" s="153"/>
      <c r="BW27" s="158"/>
      <c r="BX27" s="153"/>
      <c r="BY27" s="153"/>
      <c r="BZ27" s="158"/>
      <c r="CA27" s="158"/>
      <c r="CB27" s="158"/>
      <c r="CC27" s="158"/>
      <c r="CD27" s="158"/>
      <c r="CE27" s="158"/>
      <c r="CF27" s="158"/>
      <c r="CG27" s="158"/>
      <c r="CH27" s="158"/>
      <c r="CI27" s="153"/>
      <c r="CJ27" s="153"/>
      <c r="CK27" s="153"/>
      <c r="CL27" s="158"/>
      <c r="CM27" s="158"/>
      <c r="CN27" s="158"/>
      <c r="CO27" s="158"/>
      <c r="CP27" s="153"/>
      <c r="CQ27" s="158"/>
      <c r="CR27" s="158"/>
      <c r="CS27" s="158"/>
      <c r="CT27" s="153"/>
      <c r="CU27" s="158"/>
      <c r="CV27" s="158"/>
      <c r="CW27" s="153"/>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46"/>
      <c r="ED27" s="158"/>
      <c r="EE27" s="158"/>
      <c r="EF27" s="164"/>
      <c r="EG27" s="158"/>
      <c r="EH27" s="164"/>
      <c r="EI27" s="158"/>
      <c r="EJ27" s="158"/>
      <c r="EK27" s="158"/>
      <c r="EL27" s="158"/>
      <c r="EM27" s="158"/>
      <c r="EN27" s="158"/>
      <c r="EO27" s="158"/>
      <c r="EP27" s="158"/>
      <c r="EQ27" s="158"/>
      <c r="ER27" s="158"/>
      <c r="ES27" s="158"/>
      <c r="ET27" s="158"/>
      <c r="EU27" s="158"/>
      <c r="EV27" s="158"/>
      <c r="EW27" s="158"/>
      <c r="EX27" s="158"/>
      <c r="EY27" s="158"/>
      <c r="EZ27" s="158"/>
      <c r="FA27" s="158"/>
      <c r="FB27" s="158"/>
      <c r="FC27" s="158"/>
      <c r="FD27" s="158"/>
      <c r="FE27" s="158"/>
      <c r="FF27" s="158"/>
      <c r="FG27" s="158"/>
      <c r="FH27" s="158"/>
      <c r="FI27" s="158"/>
      <c r="FJ27" s="158"/>
      <c r="FK27" s="158"/>
      <c r="FL27" s="146"/>
      <c r="FM27" s="158"/>
      <c r="FN27" s="158"/>
      <c r="FO27" s="164"/>
      <c r="FP27" s="158"/>
      <c r="FQ27" s="158"/>
      <c r="FR27" s="158"/>
      <c r="FS27" s="158"/>
      <c r="FT27" s="158"/>
      <c r="FU27" s="158"/>
      <c r="FV27" s="158"/>
      <c r="FW27" s="158"/>
      <c r="FX27" s="158"/>
      <c r="FY27" s="158"/>
      <c r="FZ27" s="146"/>
      <c r="GA27" s="158"/>
      <c r="GB27" s="158"/>
      <c r="GC27" s="158"/>
      <c r="GD27" s="158"/>
      <c r="GE27" s="158"/>
      <c r="GF27" s="158"/>
      <c r="GG27" s="158"/>
      <c r="GH27" s="158"/>
      <c r="GI27" s="158"/>
      <c r="GJ27" s="158"/>
      <c r="GK27" s="165"/>
      <c r="GL27" s="159"/>
      <c r="GM27" s="158"/>
      <c r="GN27" s="158"/>
      <c r="GO27" s="158"/>
      <c r="GP27" s="158"/>
      <c r="GQ27" s="158"/>
      <c r="GR27" s="158"/>
      <c r="GS27" s="158"/>
      <c r="GT27" s="158"/>
      <c r="GU27" s="160"/>
      <c r="GV27" s="158"/>
      <c r="GW27" s="160"/>
      <c r="GX27" s="158"/>
      <c r="GY27" s="164"/>
      <c r="GZ27" s="164"/>
      <c r="HA27" s="164"/>
      <c r="HB27" s="164"/>
      <c r="HC27" s="164"/>
      <c r="HD27" s="158"/>
      <c r="HE27" s="158"/>
      <c r="HF27" s="158"/>
      <c r="HG27" s="158"/>
      <c r="HH27" s="158"/>
      <c r="HI27" s="158"/>
      <c r="HJ27" s="158"/>
      <c r="HK27" s="158"/>
      <c r="HL27" s="158"/>
      <c r="HM27" s="158"/>
      <c r="HN27" s="158"/>
      <c r="HO27" s="166"/>
      <c r="HP27" s="166"/>
      <c r="HQ27" s="166"/>
      <c r="HR27" s="158"/>
      <c r="HS27" s="158"/>
      <c r="HT27" s="158"/>
      <c r="HU27" s="158"/>
      <c r="HV27" s="158"/>
      <c r="HW27" s="167"/>
      <c r="HX27" s="158"/>
      <c r="HY27" s="167"/>
      <c r="HZ27" s="167"/>
      <c r="IA27" s="167"/>
      <c r="IB27" s="167"/>
      <c r="IC27" s="167"/>
      <c r="ID27" s="158"/>
      <c r="IE27" s="158"/>
      <c r="IF27" s="158"/>
      <c r="IG27" s="158"/>
      <c r="IH27" s="158"/>
      <c r="II27" s="158"/>
      <c r="IJ27" s="158"/>
      <c r="IK27" s="158"/>
      <c r="IL27" s="158"/>
    </row>
    <row r="28" spans="1:246" ht="14">
      <c r="A28" s="159"/>
      <c r="B28" s="160"/>
      <c r="C28" s="160"/>
      <c r="D28" s="158"/>
      <c r="E28" s="161"/>
      <c r="F28" s="162"/>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3"/>
      <c r="AT28" s="158"/>
      <c r="AU28" s="158"/>
      <c r="AV28" s="158"/>
      <c r="AW28" s="158"/>
      <c r="AX28" s="158"/>
      <c r="AY28" s="158"/>
      <c r="AZ28" s="158"/>
      <c r="BA28" s="158"/>
      <c r="BB28" s="158"/>
      <c r="BC28" s="158"/>
      <c r="BD28" s="158"/>
      <c r="BE28" s="158"/>
      <c r="BF28" s="158"/>
      <c r="BG28" s="158"/>
      <c r="BH28" s="158"/>
      <c r="BI28" s="158"/>
      <c r="BJ28" s="158"/>
      <c r="BK28" s="158"/>
      <c r="BL28" s="158"/>
      <c r="BM28" s="153"/>
      <c r="BN28" s="158"/>
      <c r="BO28" s="158"/>
      <c r="BP28" s="158"/>
      <c r="BQ28" s="153"/>
      <c r="BR28" s="153"/>
      <c r="BS28" s="163"/>
      <c r="BT28" s="158"/>
      <c r="BU28" s="163"/>
      <c r="BV28" s="153"/>
      <c r="BW28" s="158"/>
      <c r="BX28" s="153"/>
      <c r="BY28" s="153"/>
      <c r="BZ28" s="158"/>
      <c r="CA28" s="158"/>
      <c r="CB28" s="158"/>
      <c r="CC28" s="158"/>
      <c r="CD28" s="158"/>
      <c r="CE28" s="158"/>
      <c r="CF28" s="158"/>
      <c r="CG28" s="158"/>
      <c r="CH28" s="158"/>
      <c r="CI28" s="153"/>
      <c r="CJ28" s="153"/>
      <c r="CK28" s="153"/>
      <c r="CL28" s="158"/>
      <c r="CM28" s="158"/>
      <c r="CN28" s="158"/>
      <c r="CO28" s="158"/>
      <c r="CP28" s="153"/>
      <c r="CQ28" s="158"/>
      <c r="CR28" s="158"/>
      <c r="CS28" s="158"/>
      <c r="CT28" s="153"/>
      <c r="CU28" s="158"/>
      <c r="CV28" s="158"/>
      <c r="CW28" s="153"/>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46"/>
      <c r="ED28" s="158"/>
      <c r="EE28" s="158"/>
      <c r="EF28" s="164"/>
      <c r="EG28" s="158"/>
      <c r="EH28" s="164"/>
      <c r="EI28" s="158"/>
      <c r="EJ28" s="158"/>
      <c r="EK28" s="158"/>
      <c r="EL28" s="158"/>
      <c r="EM28" s="158"/>
      <c r="EN28" s="158"/>
      <c r="EO28" s="158"/>
      <c r="EP28" s="158"/>
      <c r="EQ28" s="158"/>
      <c r="ER28" s="158"/>
      <c r="ES28" s="158"/>
      <c r="ET28" s="158"/>
      <c r="EU28" s="158"/>
      <c r="EV28" s="158"/>
      <c r="EW28" s="158"/>
      <c r="EX28" s="158"/>
      <c r="EY28" s="158"/>
      <c r="EZ28" s="158"/>
      <c r="FA28" s="158"/>
      <c r="FB28" s="158"/>
      <c r="FC28" s="158"/>
      <c r="FD28" s="158"/>
      <c r="FE28" s="158"/>
      <c r="FF28" s="158"/>
      <c r="FG28" s="158"/>
      <c r="FH28" s="158"/>
      <c r="FI28" s="158"/>
      <c r="FJ28" s="158"/>
      <c r="FK28" s="158"/>
      <c r="FL28" s="146"/>
      <c r="FM28" s="158"/>
      <c r="FN28" s="158"/>
      <c r="FO28" s="164"/>
      <c r="FP28" s="158"/>
      <c r="FQ28" s="158"/>
      <c r="FR28" s="158"/>
      <c r="FS28" s="158"/>
      <c r="FT28" s="158"/>
      <c r="FU28" s="158"/>
      <c r="FV28" s="158"/>
      <c r="FW28" s="158"/>
      <c r="FX28" s="158"/>
      <c r="FY28" s="158"/>
      <c r="FZ28" s="146"/>
      <c r="GA28" s="158"/>
      <c r="GB28" s="158"/>
      <c r="GC28" s="158"/>
      <c r="GD28" s="158"/>
      <c r="GE28" s="158"/>
      <c r="GF28" s="158"/>
      <c r="GG28" s="158"/>
      <c r="GH28" s="158"/>
      <c r="GI28" s="158"/>
      <c r="GJ28" s="158"/>
      <c r="GK28" s="165"/>
      <c r="GL28" s="159"/>
      <c r="GM28" s="158"/>
      <c r="GN28" s="158"/>
      <c r="GO28" s="158"/>
      <c r="GP28" s="158"/>
      <c r="GQ28" s="158"/>
      <c r="GR28" s="158"/>
      <c r="GS28" s="158"/>
      <c r="GT28" s="158"/>
      <c r="GU28" s="160"/>
      <c r="GV28" s="158"/>
      <c r="GW28" s="160"/>
      <c r="GX28" s="158"/>
      <c r="GY28" s="164"/>
      <c r="GZ28" s="164"/>
      <c r="HA28" s="164"/>
      <c r="HB28" s="164"/>
      <c r="HC28" s="164"/>
      <c r="HD28" s="158"/>
      <c r="HE28" s="158"/>
      <c r="HF28" s="158"/>
      <c r="HG28" s="158"/>
      <c r="HH28" s="158"/>
      <c r="HI28" s="158"/>
      <c r="HJ28" s="158"/>
      <c r="HK28" s="158"/>
      <c r="HL28" s="158"/>
      <c r="HM28" s="158"/>
      <c r="HN28" s="158"/>
      <c r="HO28" s="166"/>
      <c r="HP28" s="166"/>
      <c r="HQ28" s="166"/>
      <c r="HR28" s="158"/>
      <c r="HS28" s="158"/>
      <c r="HT28" s="158"/>
      <c r="HU28" s="158"/>
      <c r="HV28" s="158"/>
      <c r="HW28" s="167"/>
      <c r="HX28" s="158"/>
      <c r="HY28" s="167"/>
      <c r="HZ28" s="167"/>
      <c r="IA28" s="167"/>
      <c r="IB28" s="167"/>
      <c r="IC28" s="167"/>
      <c r="ID28" s="158"/>
      <c r="IE28" s="158"/>
      <c r="IF28" s="158"/>
      <c r="IG28" s="158"/>
      <c r="IH28" s="158"/>
      <c r="II28" s="158"/>
      <c r="IJ28" s="158"/>
      <c r="IK28" s="158"/>
      <c r="IL28" s="158"/>
    </row>
    <row r="29" spans="1:246" ht="14">
      <c r="A29" s="159"/>
      <c r="B29" s="160"/>
      <c r="C29" s="160"/>
      <c r="D29" s="158"/>
      <c r="E29" s="161"/>
      <c r="F29" s="162"/>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3"/>
      <c r="AT29" s="158"/>
      <c r="AU29" s="158"/>
      <c r="AV29" s="158"/>
      <c r="AW29" s="158"/>
      <c r="AX29" s="158"/>
      <c r="AY29" s="158"/>
      <c r="AZ29" s="158"/>
      <c r="BA29" s="158"/>
      <c r="BB29" s="158"/>
      <c r="BC29" s="158"/>
      <c r="BD29" s="158"/>
      <c r="BE29" s="158"/>
      <c r="BF29" s="158"/>
      <c r="BG29" s="158"/>
      <c r="BH29" s="158"/>
      <c r="BI29" s="158"/>
      <c r="BJ29" s="158"/>
      <c r="BK29" s="158"/>
      <c r="BL29" s="158"/>
      <c r="BM29" s="153"/>
      <c r="BN29" s="158"/>
      <c r="BO29" s="158"/>
      <c r="BP29" s="158"/>
      <c r="BQ29" s="153"/>
      <c r="BR29" s="153"/>
      <c r="BS29" s="163"/>
      <c r="BT29" s="158"/>
      <c r="BU29" s="163"/>
      <c r="BV29" s="153"/>
      <c r="BW29" s="158"/>
      <c r="BX29" s="153"/>
      <c r="BY29" s="153"/>
      <c r="BZ29" s="158"/>
      <c r="CA29" s="158"/>
      <c r="CB29" s="158"/>
      <c r="CC29" s="158"/>
      <c r="CD29" s="158"/>
      <c r="CE29" s="158"/>
      <c r="CF29" s="158"/>
      <c r="CG29" s="158"/>
      <c r="CH29" s="158"/>
      <c r="CI29" s="153"/>
      <c r="CJ29" s="153"/>
      <c r="CK29" s="153"/>
      <c r="CL29" s="158"/>
      <c r="CM29" s="158"/>
      <c r="CN29" s="158"/>
      <c r="CO29" s="158"/>
      <c r="CP29" s="153"/>
      <c r="CQ29" s="158"/>
      <c r="CR29" s="158"/>
      <c r="CS29" s="158"/>
      <c r="CT29" s="153"/>
      <c r="CU29" s="158"/>
      <c r="CV29" s="158"/>
      <c r="CW29" s="153"/>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46"/>
      <c r="ED29" s="158"/>
      <c r="EE29" s="158"/>
      <c r="EF29" s="164"/>
      <c r="EG29" s="158"/>
      <c r="EH29" s="164"/>
      <c r="EI29" s="158"/>
      <c r="EJ29" s="158"/>
      <c r="EK29" s="158"/>
      <c r="EL29" s="158"/>
      <c r="EM29" s="158"/>
      <c r="EN29" s="158"/>
      <c r="EO29" s="158"/>
      <c r="EP29" s="158"/>
      <c r="EQ29" s="158"/>
      <c r="ER29" s="158"/>
      <c r="ES29" s="158"/>
      <c r="ET29" s="158"/>
      <c r="EU29" s="158"/>
      <c r="EV29" s="158"/>
      <c r="EW29" s="158"/>
      <c r="EX29" s="158"/>
      <c r="EY29" s="158"/>
      <c r="EZ29" s="158"/>
      <c r="FA29" s="158"/>
      <c r="FB29" s="158"/>
      <c r="FC29" s="158"/>
      <c r="FD29" s="158"/>
      <c r="FE29" s="158"/>
      <c r="FF29" s="158"/>
      <c r="FG29" s="158"/>
      <c r="FH29" s="158"/>
      <c r="FI29" s="158"/>
      <c r="FJ29" s="158"/>
      <c r="FK29" s="158"/>
      <c r="FM29" s="158"/>
      <c r="FN29" s="158"/>
      <c r="FO29" s="164"/>
      <c r="FP29" s="158"/>
      <c r="FQ29" s="158"/>
      <c r="FR29" s="158"/>
      <c r="FS29" s="158"/>
      <c r="FT29" s="158"/>
      <c r="FU29" s="158"/>
      <c r="FV29" s="158"/>
      <c r="FW29" s="158"/>
      <c r="FX29" s="158"/>
      <c r="FY29" s="158"/>
      <c r="FZ29" s="170"/>
      <c r="GA29" s="158"/>
      <c r="GB29" s="158"/>
      <c r="GC29" s="158"/>
      <c r="GD29" s="158"/>
      <c r="GE29" s="158"/>
      <c r="GF29" s="158"/>
      <c r="GG29" s="158"/>
      <c r="GH29" s="158"/>
      <c r="GI29" s="158"/>
      <c r="GJ29" s="158"/>
      <c r="GK29" s="165"/>
      <c r="GL29" s="159"/>
      <c r="GM29" s="158"/>
      <c r="GN29" s="158"/>
      <c r="GO29" s="158"/>
      <c r="GP29" s="158"/>
      <c r="GQ29" s="158"/>
      <c r="GR29" s="158"/>
      <c r="GS29" s="158"/>
      <c r="GT29" s="158"/>
      <c r="GU29" s="160"/>
      <c r="GV29" s="158"/>
      <c r="GW29" s="160"/>
      <c r="GX29" s="158"/>
      <c r="GY29" s="164"/>
      <c r="GZ29" s="164"/>
      <c r="HA29" s="164"/>
      <c r="HB29" s="164"/>
      <c r="HC29" s="164"/>
      <c r="HD29" s="158"/>
      <c r="HE29" s="158"/>
      <c r="HF29" s="158"/>
      <c r="HG29" s="158"/>
      <c r="HH29" s="158"/>
      <c r="HI29" s="158"/>
      <c r="HJ29" s="158"/>
      <c r="HK29" s="158"/>
      <c r="HL29" s="158"/>
      <c r="HM29" s="158"/>
      <c r="HN29" s="158"/>
      <c r="HO29" s="166"/>
      <c r="HP29" s="166"/>
      <c r="HQ29" s="166"/>
      <c r="HR29" s="158"/>
      <c r="HS29" s="158"/>
      <c r="HT29" s="158"/>
      <c r="HU29" s="158"/>
      <c r="HV29" s="158"/>
      <c r="HW29" s="167"/>
      <c r="HX29" s="158"/>
      <c r="HY29" s="167"/>
      <c r="HZ29" s="167"/>
      <c r="IA29" s="167"/>
      <c r="IB29" s="167"/>
      <c r="IC29" s="167"/>
      <c r="ID29" s="158"/>
      <c r="IE29" s="158"/>
      <c r="IF29" s="158"/>
      <c r="IG29" s="158"/>
      <c r="IH29" s="158"/>
      <c r="II29" s="158"/>
      <c r="IJ29" s="158"/>
      <c r="IK29" s="158"/>
      <c r="IL29" s="158"/>
    </row>
  </sheetData>
  <phoneticPr fontId="23"/>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4"/>
  <sheetViews>
    <sheetView zoomScaleNormal="100" workbookViewId="0">
      <selection activeCell="F3" sqref="F3:J3"/>
    </sheetView>
  </sheetViews>
  <sheetFormatPr defaultColWidth="9" defaultRowHeight="13"/>
  <cols>
    <col min="1" max="28" width="3.08984375" style="1" customWidth="1"/>
    <col min="29" max="16384" width="9" style="1"/>
  </cols>
  <sheetData>
    <row r="1" spans="1:27" s="96" customFormat="1" ht="21" customHeight="1">
      <c r="A1" s="95" t="s">
        <v>0</v>
      </c>
    </row>
    <row r="2" spans="1:27" ht="6" customHeight="1"/>
    <row r="3" spans="1:27" ht="28.5" customHeight="1">
      <c r="A3" s="2" t="s">
        <v>1</v>
      </c>
      <c r="B3" s="3"/>
      <c r="C3" s="4"/>
      <c r="D3" s="3"/>
      <c r="E3" s="3"/>
      <c r="F3" s="450"/>
      <c r="G3" s="451"/>
      <c r="H3" s="451"/>
      <c r="I3" s="451"/>
      <c r="J3" s="451"/>
      <c r="K3" s="193" t="s">
        <v>460</v>
      </c>
      <c r="L3" s="452"/>
      <c r="M3" s="452"/>
      <c r="N3" s="452"/>
      <c r="O3" s="452"/>
      <c r="P3" s="194" t="s">
        <v>461</v>
      </c>
      <c r="Q3" s="6" t="s">
        <v>2</v>
      </c>
      <c r="R3" s="7"/>
      <c r="S3" s="4"/>
      <c r="T3" s="185"/>
      <c r="U3" s="184" t="s">
        <v>3</v>
      </c>
      <c r="V3" s="446"/>
      <c r="W3" s="446"/>
      <c r="X3" s="446"/>
      <c r="Y3" s="446"/>
      <c r="Z3" s="446"/>
      <c r="AA3" s="10" t="s">
        <v>4</v>
      </c>
    </row>
    <row r="4" spans="1:27" ht="28.5" customHeight="1">
      <c r="A4" s="11" t="s">
        <v>5</v>
      </c>
      <c r="B4" s="12"/>
      <c r="C4" s="13"/>
      <c r="D4" s="12"/>
      <c r="E4" s="12"/>
      <c r="F4" s="447"/>
      <c r="G4" s="448"/>
      <c r="H4" s="448"/>
      <c r="I4" s="448"/>
      <c r="J4" s="448"/>
      <c r="K4" s="448"/>
      <c r="L4" s="448"/>
      <c r="M4" s="448"/>
      <c r="N4" s="448"/>
      <c r="O4" s="448" t="s">
        <v>31</v>
      </c>
      <c r="P4" s="449"/>
      <c r="Q4" s="15" t="s">
        <v>6</v>
      </c>
      <c r="R4" s="16"/>
      <c r="S4" s="17"/>
      <c r="T4" s="6" t="s">
        <v>7</v>
      </c>
      <c r="U4" s="3"/>
      <c r="V4" s="453"/>
      <c r="W4" s="446"/>
      <c r="X4" s="446"/>
      <c r="Y4" s="446"/>
      <c r="Z4" s="446"/>
      <c r="AA4" s="10" t="s">
        <v>8</v>
      </c>
    </row>
    <row r="5" spans="1:27" ht="28.5" customHeight="1">
      <c r="A5" s="6" t="s">
        <v>9</v>
      </c>
      <c r="B5" s="14"/>
      <c r="C5" s="7"/>
      <c r="D5" s="14"/>
      <c r="E5" s="3"/>
      <c r="F5" s="43"/>
      <c r="G5" s="25" t="s">
        <v>460</v>
      </c>
      <c r="H5" s="452"/>
      <c r="I5" s="452"/>
      <c r="J5" s="25" t="s">
        <v>462</v>
      </c>
      <c r="K5" s="446"/>
      <c r="L5" s="446"/>
      <c r="M5" s="25" t="s">
        <v>463</v>
      </c>
      <c r="N5" s="446"/>
      <c r="O5" s="446"/>
      <c r="P5" s="41" t="s">
        <v>461</v>
      </c>
      <c r="Q5" s="20" t="s">
        <v>10</v>
      </c>
      <c r="R5" s="21"/>
      <c r="S5" s="22"/>
      <c r="T5" s="18" t="s">
        <v>11</v>
      </c>
      <c r="U5" s="23"/>
      <c r="V5" s="453"/>
      <c r="W5" s="446"/>
      <c r="X5" s="446"/>
      <c r="Y5" s="446"/>
      <c r="Z5" s="446"/>
      <c r="AA5" s="10" t="s">
        <v>8</v>
      </c>
    </row>
    <row r="6" spans="1:27" ht="28.5" customHeight="1">
      <c r="A6" s="457" t="s">
        <v>589</v>
      </c>
      <c r="B6" s="452"/>
      <c r="C6" s="452"/>
      <c r="D6" s="452"/>
      <c r="E6" s="479"/>
      <c r="F6" s="457"/>
      <c r="G6" s="452"/>
      <c r="H6" s="25" t="s">
        <v>590</v>
      </c>
      <c r="I6" s="454" t="s">
        <v>591</v>
      </c>
      <c r="J6" s="480"/>
      <c r="K6" s="480"/>
      <c r="L6" s="481"/>
      <c r="M6" s="457"/>
      <c r="N6" s="452"/>
      <c r="O6" s="25" t="s">
        <v>590</v>
      </c>
      <c r="P6" s="454" t="s">
        <v>592</v>
      </c>
      <c r="Q6" s="480"/>
      <c r="R6" s="481"/>
      <c r="S6" s="457"/>
      <c r="T6" s="458"/>
      <c r="U6" s="10" t="s">
        <v>460</v>
      </c>
      <c r="V6" s="454" t="s">
        <v>593</v>
      </c>
      <c r="W6" s="455"/>
      <c r="X6" s="456"/>
      <c r="Y6" s="457"/>
      <c r="Z6" s="458"/>
      <c r="AA6" s="10" t="s">
        <v>460</v>
      </c>
    </row>
    <row r="7" spans="1:27" ht="21" customHeight="1"/>
    <row r="8" spans="1:27" s="96" customFormat="1" ht="21" customHeight="1">
      <c r="A8" s="95" t="s">
        <v>32</v>
      </c>
    </row>
    <row r="9" spans="1:27" ht="6" customHeight="1"/>
    <row r="10" spans="1:27" ht="28.5" customHeight="1">
      <c r="A10" s="24"/>
      <c r="B10" s="8"/>
      <c r="C10" s="25"/>
      <c r="D10" s="25"/>
      <c r="E10" s="41"/>
      <c r="F10" s="6" t="s">
        <v>12</v>
      </c>
      <c r="G10" s="7"/>
      <c r="H10" s="7"/>
      <c r="I10" s="7"/>
      <c r="J10" s="7"/>
      <c r="K10" s="4"/>
      <c r="L10" s="6" t="s">
        <v>13</v>
      </c>
      <c r="M10" s="7"/>
      <c r="N10" s="7"/>
      <c r="O10" s="7"/>
      <c r="P10" s="7"/>
      <c r="Q10" s="4"/>
      <c r="R10" s="7" t="s">
        <v>33</v>
      </c>
      <c r="S10" s="7"/>
      <c r="T10" s="14"/>
      <c r="U10" s="14"/>
      <c r="V10" s="14"/>
      <c r="W10" s="14"/>
      <c r="X10" s="14"/>
      <c r="Y10" s="3"/>
    </row>
    <row r="11" spans="1:27" ht="28.5" customHeight="1">
      <c r="A11" s="26" t="s">
        <v>14</v>
      </c>
      <c r="B11" s="11" t="s">
        <v>34</v>
      </c>
      <c r="C11" s="12"/>
      <c r="D11" s="12"/>
      <c r="E11" s="42"/>
      <c r="F11" s="461"/>
      <c r="G11" s="462"/>
      <c r="H11" s="462"/>
      <c r="I11" s="462"/>
      <c r="J11" s="462"/>
      <c r="K11" s="215" t="s">
        <v>464</v>
      </c>
      <c r="L11" s="461"/>
      <c r="M11" s="462"/>
      <c r="N11" s="462"/>
      <c r="O11" s="462"/>
      <c r="P11" s="462"/>
      <c r="Q11" s="215" t="s">
        <v>464</v>
      </c>
      <c r="R11" s="461"/>
      <c r="S11" s="462"/>
      <c r="T11" s="462"/>
      <c r="U11" s="462"/>
      <c r="V11" s="462"/>
      <c r="W11" s="462"/>
      <c r="X11" s="462"/>
      <c r="Y11" s="215" t="s">
        <v>464</v>
      </c>
    </row>
    <row r="12" spans="1:27" ht="28.5" customHeight="1" thickBot="1">
      <c r="A12" s="27" t="s">
        <v>36</v>
      </c>
      <c r="B12" s="6" t="s">
        <v>37</v>
      </c>
      <c r="C12" s="14"/>
      <c r="D12" s="14"/>
      <c r="E12" s="3"/>
      <c r="F12" s="463"/>
      <c r="G12" s="464"/>
      <c r="H12" s="464"/>
      <c r="I12" s="464"/>
      <c r="J12" s="464"/>
      <c r="K12" s="216" t="s">
        <v>464</v>
      </c>
      <c r="L12" s="463"/>
      <c r="M12" s="464"/>
      <c r="N12" s="464"/>
      <c r="O12" s="464"/>
      <c r="P12" s="464"/>
      <c r="Q12" s="216" t="s">
        <v>464</v>
      </c>
      <c r="R12" s="465"/>
      <c r="S12" s="466"/>
      <c r="T12" s="466"/>
      <c r="U12" s="466"/>
      <c r="V12" s="466"/>
      <c r="W12" s="466"/>
      <c r="X12" s="466"/>
      <c r="Y12" s="217" t="s">
        <v>464</v>
      </c>
    </row>
    <row r="13" spans="1:27" ht="28.5" customHeight="1" thickTop="1" thickBot="1">
      <c r="A13" s="28" t="s">
        <v>15</v>
      </c>
      <c r="B13" s="6" t="s">
        <v>16</v>
      </c>
      <c r="C13" s="14"/>
      <c r="D13" s="14"/>
      <c r="E13" s="14"/>
      <c r="F13" s="467">
        <f>F11+F12</f>
        <v>0</v>
      </c>
      <c r="G13" s="468"/>
      <c r="H13" s="468"/>
      <c r="I13" s="468"/>
      <c r="J13" s="468"/>
      <c r="K13" s="218" t="s">
        <v>464</v>
      </c>
      <c r="L13" s="467">
        <f>L11+L12</f>
        <v>0</v>
      </c>
      <c r="M13" s="468"/>
      <c r="N13" s="468"/>
      <c r="O13" s="468"/>
      <c r="P13" s="468"/>
      <c r="Q13" s="218" t="s">
        <v>464</v>
      </c>
      <c r="R13" s="459">
        <f>R11+R12</f>
        <v>0</v>
      </c>
      <c r="S13" s="460"/>
      <c r="T13" s="460"/>
      <c r="U13" s="460"/>
      <c r="V13" s="460"/>
      <c r="W13" s="460"/>
      <c r="X13" s="460"/>
      <c r="Y13" s="219" t="s">
        <v>464</v>
      </c>
      <c r="Z13" s="214"/>
    </row>
    <row r="14" spans="1:27" ht="28.5" customHeight="1" thickTop="1">
      <c r="A14" s="31"/>
      <c r="B14" s="6" t="s">
        <v>17</v>
      </c>
      <c r="C14" s="14"/>
      <c r="D14" s="14"/>
      <c r="E14" s="3"/>
      <c r="F14" s="441"/>
      <c r="G14" s="442"/>
      <c r="H14" s="442"/>
      <c r="I14" s="442"/>
      <c r="J14" s="442"/>
      <c r="K14" s="220" t="s">
        <v>464</v>
      </c>
      <c r="L14" s="441"/>
      <c r="M14" s="442"/>
      <c r="N14" s="442"/>
      <c r="O14" s="442"/>
      <c r="P14" s="442"/>
      <c r="Q14" s="220" t="s">
        <v>464</v>
      </c>
      <c r="R14" s="441"/>
      <c r="S14" s="442"/>
      <c r="T14" s="442"/>
      <c r="U14" s="442"/>
      <c r="V14" s="442"/>
      <c r="W14" s="442"/>
      <c r="X14" s="442"/>
      <c r="Y14" s="220" t="s">
        <v>464</v>
      </c>
      <c r="Z14" s="29"/>
    </row>
    <row r="15" spans="1:27" ht="6" customHeight="1">
      <c r="R15" s="201"/>
      <c r="S15" s="201"/>
      <c r="U15" s="201"/>
    </row>
    <row r="16" spans="1:27" ht="18.75" customHeight="1" thickBot="1">
      <c r="A16" s="24"/>
      <c r="B16" s="43"/>
      <c r="C16" s="25"/>
      <c r="D16" s="9"/>
      <c r="E16" s="44"/>
      <c r="F16" s="6" t="s">
        <v>38</v>
      </c>
      <c r="G16" s="14"/>
      <c r="H16" s="14"/>
      <c r="I16" s="14"/>
      <c r="J16" s="45"/>
      <c r="K16" s="33"/>
      <c r="L16" s="46"/>
      <c r="M16" s="6" t="s">
        <v>39</v>
      </c>
      <c r="N16" s="47"/>
      <c r="O16" s="33"/>
      <c r="P16" s="47"/>
      <c r="Q16" s="47"/>
      <c r="R16" s="47"/>
      <c r="S16" s="34"/>
      <c r="T16" s="195" t="s">
        <v>40</v>
      </c>
      <c r="U16" s="16"/>
      <c r="V16" s="16"/>
      <c r="W16" s="16"/>
      <c r="X16" s="16"/>
      <c r="Y16" s="16"/>
      <c r="Z16" s="16"/>
      <c r="AA16" s="17"/>
    </row>
    <row r="17" spans="1:28" ht="28.5" customHeight="1" thickTop="1" thickBot="1">
      <c r="A17" s="27"/>
      <c r="B17" s="6" t="s">
        <v>18</v>
      </c>
      <c r="C17" s="35"/>
      <c r="D17" s="14"/>
      <c r="E17" s="3"/>
      <c r="F17" s="461"/>
      <c r="G17" s="462"/>
      <c r="H17" s="462"/>
      <c r="I17" s="462"/>
      <c r="J17" s="462"/>
      <c r="K17" s="462"/>
      <c r="L17" s="221" t="s">
        <v>19</v>
      </c>
      <c r="M17" s="461"/>
      <c r="N17" s="462"/>
      <c r="O17" s="462"/>
      <c r="P17" s="462"/>
      <c r="Q17" s="462"/>
      <c r="R17" s="462"/>
      <c r="S17" s="222" t="s">
        <v>19</v>
      </c>
      <c r="T17" s="469">
        <f>F17+M17</f>
        <v>0</v>
      </c>
      <c r="U17" s="470"/>
      <c r="V17" s="470"/>
      <c r="W17" s="470"/>
      <c r="X17" s="470"/>
      <c r="Y17" s="470"/>
      <c r="Z17" s="470"/>
      <c r="AA17" s="471"/>
      <c r="AB17" s="36" t="s">
        <v>19</v>
      </c>
    </row>
    <row r="18" spans="1:28" ht="28.5" customHeight="1" thickTop="1" thickBot="1">
      <c r="A18" s="26" t="s">
        <v>41</v>
      </c>
      <c r="B18" s="6" t="s">
        <v>21</v>
      </c>
      <c r="C18" s="35"/>
      <c r="D18" s="14"/>
      <c r="E18" s="3"/>
      <c r="F18" s="461"/>
      <c r="G18" s="462"/>
      <c r="H18" s="462"/>
      <c r="I18" s="462"/>
      <c r="J18" s="462"/>
      <c r="K18" s="462"/>
      <c r="L18" s="223" t="s">
        <v>19</v>
      </c>
      <c r="M18" s="461"/>
      <c r="N18" s="462"/>
      <c r="O18" s="462"/>
      <c r="P18" s="462"/>
      <c r="Q18" s="462"/>
      <c r="R18" s="462"/>
      <c r="S18" s="222" t="s">
        <v>19</v>
      </c>
      <c r="T18" s="467">
        <f>F18+M18</f>
        <v>0</v>
      </c>
      <c r="U18" s="468"/>
      <c r="V18" s="468"/>
      <c r="W18" s="468"/>
      <c r="X18" s="468"/>
      <c r="Y18" s="468"/>
      <c r="Z18" s="468"/>
      <c r="AA18" s="472"/>
      <c r="AB18" s="36" t="s">
        <v>19</v>
      </c>
    </row>
    <row r="19" spans="1:28" ht="28.5" customHeight="1" thickTop="1" thickBot="1">
      <c r="A19" s="32"/>
      <c r="B19" s="37" t="s">
        <v>42</v>
      </c>
      <c r="C19" s="35"/>
      <c r="D19" s="14"/>
      <c r="E19" s="3"/>
      <c r="F19" s="461"/>
      <c r="G19" s="462"/>
      <c r="H19" s="462"/>
      <c r="I19" s="462"/>
      <c r="J19" s="462"/>
      <c r="K19" s="462"/>
      <c r="L19" s="221" t="s">
        <v>19</v>
      </c>
      <c r="M19" s="461"/>
      <c r="N19" s="462"/>
      <c r="O19" s="462"/>
      <c r="P19" s="462"/>
      <c r="Q19" s="462"/>
      <c r="R19" s="462"/>
      <c r="S19" s="222" t="s">
        <v>19</v>
      </c>
      <c r="T19" s="459">
        <f>F19+M19</f>
        <v>0</v>
      </c>
      <c r="U19" s="460"/>
      <c r="V19" s="460"/>
      <c r="W19" s="460"/>
      <c r="X19" s="460"/>
      <c r="Y19" s="460"/>
      <c r="Z19" s="460"/>
      <c r="AA19" s="473"/>
      <c r="AB19" s="36" t="s">
        <v>19</v>
      </c>
    </row>
    <row r="20" spans="1:28" ht="13.5" thickTop="1">
      <c r="A20" s="26" t="s">
        <v>43</v>
      </c>
      <c r="B20" s="49"/>
      <c r="C20" s="50"/>
      <c r="D20" s="5"/>
      <c r="E20" s="40"/>
      <c r="F20" s="51" t="s">
        <v>44</v>
      </c>
      <c r="G20" s="14"/>
      <c r="H20" s="14"/>
      <c r="I20" s="45"/>
      <c r="J20" s="52"/>
      <c r="K20" s="52"/>
      <c r="L20" s="52"/>
      <c r="M20" s="53"/>
      <c r="N20" s="52"/>
      <c r="O20" s="52"/>
      <c r="P20" s="52"/>
      <c r="Q20" s="53"/>
      <c r="R20" s="53"/>
      <c r="S20" s="54"/>
      <c r="T20" s="196"/>
      <c r="U20" s="197"/>
      <c r="V20" s="197"/>
      <c r="W20" s="197"/>
      <c r="X20" s="197"/>
      <c r="Y20" s="197"/>
      <c r="Z20" s="197"/>
      <c r="AA20" s="198"/>
      <c r="AB20" s="55"/>
    </row>
    <row r="21" spans="1:28" ht="13.5" thickBot="1">
      <c r="A21" s="32"/>
      <c r="B21" s="56"/>
      <c r="C21" s="57"/>
      <c r="D21" s="19"/>
      <c r="E21" s="23"/>
      <c r="F21" s="51" t="s">
        <v>45</v>
      </c>
      <c r="G21" s="14"/>
      <c r="H21" s="14"/>
      <c r="I21" s="14"/>
      <c r="J21" s="45"/>
      <c r="K21" s="33"/>
      <c r="L21" s="46"/>
      <c r="M21" s="51" t="s">
        <v>46</v>
      </c>
      <c r="N21" s="47"/>
      <c r="O21" s="33"/>
      <c r="P21" s="47"/>
      <c r="Q21" s="47"/>
      <c r="R21" s="47"/>
      <c r="S21" s="34"/>
      <c r="T21" s="199" t="s">
        <v>40</v>
      </c>
      <c r="U21" s="12"/>
      <c r="V21" s="12"/>
      <c r="W21" s="12"/>
      <c r="X21" s="12"/>
      <c r="Y21" s="12"/>
      <c r="Z21" s="12"/>
      <c r="AA21" s="42"/>
      <c r="AB21" s="55"/>
    </row>
    <row r="22" spans="1:28" ht="28.5" customHeight="1" thickTop="1" thickBot="1">
      <c r="A22" s="26" t="s">
        <v>20</v>
      </c>
      <c r="B22" s="6" t="s">
        <v>18</v>
      </c>
      <c r="C22" s="35"/>
      <c r="D22" s="14"/>
      <c r="E22" s="3"/>
      <c r="F22" s="461"/>
      <c r="G22" s="462"/>
      <c r="H22" s="462"/>
      <c r="I22" s="462"/>
      <c r="J22" s="462"/>
      <c r="K22" s="462"/>
      <c r="L22" s="221" t="s">
        <v>19</v>
      </c>
      <c r="M22" s="461"/>
      <c r="N22" s="462"/>
      <c r="O22" s="462"/>
      <c r="P22" s="462"/>
      <c r="Q22" s="462"/>
      <c r="R22" s="462"/>
      <c r="S22" s="222" t="s">
        <v>19</v>
      </c>
      <c r="T22" s="467">
        <f>F22+M22</f>
        <v>0</v>
      </c>
      <c r="U22" s="468"/>
      <c r="V22" s="468"/>
      <c r="W22" s="468"/>
      <c r="X22" s="468"/>
      <c r="Y22" s="468"/>
      <c r="Z22" s="468"/>
      <c r="AA22" s="472"/>
      <c r="AB22" s="36" t="s">
        <v>19</v>
      </c>
    </row>
    <row r="23" spans="1:28" ht="28.5" customHeight="1" thickTop="1" thickBot="1">
      <c r="A23" s="32"/>
      <c r="B23" s="6" t="s">
        <v>21</v>
      </c>
      <c r="C23" s="35"/>
      <c r="D23" s="14"/>
      <c r="E23" s="3"/>
      <c r="F23" s="461"/>
      <c r="G23" s="462"/>
      <c r="H23" s="462"/>
      <c r="I23" s="462"/>
      <c r="J23" s="462"/>
      <c r="K23" s="462"/>
      <c r="L23" s="221" t="s">
        <v>19</v>
      </c>
      <c r="M23" s="461"/>
      <c r="N23" s="462"/>
      <c r="O23" s="462"/>
      <c r="P23" s="462"/>
      <c r="Q23" s="462"/>
      <c r="R23" s="462"/>
      <c r="S23" s="222" t="s">
        <v>19</v>
      </c>
      <c r="T23" s="467">
        <f>F23+M23</f>
        <v>0</v>
      </c>
      <c r="U23" s="468"/>
      <c r="V23" s="468"/>
      <c r="W23" s="468"/>
      <c r="X23" s="468"/>
      <c r="Y23" s="468"/>
      <c r="Z23" s="468"/>
      <c r="AA23" s="472"/>
      <c r="AB23" s="36" t="s">
        <v>19</v>
      </c>
    </row>
    <row r="24" spans="1:28" ht="28.5" customHeight="1" thickTop="1" thickBot="1">
      <c r="A24" s="31"/>
      <c r="B24" s="37" t="s">
        <v>47</v>
      </c>
      <c r="C24" s="35"/>
      <c r="D24" s="14"/>
      <c r="E24" s="3"/>
      <c r="F24" s="461"/>
      <c r="G24" s="462"/>
      <c r="H24" s="462"/>
      <c r="I24" s="462"/>
      <c r="J24" s="462"/>
      <c r="K24" s="462"/>
      <c r="L24" s="215" t="s">
        <v>464</v>
      </c>
      <c r="M24" s="461"/>
      <c r="N24" s="462"/>
      <c r="O24" s="462"/>
      <c r="P24" s="462"/>
      <c r="Q24" s="462"/>
      <c r="R24" s="462"/>
      <c r="S24" s="224" t="s">
        <v>464</v>
      </c>
      <c r="T24" s="459">
        <f>F24+M24</f>
        <v>0</v>
      </c>
      <c r="U24" s="460"/>
      <c r="V24" s="460"/>
      <c r="W24" s="460"/>
      <c r="X24" s="460"/>
      <c r="Y24" s="460"/>
      <c r="Z24" s="460"/>
      <c r="AA24" s="473"/>
      <c r="AB24" s="30" t="s">
        <v>35</v>
      </c>
    </row>
    <row r="25" spans="1:28" ht="21" customHeight="1" thickTop="1"/>
    <row r="26" spans="1:28" s="96" customFormat="1" ht="21" customHeight="1">
      <c r="A26" s="95" t="s">
        <v>48</v>
      </c>
    </row>
    <row r="27" spans="1:28" ht="6" customHeight="1"/>
    <row r="28" spans="1:28" ht="28.5" customHeight="1">
      <c r="A28" s="438" t="s">
        <v>490</v>
      </c>
      <c r="B28" s="6" t="s">
        <v>23</v>
      </c>
      <c r="C28" s="14"/>
      <c r="D28" s="14"/>
      <c r="E28" s="14"/>
      <c r="F28" s="14"/>
      <c r="G28" s="14"/>
      <c r="H28" s="463"/>
      <c r="I28" s="464"/>
      <c r="J28" s="464"/>
      <c r="K28" s="464"/>
      <c r="L28" s="464"/>
      <c r="M28" s="475"/>
      <c r="N28" s="38" t="s">
        <v>8</v>
      </c>
    </row>
    <row r="29" spans="1:28" ht="28.5" customHeight="1">
      <c r="A29" s="439"/>
      <c r="B29" s="11" t="s">
        <v>24</v>
      </c>
      <c r="C29" s="12"/>
      <c r="D29" s="12"/>
      <c r="E29" s="12"/>
      <c r="F29" s="12"/>
      <c r="G29" s="12"/>
      <c r="H29" s="461"/>
      <c r="I29" s="462"/>
      <c r="J29" s="462"/>
      <c r="K29" s="462"/>
      <c r="L29" s="462"/>
      <c r="M29" s="474"/>
      <c r="N29" s="38" t="s">
        <v>8</v>
      </c>
    </row>
    <row r="30" spans="1:28" ht="28.5" customHeight="1">
      <c r="A30" s="439"/>
      <c r="B30" s="6" t="s">
        <v>25</v>
      </c>
      <c r="C30" s="14"/>
      <c r="D30" s="14"/>
      <c r="E30" s="14"/>
      <c r="F30" s="14"/>
      <c r="G30" s="14"/>
      <c r="H30" s="476"/>
      <c r="I30" s="477"/>
      <c r="J30" s="477"/>
      <c r="K30" s="477"/>
      <c r="L30" s="477"/>
      <c r="M30" s="478"/>
      <c r="N30" s="38" t="s">
        <v>26</v>
      </c>
    </row>
    <row r="31" spans="1:28" ht="28.5" customHeight="1">
      <c r="A31" s="439"/>
      <c r="B31" s="13" t="s">
        <v>491</v>
      </c>
      <c r="C31" s="12"/>
      <c r="D31" s="12"/>
      <c r="E31" s="12"/>
      <c r="F31" s="12"/>
      <c r="G31" s="12"/>
      <c r="H31" s="461"/>
      <c r="I31" s="462"/>
      <c r="J31" s="462"/>
      <c r="K31" s="462"/>
      <c r="L31" s="462"/>
      <c r="M31" s="474"/>
      <c r="N31" s="38" t="s">
        <v>26</v>
      </c>
    </row>
    <row r="32" spans="1:28" ht="28.5" customHeight="1">
      <c r="A32" s="440"/>
      <c r="B32" s="13" t="s">
        <v>492</v>
      </c>
      <c r="C32" s="12"/>
      <c r="D32" s="12"/>
      <c r="E32" s="12"/>
      <c r="F32" s="12"/>
      <c r="G32" s="12"/>
      <c r="H32" s="461"/>
      <c r="I32" s="462"/>
      <c r="J32" s="462"/>
      <c r="K32" s="462"/>
      <c r="L32" s="462"/>
      <c r="M32" s="474"/>
      <c r="N32" s="38" t="s">
        <v>26</v>
      </c>
    </row>
    <row r="33" spans="1:14" ht="28.5" customHeight="1">
      <c r="A33" s="37" t="s">
        <v>27</v>
      </c>
      <c r="B33" s="39"/>
      <c r="C33" s="14"/>
      <c r="D33" s="14"/>
      <c r="E33" s="14"/>
      <c r="F33" s="14"/>
      <c r="G33" s="14"/>
      <c r="H33" s="441"/>
      <c r="I33" s="442"/>
      <c r="J33" s="442"/>
      <c r="K33" s="442"/>
      <c r="L33" s="442"/>
      <c r="M33" s="443"/>
      <c r="N33" s="38" t="s">
        <v>28</v>
      </c>
    </row>
    <row r="34" spans="1:14" ht="28.5" customHeight="1">
      <c r="A34" s="6" t="s">
        <v>29</v>
      </c>
      <c r="B34" s="14"/>
      <c r="C34" s="14"/>
      <c r="D34" s="14"/>
      <c r="E34" s="14"/>
      <c r="F34" s="14"/>
      <c r="G34" s="14"/>
      <c r="H34" s="19"/>
      <c r="I34" s="14"/>
      <c r="J34" s="14"/>
      <c r="K34" s="3"/>
      <c r="L34" s="444"/>
      <c r="M34" s="445"/>
      <c r="N34" s="38" t="s">
        <v>30</v>
      </c>
    </row>
  </sheetData>
  <mergeCells count="56">
    <mergeCell ref="A6:E6"/>
    <mergeCell ref="F6:G6"/>
    <mergeCell ref="I6:L6"/>
    <mergeCell ref="M6:N6"/>
    <mergeCell ref="P6:R6"/>
    <mergeCell ref="T24:AA24"/>
    <mergeCell ref="H32:M32"/>
    <mergeCell ref="H28:M28"/>
    <mergeCell ref="H29:M29"/>
    <mergeCell ref="H30:M30"/>
    <mergeCell ref="H31:M31"/>
    <mergeCell ref="F24:K24"/>
    <mergeCell ref="M24:R24"/>
    <mergeCell ref="T22:AA22"/>
    <mergeCell ref="F23:K23"/>
    <mergeCell ref="M23:R23"/>
    <mergeCell ref="T23:AA23"/>
    <mergeCell ref="T18:AA18"/>
    <mergeCell ref="F19:K19"/>
    <mergeCell ref="M19:R19"/>
    <mergeCell ref="T19:AA19"/>
    <mergeCell ref="F22:K22"/>
    <mergeCell ref="M22:R22"/>
    <mergeCell ref="M17:R17"/>
    <mergeCell ref="F18:K18"/>
    <mergeCell ref="M18:R18"/>
    <mergeCell ref="T17:AA17"/>
    <mergeCell ref="R14:X14"/>
    <mergeCell ref="F17:K17"/>
    <mergeCell ref="R13:X13"/>
    <mergeCell ref="F14:J14"/>
    <mergeCell ref="L14:P14"/>
    <mergeCell ref="F11:J11"/>
    <mergeCell ref="L11:P11"/>
    <mergeCell ref="R11:X11"/>
    <mergeCell ref="F12:J12"/>
    <mergeCell ref="L12:P12"/>
    <mergeCell ref="R12:X12"/>
    <mergeCell ref="F13:J13"/>
    <mergeCell ref="L13:P13"/>
    <mergeCell ref="A28:A32"/>
    <mergeCell ref="H33:M33"/>
    <mergeCell ref="L34:M34"/>
    <mergeCell ref="V3:Z3"/>
    <mergeCell ref="F4:N4"/>
    <mergeCell ref="O4:P4"/>
    <mergeCell ref="F3:J3"/>
    <mergeCell ref="L3:O3"/>
    <mergeCell ref="V4:Z4"/>
    <mergeCell ref="H5:I5"/>
    <mergeCell ref="K5:L5"/>
    <mergeCell ref="N5:O5"/>
    <mergeCell ref="V5:Z5"/>
    <mergeCell ref="V6:X6"/>
    <mergeCell ref="S6:T6"/>
    <mergeCell ref="Y6:Z6"/>
  </mergeCells>
  <phoneticPr fontId="14"/>
  <printOptions horizontalCentered="1"/>
  <pageMargins left="0.78740157480314965" right="0.59055118110236227" top="0.78740157480314965" bottom="0.78740157480314965" header="0.51181102362204722" footer="0.51181102362204722"/>
  <pageSetup paperSize="9"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8" customWidth="1"/>
    <col min="4" max="4" width="16.6328125" style="48" customWidth="1"/>
    <col min="5" max="5" width="33.90625" style="48" customWidth="1"/>
    <col min="6" max="14" width="3.08984375" style="48" customWidth="1"/>
    <col min="15" max="16384" width="9" style="48"/>
  </cols>
  <sheetData>
    <row r="1" spans="1:15" s="94" customFormat="1" ht="21" customHeight="1">
      <c r="A1" s="92" t="s">
        <v>223</v>
      </c>
      <c r="B1" s="93"/>
      <c r="C1" s="93"/>
      <c r="D1" s="93"/>
    </row>
    <row r="2" spans="1:15" ht="14">
      <c r="A2" s="60"/>
      <c r="B2" s="76"/>
      <c r="C2" s="76"/>
      <c r="D2" s="76"/>
      <c r="K2" s="61" t="s">
        <v>49</v>
      </c>
    </row>
    <row r="3" spans="1:15" s="59" customFormat="1" ht="20.25" customHeight="1">
      <c r="A3" s="62" t="s">
        <v>50</v>
      </c>
      <c r="B3" s="83"/>
      <c r="C3" s="83"/>
      <c r="D3" s="83"/>
      <c r="E3" s="200"/>
      <c r="F3" s="202" t="s">
        <v>51</v>
      </c>
      <c r="G3" s="203"/>
      <c r="H3" s="203"/>
      <c r="I3" s="203"/>
      <c r="J3" s="203"/>
      <c r="K3" s="203"/>
      <c r="L3" s="203"/>
      <c r="M3" s="203"/>
      <c r="N3" s="204"/>
    </row>
    <row r="4" spans="1:15" s="59" customFormat="1" ht="20.25" customHeight="1">
      <c r="A4" s="505" t="s">
        <v>204</v>
      </c>
      <c r="B4" s="62" t="s">
        <v>52</v>
      </c>
      <c r="C4" s="83"/>
      <c r="D4" s="83"/>
      <c r="E4" s="70" t="s">
        <v>53</v>
      </c>
      <c r="F4" s="463"/>
      <c r="G4" s="464"/>
      <c r="H4" s="464"/>
      <c r="I4" s="464"/>
      <c r="J4" s="464"/>
      <c r="K4" s="464"/>
      <c r="L4" s="464"/>
      <c r="M4" s="464"/>
      <c r="N4" s="475"/>
    </row>
    <row r="5" spans="1:15" s="59" customFormat="1" ht="20.25" customHeight="1">
      <c r="A5" s="506"/>
      <c r="B5" s="482" t="s">
        <v>203</v>
      </c>
      <c r="C5" s="482" t="s">
        <v>202</v>
      </c>
      <c r="D5" s="84" t="s">
        <v>54</v>
      </c>
      <c r="E5" s="70" t="s">
        <v>55</v>
      </c>
      <c r="F5" s="461"/>
      <c r="G5" s="462"/>
      <c r="H5" s="462"/>
      <c r="I5" s="462"/>
      <c r="J5" s="462"/>
      <c r="K5" s="462"/>
      <c r="L5" s="462"/>
      <c r="M5" s="462"/>
      <c r="N5" s="474"/>
    </row>
    <row r="6" spans="1:15" s="59" customFormat="1" ht="20.25" customHeight="1">
      <c r="A6" s="506"/>
      <c r="B6" s="483"/>
      <c r="C6" s="483"/>
      <c r="D6" s="84" t="s">
        <v>56</v>
      </c>
      <c r="E6" s="70" t="s">
        <v>57</v>
      </c>
      <c r="F6" s="463"/>
      <c r="G6" s="464"/>
      <c r="H6" s="464"/>
      <c r="I6" s="464"/>
      <c r="J6" s="464"/>
      <c r="K6" s="464"/>
      <c r="L6" s="464"/>
      <c r="M6" s="464"/>
      <c r="N6" s="475"/>
    </row>
    <row r="7" spans="1:15" s="59" customFormat="1" ht="20.25" customHeight="1">
      <c r="A7" s="506"/>
      <c r="B7" s="483"/>
      <c r="C7" s="483"/>
      <c r="D7" s="84" t="s">
        <v>58</v>
      </c>
      <c r="E7" s="70" t="s">
        <v>59</v>
      </c>
      <c r="F7" s="461"/>
      <c r="G7" s="462"/>
      <c r="H7" s="462"/>
      <c r="I7" s="462"/>
      <c r="J7" s="462"/>
      <c r="K7" s="462"/>
      <c r="L7" s="462"/>
      <c r="M7" s="462"/>
      <c r="N7" s="474"/>
    </row>
    <row r="8" spans="1:15" s="59" customFormat="1" ht="20.25" customHeight="1">
      <c r="A8" s="506"/>
      <c r="B8" s="483"/>
      <c r="C8" s="483"/>
      <c r="D8" s="84" t="s">
        <v>60</v>
      </c>
      <c r="E8" s="70" t="s">
        <v>61</v>
      </c>
      <c r="F8" s="441"/>
      <c r="G8" s="442"/>
      <c r="H8" s="442"/>
      <c r="I8" s="442"/>
      <c r="J8" s="442"/>
      <c r="K8" s="442"/>
      <c r="L8" s="442"/>
      <c r="M8" s="442"/>
      <c r="N8" s="443"/>
    </row>
    <row r="9" spans="1:15" s="59" customFormat="1" ht="20.25" customHeight="1">
      <c r="A9" s="506"/>
      <c r="B9" s="483"/>
      <c r="C9" s="483"/>
      <c r="D9" s="84" t="s">
        <v>62</v>
      </c>
      <c r="E9" s="70" t="s">
        <v>63</v>
      </c>
      <c r="F9" s="463"/>
      <c r="G9" s="464"/>
      <c r="H9" s="464"/>
      <c r="I9" s="464"/>
      <c r="J9" s="464"/>
      <c r="K9" s="464"/>
      <c r="L9" s="464"/>
      <c r="M9" s="464"/>
      <c r="N9" s="475"/>
    </row>
    <row r="10" spans="1:15" s="59" customFormat="1" ht="20.25" customHeight="1">
      <c r="A10" s="506"/>
      <c r="B10" s="483"/>
      <c r="C10" s="483"/>
      <c r="D10" s="84" t="s">
        <v>64</v>
      </c>
      <c r="E10" s="70" t="s">
        <v>65</v>
      </c>
      <c r="F10" s="461"/>
      <c r="G10" s="462"/>
      <c r="H10" s="462"/>
      <c r="I10" s="462"/>
      <c r="J10" s="462"/>
      <c r="K10" s="462"/>
      <c r="L10" s="462"/>
      <c r="M10" s="462"/>
      <c r="N10" s="474"/>
    </row>
    <row r="11" spans="1:15" s="59" customFormat="1" ht="20.25" customHeight="1">
      <c r="A11" s="506"/>
      <c r="B11" s="483"/>
      <c r="C11" s="483"/>
      <c r="D11" s="84" t="s">
        <v>66</v>
      </c>
      <c r="E11" s="70" t="s">
        <v>67</v>
      </c>
      <c r="F11" s="441"/>
      <c r="G11" s="442"/>
      <c r="H11" s="442"/>
      <c r="I11" s="442"/>
      <c r="J11" s="442"/>
      <c r="K11" s="442"/>
      <c r="L11" s="442"/>
      <c r="M11" s="442"/>
      <c r="N11" s="443"/>
    </row>
    <row r="12" spans="1:15" s="59" customFormat="1" ht="20.25" customHeight="1" thickBot="1">
      <c r="A12" s="506"/>
      <c r="B12" s="483"/>
      <c r="C12" s="483"/>
      <c r="D12" s="84" t="s">
        <v>68</v>
      </c>
      <c r="E12" s="70" t="s">
        <v>69</v>
      </c>
      <c r="F12" s="465"/>
      <c r="G12" s="466"/>
      <c r="H12" s="466"/>
      <c r="I12" s="466"/>
      <c r="J12" s="466"/>
      <c r="K12" s="466"/>
      <c r="L12" s="466"/>
      <c r="M12" s="466"/>
      <c r="N12" s="493"/>
      <c r="O12" s="205"/>
    </row>
    <row r="13" spans="1:15" s="59" customFormat="1" ht="20.25" customHeight="1" thickTop="1" thickBot="1">
      <c r="A13" s="506"/>
      <c r="B13" s="483"/>
      <c r="C13" s="85" t="s">
        <v>70</v>
      </c>
      <c r="D13" s="109"/>
      <c r="E13" s="183" t="s">
        <v>71</v>
      </c>
      <c r="F13" s="467">
        <f>SUM(F5:N12)</f>
        <v>0</v>
      </c>
      <c r="G13" s="468"/>
      <c r="H13" s="468"/>
      <c r="I13" s="468"/>
      <c r="J13" s="468"/>
      <c r="K13" s="468"/>
      <c r="L13" s="468"/>
      <c r="M13" s="468"/>
      <c r="N13" s="472"/>
    </row>
    <row r="14" spans="1:15" s="59" customFormat="1" ht="20.25" customHeight="1" thickTop="1">
      <c r="A14" s="506"/>
      <c r="B14" s="483"/>
      <c r="C14" s="62" t="s">
        <v>72</v>
      </c>
      <c r="D14" s="105"/>
      <c r="E14" s="206" t="s">
        <v>73</v>
      </c>
      <c r="F14" s="484"/>
      <c r="G14" s="485"/>
      <c r="H14" s="485"/>
      <c r="I14" s="485"/>
      <c r="J14" s="485"/>
      <c r="K14" s="485"/>
      <c r="L14" s="485"/>
      <c r="M14" s="485"/>
      <c r="N14" s="486"/>
    </row>
    <row r="15" spans="1:15" s="59" customFormat="1" ht="20.25" customHeight="1" thickBot="1">
      <c r="A15" s="506"/>
      <c r="B15" s="483"/>
      <c r="C15" s="104" t="s">
        <v>199</v>
      </c>
      <c r="D15" s="105"/>
      <c r="E15" s="206" t="s">
        <v>74</v>
      </c>
      <c r="F15" s="465"/>
      <c r="G15" s="466"/>
      <c r="H15" s="466"/>
      <c r="I15" s="466"/>
      <c r="J15" s="466"/>
      <c r="K15" s="466"/>
      <c r="L15" s="466"/>
      <c r="M15" s="466"/>
      <c r="N15" s="493"/>
    </row>
    <row r="16" spans="1:15" s="59" customFormat="1" ht="20.25" customHeight="1" thickTop="1" thickBot="1">
      <c r="A16" s="506"/>
      <c r="B16" s="86" t="s">
        <v>75</v>
      </c>
      <c r="C16" s="72"/>
      <c r="D16" s="72"/>
      <c r="E16" s="70" t="s">
        <v>76</v>
      </c>
      <c r="F16" s="467">
        <f>SUM(F13:N15)</f>
        <v>0</v>
      </c>
      <c r="G16" s="468"/>
      <c r="H16" s="468"/>
      <c r="I16" s="468"/>
      <c r="J16" s="468"/>
      <c r="K16" s="468"/>
      <c r="L16" s="468"/>
      <c r="M16" s="468"/>
      <c r="N16" s="472"/>
    </row>
    <row r="17" spans="1:15" s="59" customFormat="1" ht="20.25" customHeight="1" thickTop="1" thickBot="1">
      <c r="A17" s="506"/>
      <c r="B17" s="62" t="s">
        <v>77</v>
      </c>
      <c r="C17" s="83"/>
      <c r="D17" s="83"/>
      <c r="E17" s="70" t="s">
        <v>78</v>
      </c>
      <c r="F17" s="507"/>
      <c r="G17" s="508"/>
      <c r="H17" s="508"/>
      <c r="I17" s="508"/>
      <c r="J17" s="508"/>
      <c r="K17" s="508"/>
      <c r="L17" s="508"/>
      <c r="M17" s="508"/>
      <c r="N17" s="509"/>
    </row>
    <row r="18" spans="1:15" s="59" customFormat="1" ht="20.25" customHeight="1" thickTop="1" thickBot="1">
      <c r="A18" s="87" t="s">
        <v>79</v>
      </c>
      <c r="B18" s="88"/>
      <c r="C18" s="72"/>
      <c r="D18" s="72"/>
      <c r="E18" s="70" t="s">
        <v>80</v>
      </c>
      <c r="F18" s="467">
        <f>F4+F16+F17</f>
        <v>0</v>
      </c>
      <c r="G18" s="468"/>
      <c r="H18" s="468"/>
      <c r="I18" s="468"/>
      <c r="J18" s="468"/>
      <c r="K18" s="468"/>
      <c r="L18" s="468"/>
      <c r="M18" s="468"/>
      <c r="N18" s="472"/>
    </row>
    <row r="19" spans="1:15" s="59" customFormat="1" ht="20.25" customHeight="1" thickTop="1">
      <c r="A19" s="494" t="s">
        <v>207</v>
      </c>
      <c r="B19" s="482" t="s">
        <v>205</v>
      </c>
      <c r="C19" s="84" t="s">
        <v>81</v>
      </c>
      <c r="D19" s="89"/>
      <c r="E19" s="70" t="s">
        <v>82</v>
      </c>
      <c r="F19" s="490"/>
      <c r="G19" s="491"/>
      <c r="H19" s="491"/>
      <c r="I19" s="491"/>
      <c r="J19" s="491"/>
      <c r="K19" s="491"/>
      <c r="L19" s="491"/>
      <c r="M19" s="491"/>
      <c r="N19" s="492"/>
    </row>
    <row r="20" spans="1:15" s="59" customFormat="1" ht="20.25" customHeight="1">
      <c r="A20" s="495"/>
      <c r="B20" s="483"/>
      <c r="C20" s="84" t="s">
        <v>83</v>
      </c>
      <c r="D20" s="89"/>
      <c r="E20" s="70" t="s">
        <v>84</v>
      </c>
      <c r="F20" s="461"/>
      <c r="G20" s="462"/>
      <c r="H20" s="462"/>
      <c r="I20" s="462"/>
      <c r="J20" s="462"/>
      <c r="K20" s="462"/>
      <c r="L20" s="462"/>
      <c r="M20" s="462"/>
      <c r="N20" s="474"/>
    </row>
    <row r="21" spans="1:15" s="59" customFormat="1" ht="20.25" customHeight="1" thickBot="1">
      <c r="A21" s="495"/>
      <c r="B21" s="483"/>
      <c r="C21" s="84" t="s">
        <v>85</v>
      </c>
      <c r="D21" s="89"/>
      <c r="E21" s="70" t="s">
        <v>86</v>
      </c>
      <c r="F21" s="465"/>
      <c r="G21" s="466"/>
      <c r="H21" s="466"/>
      <c r="I21" s="466"/>
      <c r="J21" s="466"/>
      <c r="K21" s="466"/>
      <c r="L21" s="466"/>
      <c r="M21" s="466"/>
      <c r="N21" s="493"/>
    </row>
    <row r="22" spans="1:15" s="59" customFormat="1" ht="20.25" customHeight="1" thickTop="1" thickBot="1">
      <c r="A22" s="495"/>
      <c r="B22" s="85" t="s">
        <v>87</v>
      </c>
      <c r="C22" s="83"/>
      <c r="D22" s="83"/>
      <c r="E22" s="70" t="s">
        <v>88</v>
      </c>
      <c r="F22" s="467">
        <f>SUM(F19:N21)</f>
        <v>0</v>
      </c>
      <c r="G22" s="468"/>
      <c r="H22" s="468"/>
      <c r="I22" s="468"/>
      <c r="J22" s="468"/>
      <c r="K22" s="468"/>
      <c r="L22" s="468"/>
      <c r="M22" s="468"/>
      <c r="N22" s="472"/>
    </row>
    <row r="23" spans="1:15" s="59" customFormat="1" ht="20.25" customHeight="1" thickTop="1">
      <c r="A23" s="495"/>
      <c r="B23" s="482" t="s">
        <v>206</v>
      </c>
      <c r="C23" s="84" t="s">
        <v>89</v>
      </c>
      <c r="D23" s="89"/>
      <c r="E23" s="90" t="s">
        <v>90</v>
      </c>
      <c r="F23" s="490"/>
      <c r="G23" s="491"/>
      <c r="H23" s="491"/>
      <c r="I23" s="491"/>
      <c r="J23" s="491"/>
      <c r="K23" s="491"/>
      <c r="L23" s="491"/>
      <c r="M23" s="491"/>
      <c r="N23" s="492"/>
    </row>
    <row r="24" spans="1:15" s="59" customFormat="1" ht="20.25" customHeight="1">
      <c r="A24" s="495"/>
      <c r="B24" s="483"/>
      <c r="C24" s="84" t="s">
        <v>83</v>
      </c>
      <c r="D24" s="89"/>
      <c r="E24" s="70" t="s">
        <v>91</v>
      </c>
      <c r="F24" s="461"/>
      <c r="G24" s="462"/>
      <c r="H24" s="462"/>
      <c r="I24" s="462"/>
      <c r="J24" s="462"/>
      <c r="K24" s="462"/>
      <c r="L24" s="462"/>
      <c r="M24" s="462"/>
      <c r="N24" s="474"/>
    </row>
    <row r="25" spans="1:15" s="59" customFormat="1" ht="20.25" customHeight="1" thickBot="1">
      <c r="A25" s="495"/>
      <c r="B25" s="483"/>
      <c r="C25" s="84" t="s">
        <v>92</v>
      </c>
      <c r="D25" s="89"/>
      <c r="E25" s="70" t="s">
        <v>93</v>
      </c>
      <c r="F25" s="465"/>
      <c r="G25" s="466"/>
      <c r="H25" s="466"/>
      <c r="I25" s="466"/>
      <c r="J25" s="466"/>
      <c r="K25" s="466"/>
      <c r="L25" s="466"/>
      <c r="M25" s="466"/>
      <c r="N25" s="493"/>
    </row>
    <row r="26" spans="1:15" s="59" customFormat="1" ht="20.25" customHeight="1" thickTop="1" thickBot="1">
      <c r="A26" s="495"/>
      <c r="B26" s="91" t="s">
        <v>94</v>
      </c>
      <c r="C26" s="83"/>
      <c r="D26" s="83"/>
      <c r="E26" s="70" t="s">
        <v>95</v>
      </c>
      <c r="F26" s="467">
        <f>SUM(F23:N25)</f>
        <v>0</v>
      </c>
      <c r="G26" s="468"/>
      <c r="H26" s="468"/>
      <c r="I26" s="468"/>
      <c r="J26" s="468"/>
      <c r="K26" s="468"/>
      <c r="L26" s="468"/>
      <c r="M26" s="468"/>
      <c r="N26" s="472"/>
    </row>
    <row r="27" spans="1:15" s="59" customFormat="1" ht="20.25" customHeight="1" thickTop="1" thickBot="1">
      <c r="A27" s="496"/>
      <c r="B27" s="83" t="s">
        <v>224</v>
      </c>
      <c r="C27" s="83"/>
      <c r="D27" s="83"/>
      <c r="E27" s="70" t="s">
        <v>96</v>
      </c>
      <c r="F27" s="467">
        <f>F22+F26</f>
        <v>0</v>
      </c>
      <c r="G27" s="468"/>
      <c r="H27" s="468"/>
      <c r="I27" s="468"/>
      <c r="J27" s="468"/>
      <c r="K27" s="468"/>
      <c r="L27" s="468"/>
      <c r="M27" s="468"/>
      <c r="N27" s="472"/>
    </row>
    <row r="28" spans="1:15" s="59" customFormat="1" ht="20.25" customHeight="1" thickTop="1">
      <c r="A28" s="500" t="s">
        <v>465</v>
      </c>
      <c r="B28" s="104" t="s">
        <v>97</v>
      </c>
      <c r="C28" s="105"/>
      <c r="D28" s="105"/>
      <c r="E28" s="183" t="s">
        <v>98</v>
      </c>
      <c r="F28" s="490"/>
      <c r="G28" s="491"/>
      <c r="H28" s="491"/>
      <c r="I28" s="491"/>
      <c r="J28" s="491"/>
      <c r="K28" s="491"/>
      <c r="L28" s="491"/>
      <c r="M28" s="491"/>
      <c r="N28" s="492"/>
      <c r="O28" s="205"/>
    </row>
    <row r="29" spans="1:15" s="59" customFormat="1" ht="20.25" customHeight="1">
      <c r="A29" s="501"/>
      <c r="B29" s="503" t="s">
        <v>187</v>
      </c>
      <c r="C29" s="105" t="s">
        <v>188</v>
      </c>
      <c r="D29" s="105"/>
      <c r="E29" s="183" t="s">
        <v>197</v>
      </c>
      <c r="F29" s="461"/>
      <c r="G29" s="462"/>
      <c r="H29" s="462"/>
      <c r="I29" s="462"/>
      <c r="J29" s="462"/>
      <c r="K29" s="462"/>
      <c r="L29" s="462"/>
      <c r="M29" s="462"/>
      <c r="N29" s="474"/>
    </row>
    <row r="30" spans="1:15" s="59" customFormat="1" ht="20.25" customHeight="1" thickBot="1">
      <c r="A30" s="501"/>
      <c r="B30" s="504"/>
      <c r="C30" s="105" t="s">
        <v>189</v>
      </c>
      <c r="D30" s="105"/>
      <c r="E30" s="183" t="s">
        <v>198</v>
      </c>
      <c r="F30" s="465"/>
      <c r="G30" s="466"/>
      <c r="H30" s="466"/>
      <c r="I30" s="466"/>
      <c r="J30" s="466"/>
      <c r="K30" s="466"/>
      <c r="L30" s="466"/>
      <c r="M30" s="466"/>
      <c r="N30" s="493"/>
    </row>
    <row r="31" spans="1:15" s="59" customFormat="1" ht="20.25" customHeight="1" thickTop="1" thickBot="1">
      <c r="A31" s="501"/>
      <c r="B31" s="499"/>
      <c r="C31" s="105" t="s">
        <v>200</v>
      </c>
      <c r="D31" s="105"/>
      <c r="E31" s="70" t="s">
        <v>452</v>
      </c>
      <c r="F31" s="467">
        <f>SUM(F29:N30)</f>
        <v>0</v>
      </c>
      <c r="G31" s="468"/>
      <c r="H31" s="468"/>
      <c r="I31" s="468"/>
      <c r="J31" s="468"/>
      <c r="K31" s="468"/>
      <c r="L31" s="468"/>
      <c r="M31" s="468"/>
      <c r="N31" s="472"/>
    </row>
    <row r="32" spans="1:15" s="59" customFormat="1" ht="20.25" customHeight="1" thickTop="1">
      <c r="A32" s="501"/>
      <c r="B32" s="497" t="s">
        <v>190</v>
      </c>
      <c r="C32" s="104" t="s">
        <v>191</v>
      </c>
      <c r="D32" s="105"/>
      <c r="E32" s="206" t="s">
        <v>216</v>
      </c>
      <c r="F32" s="490"/>
      <c r="G32" s="491"/>
      <c r="H32" s="491"/>
      <c r="I32" s="491"/>
      <c r="J32" s="491"/>
      <c r="K32" s="491"/>
      <c r="L32" s="491"/>
      <c r="M32" s="491"/>
      <c r="N32" s="492"/>
    </row>
    <row r="33" spans="1:15" s="59" customFormat="1" ht="20.25" customHeight="1">
      <c r="A33" s="501"/>
      <c r="B33" s="498"/>
      <c r="C33" s="104" t="s">
        <v>192</v>
      </c>
      <c r="D33" s="105"/>
      <c r="E33" s="183" t="s">
        <v>217</v>
      </c>
      <c r="F33" s="461"/>
      <c r="G33" s="462"/>
      <c r="H33" s="462"/>
      <c r="I33" s="462"/>
      <c r="J33" s="462"/>
      <c r="K33" s="462"/>
      <c r="L33" s="462"/>
      <c r="M33" s="462"/>
      <c r="N33" s="474"/>
    </row>
    <row r="34" spans="1:15" s="59" customFormat="1" ht="20.25" customHeight="1" thickBot="1">
      <c r="A34" s="501"/>
      <c r="B34" s="498"/>
      <c r="C34" s="104" t="s">
        <v>474</v>
      </c>
      <c r="D34" s="105"/>
      <c r="E34" s="183" t="s">
        <v>218</v>
      </c>
      <c r="F34" s="465"/>
      <c r="G34" s="466"/>
      <c r="H34" s="466"/>
      <c r="I34" s="466"/>
      <c r="J34" s="466"/>
      <c r="K34" s="466"/>
      <c r="L34" s="466"/>
      <c r="M34" s="466"/>
      <c r="N34" s="493"/>
      <c r="O34" s="205"/>
    </row>
    <row r="35" spans="1:15" s="59" customFormat="1" ht="20.25" customHeight="1" thickTop="1" thickBot="1">
      <c r="A35" s="501"/>
      <c r="B35" s="499"/>
      <c r="C35" s="105" t="s">
        <v>201</v>
      </c>
      <c r="D35" s="105"/>
      <c r="E35" s="70" t="s">
        <v>451</v>
      </c>
      <c r="F35" s="467">
        <f>SUM(F32:N34)</f>
        <v>0</v>
      </c>
      <c r="G35" s="468"/>
      <c r="H35" s="468"/>
      <c r="I35" s="468"/>
      <c r="J35" s="468"/>
      <c r="K35" s="468"/>
      <c r="L35" s="468"/>
      <c r="M35" s="468"/>
      <c r="N35" s="472"/>
    </row>
    <row r="36" spans="1:15" s="59" customFormat="1" ht="20.25" customHeight="1" thickTop="1">
      <c r="A36" s="501"/>
      <c r="B36" s="104" t="s">
        <v>193</v>
      </c>
      <c r="C36" s="105"/>
      <c r="D36" s="105"/>
      <c r="E36" s="206" t="s">
        <v>219</v>
      </c>
      <c r="F36" s="484"/>
      <c r="G36" s="485"/>
      <c r="H36" s="485"/>
      <c r="I36" s="485"/>
      <c r="J36" s="485"/>
      <c r="K36" s="485"/>
      <c r="L36" s="485"/>
      <c r="M36" s="485"/>
      <c r="N36" s="486"/>
    </row>
    <row r="37" spans="1:15" s="59" customFormat="1" ht="20.25" customHeight="1">
      <c r="A37" s="501"/>
      <c r="B37" s="106" t="s">
        <v>194</v>
      </c>
      <c r="C37" s="107"/>
      <c r="D37" s="107"/>
      <c r="E37" s="206" t="s">
        <v>220</v>
      </c>
      <c r="F37" s="461"/>
      <c r="G37" s="462"/>
      <c r="H37" s="462"/>
      <c r="I37" s="462"/>
      <c r="J37" s="462"/>
      <c r="K37" s="462"/>
      <c r="L37" s="462"/>
      <c r="M37" s="462"/>
      <c r="N37" s="474"/>
    </row>
    <row r="38" spans="1:15" s="59" customFormat="1" ht="20.25" customHeight="1">
      <c r="A38" s="501"/>
      <c r="B38" s="106" t="s">
        <v>195</v>
      </c>
      <c r="C38" s="105"/>
      <c r="D38" s="105"/>
      <c r="E38" s="206" t="s">
        <v>221</v>
      </c>
      <c r="F38" s="461"/>
      <c r="G38" s="462"/>
      <c r="H38" s="462"/>
      <c r="I38" s="462"/>
      <c r="J38" s="462"/>
      <c r="K38" s="462"/>
      <c r="L38" s="462"/>
      <c r="M38" s="462"/>
      <c r="N38" s="474"/>
    </row>
    <row r="39" spans="1:15" s="59" customFormat="1" ht="20.25" customHeight="1">
      <c r="A39" s="501"/>
      <c r="B39" s="104" t="s">
        <v>196</v>
      </c>
      <c r="C39" s="108"/>
      <c r="D39" s="108"/>
      <c r="E39" s="206" t="s">
        <v>222</v>
      </c>
      <c r="F39" s="461"/>
      <c r="G39" s="462"/>
      <c r="H39" s="462"/>
      <c r="I39" s="462"/>
      <c r="J39" s="462"/>
      <c r="K39" s="462"/>
      <c r="L39" s="462"/>
      <c r="M39" s="462"/>
      <c r="N39" s="474"/>
    </row>
    <row r="40" spans="1:15" s="59" customFormat="1" ht="20.25" customHeight="1" thickBot="1">
      <c r="A40" s="501"/>
      <c r="B40" s="104" t="s">
        <v>469</v>
      </c>
      <c r="C40" s="108"/>
      <c r="D40" s="108"/>
      <c r="E40" s="206" t="s">
        <v>470</v>
      </c>
      <c r="F40" s="487"/>
      <c r="G40" s="488"/>
      <c r="H40" s="488"/>
      <c r="I40" s="488"/>
      <c r="J40" s="488"/>
      <c r="K40" s="488"/>
      <c r="L40" s="488"/>
      <c r="M40" s="488"/>
      <c r="N40" s="489"/>
    </row>
    <row r="41" spans="1:15" s="59" customFormat="1" ht="20.25" customHeight="1" thickTop="1" thickBot="1">
      <c r="A41" s="502"/>
      <c r="B41" s="109" t="s">
        <v>466</v>
      </c>
      <c r="C41" s="108"/>
      <c r="D41" s="108"/>
      <c r="E41" s="225" t="s">
        <v>471</v>
      </c>
      <c r="F41" s="467">
        <f>F28+F31+F35+F36+F37+F38+F39+F40</f>
        <v>0</v>
      </c>
      <c r="G41" s="468"/>
      <c r="H41" s="468"/>
      <c r="I41" s="468"/>
      <c r="J41" s="468"/>
      <c r="K41" s="468"/>
      <c r="L41" s="468"/>
      <c r="M41" s="468"/>
      <c r="N41" s="472"/>
    </row>
    <row r="42" spans="1:15" s="59" customFormat="1" ht="20.25" customHeight="1" thickTop="1" thickBot="1">
      <c r="A42" s="104" t="s">
        <v>467</v>
      </c>
      <c r="B42" s="105"/>
      <c r="C42" s="105"/>
      <c r="D42" s="105"/>
      <c r="E42" s="183" t="s">
        <v>472</v>
      </c>
      <c r="F42" s="467">
        <f>F27+F41</f>
        <v>0</v>
      </c>
      <c r="G42" s="468"/>
      <c r="H42" s="468"/>
      <c r="I42" s="468"/>
      <c r="J42" s="468"/>
      <c r="K42" s="468"/>
      <c r="L42" s="468"/>
      <c r="M42" s="468"/>
      <c r="N42" s="472"/>
    </row>
    <row r="43" spans="1:15" ht="13.5" thickTop="1"/>
  </sheetData>
  <mergeCells count="48">
    <mergeCell ref="F42:N42"/>
    <mergeCell ref="F37:N37"/>
    <mergeCell ref="F38:N38"/>
    <mergeCell ref="F39:N39"/>
    <mergeCell ref="F41:N41"/>
    <mergeCell ref="F4:N4"/>
    <mergeCell ref="F5:N5"/>
    <mergeCell ref="C5:C12"/>
    <mergeCell ref="B5:B15"/>
    <mergeCell ref="A4:A17"/>
    <mergeCell ref="F7:N7"/>
    <mergeCell ref="F8:N8"/>
    <mergeCell ref="F9:N9"/>
    <mergeCell ref="F10:N10"/>
    <mergeCell ref="F11:N11"/>
    <mergeCell ref="F15:N15"/>
    <mergeCell ref="F16:N16"/>
    <mergeCell ref="F17:N17"/>
    <mergeCell ref="F12:N12"/>
    <mergeCell ref="F13:N13"/>
    <mergeCell ref="F14:N14"/>
    <mergeCell ref="A19:A27"/>
    <mergeCell ref="B32:B35"/>
    <mergeCell ref="A28:A41"/>
    <mergeCell ref="B29:B31"/>
    <mergeCell ref="F31:N31"/>
    <mergeCell ref="F32:N32"/>
    <mergeCell ref="F33:N33"/>
    <mergeCell ref="F34:N34"/>
    <mergeCell ref="F26:N26"/>
    <mergeCell ref="F23:N23"/>
    <mergeCell ref="F24:N24"/>
    <mergeCell ref="F25:N25"/>
    <mergeCell ref="F19:N19"/>
    <mergeCell ref="F20:N20"/>
    <mergeCell ref="F21:N21"/>
    <mergeCell ref="F22:N22"/>
    <mergeCell ref="B19:B21"/>
    <mergeCell ref="F6:N6"/>
    <mergeCell ref="F36:N36"/>
    <mergeCell ref="F40:N40"/>
    <mergeCell ref="B23:B25"/>
    <mergeCell ref="F18:N18"/>
    <mergeCell ref="F27:N27"/>
    <mergeCell ref="F28:N28"/>
    <mergeCell ref="F29:N29"/>
    <mergeCell ref="F30:N30"/>
    <mergeCell ref="F35:N35"/>
  </mergeCells>
  <phoneticPr fontId="14"/>
  <printOptions horizontalCentered="1"/>
  <pageMargins left="0" right="0" top="0.59055118110236227" bottom="0.19685039370078741"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Normal="100" workbookViewId="0">
      <selection activeCell="D4" sqref="D4:L4"/>
    </sheetView>
  </sheetViews>
  <sheetFormatPr defaultColWidth="9" defaultRowHeight="13"/>
  <cols>
    <col min="1" max="1" width="3.08984375" style="48" customWidth="1"/>
    <col min="2" max="2" width="17.6328125" style="48" customWidth="1"/>
    <col min="3" max="3" width="30.7265625" style="77" bestFit="1" customWidth="1"/>
    <col min="4" max="12" width="3.08984375" style="77" customWidth="1"/>
    <col min="13" max="13" width="9" style="99"/>
    <col min="14" max="16384" width="9" style="48"/>
  </cols>
  <sheetData>
    <row r="1" spans="1:13" ht="21" customHeight="1">
      <c r="A1" s="92" t="s">
        <v>101</v>
      </c>
      <c r="B1" s="76"/>
    </row>
    <row r="2" spans="1:13" ht="14">
      <c r="A2" s="78"/>
      <c r="B2" s="76"/>
      <c r="I2" s="79" t="s">
        <v>49</v>
      </c>
    </row>
    <row r="3" spans="1:13" s="59" customFormat="1" ht="22.5" customHeight="1">
      <c r="A3" s="62" t="s">
        <v>102</v>
      </c>
      <c r="B3" s="45"/>
      <c r="C3" s="207"/>
      <c r="D3" s="208" t="s">
        <v>51</v>
      </c>
      <c r="E3" s="209"/>
      <c r="F3" s="5"/>
      <c r="G3" s="5"/>
      <c r="H3" s="5"/>
      <c r="I3" s="5"/>
      <c r="J3" s="5"/>
      <c r="K3" s="5"/>
      <c r="L3" s="40"/>
      <c r="M3" s="100"/>
    </row>
    <row r="4" spans="1:13" s="59" customFormat="1" ht="22.5" customHeight="1">
      <c r="A4" s="80"/>
      <c r="B4" s="67" t="s">
        <v>132</v>
      </c>
      <c r="C4" s="70" t="s">
        <v>53</v>
      </c>
      <c r="D4" s="461"/>
      <c r="E4" s="462"/>
      <c r="F4" s="462"/>
      <c r="G4" s="462"/>
      <c r="H4" s="462"/>
      <c r="I4" s="462"/>
      <c r="J4" s="462"/>
      <c r="K4" s="462"/>
      <c r="L4" s="474"/>
      <c r="M4" s="100"/>
    </row>
    <row r="5" spans="1:13" s="59" customFormat="1" ht="22.5" customHeight="1" thickBot="1">
      <c r="A5" s="69" t="s">
        <v>22</v>
      </c>
      <c r="B5" s="67" t="s">
        <v>103</v>
      </c>
      <c r="C5" s="90" t="s">
        <v>55</v>
      </c>
      <c r="D5" s="465"/>
      <c r="E5" s="466"/>
      <c r="F5" s="466"/>
      <c r="G5" s="466"/>
      <c r="H5" s="466"/>
      <c r="I5" s="466"/>
      <c r="J5" s="466"/>
      <c r="K5" s="466"/>
      <c r="L5" s="493"/>
      <c r="M5" s="100"/>
    </row>
    <row r="6" spans="1:13" s="59" customFormat="1" ht="22.5" customHeight="1" thickTop="1" thickBot="1">
      <c r="A6" s="69"/>
      <c r="B6" s="67" t="s">
        <v>104</v>
      </c>
      <c r="C6" s="65" t="s">
        <v>105</v>
      </c>
      <c r="D6" s="467">
        <f>SUM(D4:L5)</f>
        <v>0</v>
      </c>
      <c r="E6" s="468"/>
      <c r="F6" s="468"/>
      <c r="G6" s="468"/>
      <c r="H6" s="468"/>
      <c r="I6" s="468"/>
      <c r="J6" s="468"/>
      <c r="K6" s="468"/>
      <c r="L6" s="472"/>
      <c r="M6" s="100"/>
    </row>
    <row r="7" spans="1:13" s="59" customFormat="1" ht="22.5" customHeight="1" thickTop="1">
      <c r="A7" s="69" t="s">
        <v>106</v>
      </c>
      <c r="B7" s="67" t="s">
        <v>133</v>
      </c>
      <c r="C7" s="90" t="s">
        <v>59</v>
      </c>
      <c r="D7" s="485"/>
      <c r="E7" s="485"/>
      <c r="F7" s="485"/>
      <c r="G7" s="485"/>
      <c r="H7" s="485"/>
      <c r="I7" s="485"/>
      <c r="J7" s="485"/>
      <c r="K7" s="485"/>
      <c r="L7" s="486"/>
      <c r="M7" s="100"/>
    </row>
    <row r="8" spans="1:13" s="59" customFormat="1" ht="22.5" customHeight="1" thickBot="1">
      <c r="A8" s="69"/>
      <c r="B8" s="67" t="s">
        <v>107</v>
      </c>
      <c r="C8" s="90" t="s">
        <v>61</v>
      </c>
      <c r="D8" s="466"/>
      <c r="E8" s="466"/>
      <c r="F8" s="466"/>
      <c r="G8" s="466"/>
      <c r="H8" s="466"/>
      <c r="I8" s="466"/>
      <c r="J8" s="466"/>
      <c r="K8" s="466"/>
      <c r="L8" s="493"/>
      <c r="M8" s="100"/>
    </row>
    <row r="9" spans="1:13" s="59" customFormat="1" ht="22.5" customHeight="1" thickTop="1" thickBot="1">
      <c r="A9" s="69" t="s">
        <v>108</v>
      </c>
      <c r="B9" s="67" t="s">
        <v>109</v>
      </c>
      <c r="C9" s="65" t="s">
        <v>110</v>
      </c>
      <c r="D9" s="467">
        <f>SUM(D7:L8)</f>
        <v>0</v>
      </c>
      <c r="E9" s="468"/>
      <c r="F9" s="468"/>
      <c r="G9" s="468"/>
      <c r="H9" s="468"/>
      <c r="I9" s="468"/>
      <c r="J9" s="468"/>
      <c r="K9" s="468"/>
      <c r="L9" s="472"/>
      <c r="M9" s="100"/>
    </row>
    <row r="10" spans="1:13" s="59" customFormat="1" ht="22.5" customHeight="1" thickTop="1" thickBot="1">
      <c r="A10" s="81"/>
      <c r="B10" s="67" t="s">
        <v>111</v>
      </c>
      <c r="C10" s="65" t="s">
        <v>112</v>
      </c>
      <c r="D10" s="467">
        <f>D6-D9</f>
        <v>0</v>
      </c>
      <c r="E10" s="468"/>
      <c r="F10" s="468"/>
      <c r="G10" s="468"/>
      <c r="H10" s="468"/>
      <c r="I10" s="468"/>
      <c r="J10" s="468"/>
      <c r="K10" s="468"/>
      <c r="L10" s="472"/>
      <c r="M10" s="100"/>
    </row>
    <row r="11" spans="1:13" s="59" customFormat="1" ht="22.5" customHeight="1" thickTop="1">
      <c r="A11" s="80"/>
      <c r="B11" s="67" t="s">
        <v>134</v>
      </c>
      <c r="C11" s="90" t="s">
        <v>67</v>
      </c>
      <c r="D11" s="484"/>
      <c r="E11" s="485"/>
      <c r="F11" s="485"/>
      <c r="G11" s="485"/>
      <c r="H11" s="485"/>
      <c r="I11" s="485"/>
      <c r="J11" s="485"/>
      <c r="K11" s="485"/>
      <c r="L11" s="486"/>
      <c r="M11" s="100"/>
    </row>
    <row r="12" spans="1:13" s="59" customFormat="1" ht="22.5" customHeight="1">
      <c r="A12" s="68" t="s">
        <v>113</v>
      </c>
      <c r="B12" s="67" t="s">
        <v>479</v>
      </c>
      <c r="C12" s="90" t="s">
        <v>69</v>
      </c>
      <c r="D12" s="461"/>
      <c r="E12" s="462"/>
      <c r="F12" s="462"/>
      <c r="G12" s="462"/>
      <c r="H12" s="462"/>
      <c r="I12" s="462"/>
      <c r="J12" s="462"/>
      <c r="K12" s="462"/>
      <c r="L12" s="474"/>
      <c r="M12" s="100"/>
    </row>
    <row r="13" spans="1:13" s="59" customFormat="1" ht="22.5" customHeight="1">
      <c r="A13" s="68"/>
      <c r="B13" s="240" t="s">
        <v>493</v>
      </c>
      <c r="C13" s="90" t="s">
        <v>115</v>
      </c>
      <c r="D13" s="476"/>
      <c r="E13" s="477"/>
      <c r="F13" s="477"/>
      <c r="G13" s="477"/>
      <c r="H13" s="477"/>
      <c r="I13" s="477"/>
      <c r="J13" s="477"/>
      <c r="K13" s="477"/>
      <c r="L13" s="478"/>
      <c r="M13" s="100"/>
    </row>
    <row r="14" spans="1:13" s="59" customFormat="1" ht="22.5" customHeight="1">
      <c r="A14" s="68" t="s">
        <v>114</v>
      </c>
      <c r="B14" s="67" t="s">
        <v>184</v>
      </c>
      <c r="C14" s="90" t="s">
        <v>175</v>
      </c>
      <c r="D14" s="461"/>
      <c r="E14" s="462"/>
      <c r="F14" s="462"/>
      <c r="G14" s="462"/>
      <c r="H14" s="462"/>
      <c r="I14" s="462"/>
      <c r="J14" s="462"/>
      <c r="K14" s="462"/>
      <c r="L14" s="474"/>
      <c r="M14" s="100"/>
    </row>
    <row r="15" spans="1:13" s="59" customFormat="1" ht="22.5" customHeight="1">
      <c r="A15" s="68"/>
      <c r="B15" s="101" t="s">
        <v>185</v>
      </c>
      <c r="C15" s="90" t="s">
        <v>480</v>
      </c>
      <c r="D15" s="476"/>
      <c r="E15" s="477"/>
      <c r="F15" s="477"/>
      <c r="G15" s="477"/>
      <c r="H15" s="477"/>
      <c r="I15" s="477"/>
      <c r="J15" s="477"/>
      <c r="K15" s="477"/>
      <c r="L15" s="478"/>
      <c r="M15" s="100"/>
    </row>
    <row r="16" spans="1:13" s="59" customFormat="1" ht="22.5" customHeight="1" thickBot="1">
      <c r="A16" s="68" t="s">
        <v>116</v>
      </c>
      <c r="B16" s="67" t="s">
        <v>117</v>
      </c>
      <c r="C16" s="90" t="s">
        <v>478</v>
      </c>
      <c r="D16" s="465"/>
      <c r="E16" s="466"/>
      <c r="F16" s="466"/>
      <c r="G16" s="466"/>
      <c r="H16" s="466"/>
      <c r="I16" s="466"/>
      <c r="J16" s="466"/>
      <c r="K16" s="466"/>
      <c r="L16" s="493"/>
      <c r="M16" s="100"/>
    </row>
    <row r="17" spans="1:13" s="59" customFormat="1" ht="22.5" customHeight="1" thickTop="1" thickBot="1">
      <c r="A17" s="68"/>
      <c r="B17" s="67" t="s">
        <v>118</v>
      </c>
      <c r="C17" s="65" t="s">
        <v>481</v>
      </c>
      <c r="D17" s="467">
        <f>D11+D12+D13+D14+D16</f>
        <v>0</v>
      </c>
      <c r="E17" s="468"/>
      <c r="F17" s="468"/>
      <c r="G17" s="468"/>
      <c r="H17" s="468"/>
      <c r="I17" s="468"/>
      <c r="J17" s="468"/>
      <c r="K17" s="468"/>
      <c r="L17" s="472"/>
      <c r="M17" s="100"/>
    </row>
    <row r="18" spans="1:13" s="59" customFormat="1" ht="22.5" customHeight="1" thickTop="1">
      <c r="A18" s="68" t="s">
        <v>108</v>
      </c>
      <c r="B18" s="67" t="s">
        <v>119</v>
      </c>
      <c r="C18" s="90" t="s">
        <v>173</v>
      </c>
      <c r="D18" s="484"/>
      <c r="E18" s="485"/>
      <c r="F18" s="485"/>
      <c r="G18" s="485"/>
      <c r="H18" s="485"/>
      <c r="I18" s="485"/>
      <c r="J18" s="485"/>
      <c r="K18" s="485"/>
      <c r="L18" s="486"/>
      <c r="M18" s="100"/>
    </row>
    <row r="19" spans="1:13" s="59" customFormat="1" ht="22.5" customHeight="1" thickBot="1">
      <c r="A19" s="82"/>
      <c r="B19" s="67" t="s">
        <v>174</v>
      </c>
      <c r="C19" s="90" t="s">
        <v>482</v>
      </c>
      <c r="D19" s="465"/>
      <c r="E19" s="466"/>
      <c r="F19" s="466"/>
      <c r="G19" s="466"/>
      <c r="H19" s="466"/>
      <c r="I19" s="466"/>
      <c r="J19" s="466"/>
      <c r="K19" s="466"/>
      <c r="L19" s="493"/>
      <c r="M19" s="100"/>
    </row>
    <row r="20" spans="1:13" s="59" customFormat="1" ht="22.5" customHeight="1" thickTop="1" thickBot="1">
      <c r="A20" s="81"/>
      <c r="B20" s="67" t="s">
        <v>121</v>
      </c>
      <c r="C20" s="65" t="s">
        <v>483</v>
      </c>
      <c r="D20" s="467">
        <f>D17-D18</f>
        <v>0</v>
      </c>
      <c r="E20" s="468"/>
      <c r="F20" s="468"/>
      <c r="G20" s="468"/>
      <c r="H20" s="468"/>
      <c r="I20" s="468"/>
      <c r="J20" s="468"/>
      <c r="K20" s="468"/>
      <c r="L20" s="472"/>
      <c r="M20" s="100"/>
    </row>
    <row r="21" spans="1:13" s="59" customFormat="1" ht="22.5" customHeight="1" thickTop="1" thickBot="1">
      <c r="A21" s="62" t="s">
        <v>122</v>
      </c>
      <c r="B21" s="83"/>
      <c r="C21" s="65" t="s">
        <v>484</v>
      </c>
      <c r="D21" s="467">
        <f>D10+D20</f>
        <v>0</v>
      </c>
      <c r="E21" s="468"/>
      <c r="F21" s="468"/>
      <c r="G21" s="468"/>
      <c r="H21" s="468"/>
      <c r="I21" s="468"/>
      <c r="J21" s="468"/>
      <c r="K21" s="468"/>
      <c r="L21" s="472"/>
      <c r="M21" s="100"/>
    </row>
    <row r="22" spans="1:13" s="59" customFormat="1" ht="22.5" customHeight="1" thickTop="1">
      <c r="A22" s="62" t="s">
        <v>123</v>
      </c>
      <c r="B22" s="83"/>
      <c r="C22" s="90" t="s">
        <v>176</v>
      </c>
      <c r="D22" s="484"/>
      <c r="E22" s="485"/>
      <c r="F22" s="485"/>
      <c r="G22" s="485"/>
      <c r="H22" s="485"/>
      <c r="I22" s="485"/>
      <c r="J22" s="485"/>
      <c r="K22" s="485"/>
      <c r="L22" s="486"/>
      <c r="M22" s="100"/>
    </row>
    <row r="23" spans="1:13" s="59" customFormat="1" ht="22.5" customHeight="1">
      <c r="A23" s="62" t="s">
        <v>186</v>
      </c>
      <c r="B23" s="83"/>
      <c r="C23" s="90" t="s">
        <v>485</v>
      </c>
      <c r="D23" s="461"/>
      <c r="E23" s="462"/>
      <c r="F23" s="462"/>
      <c r="G23" s="462"/>
      <c r="H23" s="462"/>
      <c r="I23" s="462"/>
      <c r="J23" s="462"/>
      <c r="K23" s="462"/>
      <c r="L23" s="474"/>
      <c r="M23" s="100"/>
    </row>
    <row r="24" spans="1:13" s="59" customFormat="1" ht="22.5" customHeight="1">
      <c r="A24" s="62" t="s">
        <v>124</v>
      </c>
      <c r="B24" s="83"/>
      <c r="C24" s="90" t="s">
        <v>170</v>
      </c>
      <c r="D24" s="461"/>
      <c r="E24" s="462"/>
      <c r="F24" s="462"/>
      <c r="G24" s="462"/>
      <c r="H24" s="462"/>
      <c r="I24" s="462"/>
      <c r="J24" s="462"/>
      <c r="K24" s="462"/>
      <c r="L24" s="474"/>
      <c r="M24" s="100"/>
    </row>
    <row r="25" spans="1:13" s="59" customFormat="1" ht="22.5" customHeight="1" thickBot="1">
      <c r="A25" s="62" t="s">
        <v>125</v>
      </c>
      <c r="B25" s="83"/>
      <c r="C25" s="90" t="s">
        <v>177</v>
      </c>
      <c r="D25" s="487"/>
      <c r="E25" s="488"/>
      <c r="F25" s="488"/>
      <c r="G25" s="488"/>
      <c r="H25" s="488"/>
      <c r="I25" s="488"/>
      <c r="J25" s="488"/>
      <c r="K25" s="488"/>
      <c r="L25" s="489"/>
      <c r="M25" s="100"/>
    </row>
    <row r="26" spans="1:13" s="59" customFormat="1" ht="22.5" customHeight="1" thickTop="1" thickBot="1">
      <c r="A26" s="62" t="s">
        <v>126</v>
      </c>
      <c r="B26" s="83"/>
      <c r="C26" s="65" t="s">
        <v>486</v>
      </c>
      <c r="D26" s="467">
        <f>D21+D22-D24</f>
        <v>0</v>
      </c>
      <c r="E26" s="468"/>
      <c r="F26" s="468"/>
      <c r="G26" s="468"/>
      <c r="H26" s="468"/>
      <c r="I26" s="468"/>
      <c r="J26" s="468"/>
      <c r="K26" s="468"/>
      <c r="L26" s="472"/>
      <c r="M26" s="100"/>
    </row>
    <row r="27" spans="1:13" s="59" customFormat="1" ht="22.5" customHeight="1" thickTop="1">
      <c r="A27" s="62" t="s">
        <v>127</v>
      </c>
      <c r="B27" s="83"/>
      <c r="C27" s="90" t="s">
        <v>171</v>
      </c>
      <c r="D27" s="485"/>
      <c r="E27" s="485"/>
      <c r="F27" s="485"/>
      <c r="G27" s="485"/>
      <c r="H27" s="485"/>
      <c r="I27" s="485"/>
      <c r="J27" s="485"/>
      <c r="K27" s="485"/>
      <c r="L27" s="486"/>
      <c r="M27" s="100"/>
    </row>
    <row r="28" spans="1:13" s="59" customFormat="1" ht="22.5" customHeight="1" thickBot="1">
      <c r="A28" s="62" t="s">
        <v>129</v>
      </c>
      <c r="B28" s="83"/>
      <c r="C28" s="90" t="s">
        <v>172</v>
      </c>
      <c r="D28" s="466"/>
      <c r="E28" s="466"/>
      <c r="F28" s="466"/>
      <c r="G28" s="466"/>
      <c r="H28" s="466"/>
      <c r="I28" s="466"/>
      <c r="J28" s="466"/>
      <c r="K28" s="466"/>
      <c r="L28" s="493"/>
      <c r="M28" s="100"/>
    </row>
    <row r="29" spans="1:13" s="59" customFormat="1" ht="22.5" customHeight="1" thickTop="1" thickBot="1">
      <c r="A29" s="62" t="s">
        <v>130</v>
      </c>
      <c r="B29" s="83"/>
      <c r="C29" s="65" t="s">
        <v>487</v>
      </c>
      <c r="D29" s="467">
        <f>D26+D27-D28</f>
        <v>0</v>
      </c>
      <c r="E29" s="468"/>
      <c r="F29" s="468"/>
      <c r="G29" s="468"/>
      <c r="H29" s="468"/>
      <c r="I29" s="468"/>
      <c r="J29" s="468"/>
      <c r="K29" s="468"/>
      <c r="L29" s="472"/>
      <c r="M29" s="100"/>
    </row>
    <row r="30" spans="1:13" s="59" customFormat="1" ht="22.5" customHeight="1" thickTop="1">
      <c r="A30" s="62" t="s">
        <v>475</v>
      </c>
      <c r="B30" s="83"/>
      <c r="C30" s="90" t="s">
        <v>488</v>
      </c>
      <c r="D30" s="484"/>
      <c r="E30" s="485"/>
      <c r="F30" s="485"/>
      <c r="G30" s="485"/>
      <c r="H30" s="485"/>
      <c r="I30" s="485"/>
      <c r="J30" s="485"/>
      <c r="K30" s="485"/>
      <c r="L30" s="486"/>
      <c r="M30" s="100"/>
    </row>
    <row r="31" spans="1:13" s="59" customFormat="1" ht="22.5" customHeight="1" thickBot="1">
      <c r="A31" s="62" t="s">
        <v>169</v>
      </c>
      <c r="B31" s="83"/>
      <c r="C31" s="90" t="s">
        <v>178</v>
      </c>
      <c r="D31" s="465"/>
      <c r="E31" s="466"/>
      <c r="F31" s="466"/>
      <c r="G31" s="466"/>
      <c r="H31" s="466"/>
      <c r="I31" s="466"/>
      <c r="J31" s="466"/>
      <c r="K31" s="466"/>
      <c r="L31" s="493"/>
      <c r="M31" s="100"/>
    </row>
    <row r="32" spans="1:13" s="59" customFormat="1" ht="22.5" customHeight="1" thickTop="1" thickBot="1">
      <c r="A32" s="62" t="s">
        <v>131</v>
      </c>
      <c r="B32" s="83"/>
      <c r="C32" s="65" t="s">
        <v>489</v>
      </c>
      <c r="D32" s="467">
        <f>D29-D30-D31</f>
        <v>0</v>
      </c>
      <c r="E32" s="468"/>
      <c r="F32" s="468"/>
      <c r="G32" s="468"/>
      <c r="H32" s="468"/>
      <c r="I32" s="468"/>
      <c r="J32" s="468"/>
      <c r="K32" s="468"/>
      <c r="L32" s="472"/>
      <c r="M32" s="100"/>
    </row>
    <row r="33" ht="13.5" thickTop="1"/>
  </sheetData>
  <mergeCells count="29">
    <mergeCell ref="D24:L24"/>
    <mergeCell ref="D25:L25"/>
    <mergeCell ref="D26:L26"/>
    <mergeCell ref="D27:L27"/>
    <mergeCell ref="D32:L32"/>
    <mergeCell ref="D28:L28"/>
    <mergeCell ref="D29:L29"/>
    <mergeCell ref="D30:L30"/>
    <mergeCell ref="D31:L31"/>
    <mergeCell ref="D20:L20"/>
    <mergeCell ref="D21:L21"/>
    <mergeCell ref="D22:L22"/>
    <mergeCell ref="D23:L23"/>
    <mergeCell ref="D16:L16"/>
    <mergeCell ref="D17:L17"/>
    <mergeCell ref="D18:L18"/>
    <mergeCell ref="D19:L19"/>
    <mergeCell ref="D13:L13"/>
    <mergeCell ref="D14:L14"/>
    <mergeCell ref="D15:L15"/>
    <mergeCell ref="D8:L8"/>
    <mergeCell ref="D9:L9"/>
    <mergeCell ref="D10:L10"/>
    <mergeCell ref="D11:L11"/>
    <mergeCell ref="D4:L4"/>
    <mergeCell ref="D5:L5"/>
    <mergeCell ref="D6:L6"/>
    <mergeCell ref="D7:L7"/>
    <mergeCell ref="D12:L12"/>
  </mergeCells>
  <phoneticPr fontId="14"/>
  <printOptions horizontalCentered="1"/>
  <pageMargins left="0.39370078740157483" right="0.39370078740157483" top="0.59055118110236227" bottom="0.19685039370078741" header="0.51181102362204722" footer="0.51181102362204722"/>
  <pageSetup paperSize="9" scale="96"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zoomScaleNormal="100" zoomScaleSheetLayoutView="100" workbookViewId="0">
      <selection activeCell="E3" sqref="E3:L3"/>
    </sheetView>
  </sheetViews>
  <sheetFormatPr defaultColWidth="9" defaultRowHeight="13"/>
  <cols>
    <col min="1" max="1" width="9.6328125" style="58" customWidth="1"/>
    <col min="2" max="2" width="3.08984375" style="58" customWidth="1"/>
    <col min="3" max="3" width="17.6328125" style="58" customWidth="1"/>
    <col min="4" max="4" width="18.6328125" style="58" customWidth="1"/>
    <col min="5" max="12" width="3.08984375" style="58" customWidth="1"/>
    <col min="13" max="13" width="9.6328125" style="58" customWidth="1"/>
    <col min="14" max="16384" width="9" style="58"/>
  </cols>
  <sheetData>
    <row r="1" spans="2:12" s="63" customFormat="1" ht="14">
      <c r="B1" s="92" t="s">
        <v>135</v>
      </c>
      <c r="I1" s="61" t="s">
        <v>49</v>
      </c>
    </row>
    <row r="2" spans="2:12" s="63" customFormat="1" ht="14">
      <c r="B2" s="92"/>
      <c r="I2" s="61"/>
    </row>
    <row r="3" spans="2:12" s="63" customFormat="1" ht="23.25" customHeight="1">
      <c r="B3" s="62" t="s">
        <v>136</v>
      </c>
      <c r="C3" s="64"/>
      <c r="D3" s="70" t="s">
        <v>53</v>
      </c>
      <c r="E3" s="463"/>
      <c r="F3" s="464"/>
      <c r="G3" s="464"/>
      <c r="H3" s="464"/>
      <c r="I3" s="464"/>
      <c r="J3" s="464"/>
      <c r="K3" s="464"/>
      <c r="L3" s="475"/>
    </row>
    <row r="4" spans="2:12" s="63" customFormat="1" ht="23.25" customHeight="1">
      <c r="B4" s="62" t="s">
        <v>208</v>
      </c>
      <c r="C4" s="64"/>
      <c r="D4" s="70" t="s">
        <v>211</v>
      </c>
      <c r="E4" s="461"/>
      <c r="F4" s="462"/>
      <c r="G4" s="462"/>
      <c r="H4" s="462"/>
      <c r="I4" s="462"/>
      <c r="J4" s="462"/>
      <c r="K4" s="462"/>
      <c r="L4" s="474"/>
    </row>
    <row r="5" spans="2:12" s="63" customFormat="1" ht="23.25" customHeight="1">
      <c r="B5" s="62" t="s">
        <v>209</v>
      </c>
      <c r="C5" s="64"/>
      <c r="D5" s="70" t="s">
        <v>212</v>
      </c>
      <c r="E5" s="441"/>
      <c r="F5" s="442"/>
      <c r="G5" s="442"/>
      <c r="H5" s="442"/>
      <c r="I5" s="442"/>
      <c r="J5" s="442"/>
      <c r="K5" s="442"/>
      <c r="L5" s="443"/>
    </row>
    <row r="6" spans="2:12" s="63" customFormat="1" ht="23.25" customHeight="1" thickBot="1">
      <c r="B6" s="62" t="s">
        <v>123</v>
      </c>
      <c r="C6" s="64"/>
      <c r="D6" s="70" t="s">
        <v>55</v>
      </c>
      <c r="E6" s="465"/>
      <c r="F6" s="466"/>
      <c r="G6" s="466"/>
      <c r="H6" s="466"/>
      <c r="I6" s="466"/>
      <c r="J6" s="466"/>
      <c r="K6" s="466"/>
      <c r="L6" s="493"/>
    </row>
    <row r="7" spans="2:12" s="63" customFormat="1" ht="23.25" customHeight="1" thickTop="1" thickBot="1">
      <c r="B7" s="62" t="s">
        <v>139</v>
      </c>
      <c r="C7" s="64"/>
      <c r="D7" s="70" t="s">
        <v>105</v>
      </c>
      <c r="E7" s="467">
        <f>E3+E6</f>
        <v>0</v>
      </c>
      <c r="F7" s="468"/>
      <c r="G7" s="468"/>
      <c r="H7" s="468"/>
      <c r="I7" s="468"/>
      <c r="J7" s="468"/>
      <c r="K7" s="468"/>
      <c r="L7" s="472"/>
    </row>
    <row r="8" spans="2:12" s="63" customFormat="1" ht="23.25" customHeight="1" thickTop="1">
      <c r="B8" s="505" t="s">
        <v>183</v>
      </c>
      <c r="C8" s="67" t="s">
        <v>140</v>
      </c>
      <c r="D8" s="90" t="s">
        <v>59</v>
      </c>
      <c r="E8" s="484"/>
      <c r="F8" s="485"/>
      <c r="G8" s="485"/>
      <c r="H8" s="485"/>
      <c r="I8" s="485"/>
      <c r="J8" s="485"/>
      <c r="K8" s="485"/>
      <c r="L8" s="486"/>
    </row>
    <row r="9" spans="2:12" s="63" customFormat="1" ht="23.25" customHeight="1">
      <c r="B9" s="513"/>
      <c r="C9" s="67" t="s">
        <v>494</v>
      </c>
      <c r="D9" s="70" t="s">
        <v>61</v>
      </c>
      <c r="E9" s="461"/>
      <c r="F9" s="462"/>
      <c r="G9" s="462"/>
      <c r="H9" s="462"/>
      <c r="I9" s="462"/>
      <c r="J9" s="462"/>
      <c r="K9" s="462"/>
      <c r="L9" s="474"/>
    </row>
    <row r="10" spans="2:12" s="63" customFormat="1" ht="23.25" customHeight="1">
      <c r="B10" s="513"/>
      <c r="C10" s="67" t="s">
        <v>495</v>
      </c>
      <c r="D10" s="70" t="s">
        <v>63</v>
      </c>
      <c r="E10" s="461"/>
      <c r="F10" s="462"/>
      <c r="G10" s="462"/>
      <c r="H10" s="462"/>
      <c r="I10" s="462"/>
      <c r="J10" s="462"/>
      <c r="K10" s="462"/>
      <c r="L10" s="474"/>
    </row>
    <row r="11" spans="2:12" s="63" customFormat="1" ht="23.25" customHeight="1">
      <c r="B11" s="513"/>
      <c r="C11" s="67" t="s">
        <v>141</v>
      </c>
      <c r="D11" s="70" t="s">
        <v>65</v>
      </c>
      <c r="E11" s="461"/>
      <c r="F11" s="462"/>
      <c r="G11" s="462"/>
      <c r="H11" s="462"/>
      <c r="I11" s="462"/>
      <c r="J11" s="462"/>
      <c r="K11" s="462"/>
      <c r="L11" s="474"/>
    </row>
    <row r="12" spans="2:12" s="63" customFormat="1" ht="23.25" customHeight="1">
      <c r="B12" s="513"/>
      <c r="C12" s="67" t="s">
        <v>142</v>
      </c>
      <c r="D12" s="90" t="s">
        <v>67</v>
      </c>
      <c r="E12" s="461"/>
      <c r="F12" s="462"/>
      <c r="G12" s="462"/>
      <c r="H12" s="462"/>
      <c r="I12" s="462"/>
      <c r="J12" s="462"/>
      <c r="K12" s="462"/>
      <c r="L12" s="474"/>
    </row>
    <row r="13" spans="2:12" s="63" customFormat="1" ht="23.25" customHeight="1">
      <c r="B13" s="513"/>
      <c r="C13" s="67" t="s">
        <v>143</v>
      </c>
      <c r="D13" s="70" t="s">
        <v>69</v>
      </c>
      <c r="E13" s="476"/>
      <c r="F13" s="477"/>
      <c r="G13" s="477"/>
      <c r="H13" s="477"/>
      <c r="I13" s="477"/>
      <c r="J13" s="477"/>
      <c r="K13" s="477"/>
      <c r="L13" s="478"/>
    </row>
    <row r="14" spans="2:12" s="63" customFormat="1" ht="23.25" customHeight="1">
      <c r="B14" s="513"/>
      <c r="C14" s="67" t="s">
        <v>144</v>
      </c>
      <c r="D14" s="90" t="s">
        <v>115</v>
      </c>
      <c r="E14" s="461"/>
      <c r="F14" s="462"/>
      <c r="G14" s="462"/>
      <c r="H14" s="462"/>
      <c r="I14" s="462"/>
      <c r="J14" s="462"/>
      <c r="K14" s="462"/>
      <c r="L14" s="474"/>
    </row>
    <row r="15" spans="2:12" s="63" customFormat="1" ht="23.25" customHeight="1">
      <c r="B15" s="513"/>
      <c r="C15" s="67" t="s">
        <v>145</v>
      </c>
      <c r="D15" s="70" t="s">
        <v>73</v>
      </c>
      <c r="E15" s="476"/>
      <c r="F15" s="477"/>
      <c r="G15" s="477"/>
      <c r="H15" s="477"/>
      <c r="I15" s="477"/>
      <c r="J15" s="477"/>
      <c r="K15" s="477"/>
      <c r="L15" s="478"/>
    </row>
    <row r="16" spans="2:12" s="63" customFormat="1" ht="23.25" customHeight="1">
      <c r="B16" s="513"/>
      <c r="C16" s="67" t="s">
        <v>146</v>
      </c>
      <c r="D16" s="70" t="s">
        <v>74</v>
      </c>
      <c r="E16" s="461"/>
      <c r="F16" s="462"/>
      <c r="G16" s="462"/>
      <c r="H16" s="462"/>
      <c r="I16" s="462"/>
      <c r="J16" s="462"/>
      <c r="K16" s="462"/>
      <c r="L16" s="474"/>
    </row>
    <row r="17" spans="2:13" s="63" customFormat="1" ht="23.25" customHeight="1">
      <c r="B17" s="513"/>
      <c r="C17" s="67" t="s">
        <v>147</v>
      </c>
      <c r="D17" s="70" t="s">
        <v>120</v>
      </c>
      <c r="E17" s="461"/>
      <c r="F17" s="462"/>
      <c r="G17" s="462"/>
      <c r="H17" s="462"/>
      <c r="I17" s="462"/>
      <c r="J17" s="462"/>
      <c r="K17" s="462"/>
      <c r="L17" s="474"/>
    </row>
    <row r="18" spans="2:13" s="63" customFormat="1" ht="23.25" customHeight="1">
      <c r="B18" s="513"/>
      <c r="C18" s="67" t="s">
        <v>148</v>
      </c>
      <c r="D18" s="70" t="s">
        <v>496</v>
      </c>
      <c r="E18" s="461"/>
      <c r="F18" s="462"/>
      <c r="G18" s="462"/>
      <c r="H18" s="462"/>
      <c r="I18" s="462"/>
      <c r="J18" s="462"/>
      <c r="K18" s="462"/>
      <c r="L18" s="474"/>
    </row>
    <row r="19" spans="2:13" s="63" customFormat="1" ht="23.25" customHeight="1">
      <c r="B19" s="513"/>
      <c r="C19" s="67" t="s">
        <v>149</v>
      </c>
      <c r="D19" s="70" t="s">
        <v>78</v>
      </c>
      <c r="E19" s="461"/>
      <c r="F19" s="462"/>
      <c r="G19" s="462"/>
      <c r="H19" s="462"/>
      <c r="I19" s="462"/>
      <c r="J19" s="462"/>
      <c r="K19" s="462"/>
      <c r="L19" s="474"/>
    </row>
    <row r="20" spans="2:13" s="63" customFormat="1" ht="23.25" customHeight="1">
      <c r="B20" s="513"/>
      <c r="C20" s="67" t="s">
        <v>150</v>
      </c>
      <c r="D20" s="70" t="s">
        <v>152</v>
      </c>
      <c r="E20" s="461"/>
      <c r="F20" s="462"/>
      <c r="G20" s="462"/>
      <c r="H20" s="462"/>
      <c r="I20" s="462"/>
      <c r="J20" s="462"/>
      <c r="K20" s="462"/>
      <c r="L20" s="474"/>
    </row>
    <row r="21" spans="2:13" s="63" customFormat="1" ht="23.25" customHeight="1" thickBot="1">
      <c r="B21" s="513"/>
      <c r="C21" s="67" t="s">
        <v>151</v>
      </c>
      <c r="D21" s="70" t="s">
        <v>182</v>
      </c>
      <c r="E21" s="465"/>
      <c r="F21" s="466"/>
      <c r="G21" s="466"/>
      <c r="H21" s="466"/>
      <c r="I21" s="466"/>
      <c r="J21" s="466"/>
      <c r="K21" s="466"/>
      <c r="L21" s="493"/>
    </row>
    <row r="22" spans="2:13" s="63" customFormat="1" ht="23.25" customHeight="1" thickTop="1" thickBot="1">
      <c r="B22" s="513"/>
      <c r="C22" s="67" t="s">
        <v>16</v>
      </c>
      <c r="D22" s="70" t="s">
        <v>497</v>
      </c>
      <c r="E22" s="467">
        <f>SUM(E8:L21)-E18</f>
        <v>0</v>
      </c>
      <c r="F22" s="468"/>
      <c r="G22" s="468"/>
      <c r="H22" s="468"/>
      <c r="I22" s="468"/>
      <c r="J22" s="468"/>
      <c r="K22" s="468"/>
      <c r="L22" s="472"/>
    </row>
    <row r="23" spans="2:13" s="63" customFormat="1" ht="23.25" customHeight="1" thickTop="1">
      <c r="B23" s="514"/>
      <c r="C23" s="62" t="s">
        <v>210</v>
      </c>
      <c r="D23" s="70" t="s">
        <v>498</v>
      </c>
      <c r="E23" s="490"/>
      <c r="F23" s="491"/>
      <c r="G23" s="491"/>
      <c r="H23" s="491"/>
      <c r="I23" s="491"/>
      <c r="J23" s="491"/>
      <c r="K23" s="491"/>
      <c r="L23" s="492"/>
    </row>
    <row r="24" spans="2:13" s="63" customFormat="1" ht="23.25" customHeight="1">
      <c r="B24" s="505" t="s">
        <v>180</v>
      </c>
      <c r="C24" s="67" t="s">
        <v>140</v>
      </c>
      <c r="D24" s="70" t="s">
        <v>86</v>
      </c>
      <c r="E24" s="461"/>
      <c r="F24" s="462"/>
      <c r="G24" s="462"/>
      <c r="H24" s="462"/>
      <c r="I24" s="462"/>
      <c r="J24" s="462"/>
      <c r="K24" s="462"/>
      <c r="L24" s="474"/>
    </row>
    <row r="25" spans="2:13" s="63" customFormat="1" ht="23.25" customHeight="1">
      <c r="B25" s="513"/>
      <c r="C25" s="67" t="s">
        <v>143</v>
      </c>
      <c r="D25" s="70" t="s">
        <v>128</v>
      </c>
      <c r="E25" s="461"/>
      <c r="F25" s="462"/>
      <c r="G25" s="462"/>
      <c r="H25" s="462"/>
      <c r="I25" s="462"/>
      <c r="J25" s="462"/>
      <c r="K25" s="462"/>
      <c r="L25" s="474"/>
    </row>
    <row r="26" spans="2:13" s="63" customFormat="1" ht="23.25" customHeight="1">
      <c r="B26" s="513"/>
      <c r="C26" s="67" t="s">
        <v>144</v>
      </c>
      <c r="D26" s="70" t="s">
        <v>90</v>
      </c>
      <c r="E26" s="461"/>
      <c r="F26" s="462"/>
      <c r="G26" s="462"/>
      <c r="H26" s="462"/>
      <c r="I26" s="462"/>
      <c r="J26" s="462"/>
      <c r="K26" s="462"/>
      <c r="L26" s="474"/>
    </row>
    <row r="27" spans="2:13" s="63" customFormat="1" ht="23.25" customHeight="1">
      <c r="B27" s="513"/>
      <c r="C27" s="67" t="s">
        <v>147</v>
      </c>
      <c r="D27" s="70" t="s">
        <v>91</v>
      </c>
      <c r="E27" s="461"/>
      <c r="F27" s="462"/>
      <c r="G27" s="462"/>
      <c r="H27" s="462"/>
      <c r="I27" s="462"/>
      <c r="J27" s="462"/>
      <c r="K27" s="462"/>
      <c r="L27" s="474"/>
    </row>
    <row r="28" spans="2:13" s="63" customFormat="1" ht="23.25" customHeight="1">
      <c r="B28" s="513"/>
      <c r="C28" s="67" t="s">
        <v>150</v>
      </c>
      <c r="D28" s="90" t="s">
        <v>93</v>
      </c>
      <c r="E28" s="461"/>
      <c r="F28" s="462"/>
      <c r="G28" s="462"/>
      <c r="H28" s="462"/>
      <c r="I28" s="462"/>
      <c r="J28" s="462"/>
      <c r="K28" s="462"/>
      <c r="L28" s="474"/>
    </row>
    <row r="29" spans="2:13" s="63" customFormat="1" ht="23.25" customHeight="1" thickBot="1">
      <c r="B29" s="513"/>
      <c r="C29" s="67" t="s">
        <v>151</v>
      </c>
      <c r="D29" s="90" t="s">
        <v>499</v>
      </c>
      <c r="E29" s="465"/>
      <c r="F29" s="466"/>
      <c r="G29" s="466"/>
      <c r="H29" s="466"/>
      <c r="I29" s="466"/>
      <c r="J29" s="466"/>
      <c r="K29" s="466"/>
      <c r="L29" s="493"/>
    </row>
    <row r="30" spans="2:13" s="63" customFormat="1" ht="23.25" customHeight="1" thickTop="1" thickBot="1">
      <c r="B30" s="513"/>
      <c r="C30" s="67" t="s">
        <v>16</v>
      </c>
      <c r="D30" s="70" t="s">
        <v>500</v>
      </c>
      <c r="E30" s="467">
        <f>SUM(E24:L29)</f>
        <v>0</v>
      </c>
      <c r="F30" s="468"/>
      <c r="G30" s="468"/>
      <c r="H30" s="468"/>
      <c r="I30" s="468"/>
      <c r="J30" s="468"/>
      <c r="K30" s="468"/>
      <c r="L30" s="472"/>
    </row>
    <row r="31" spans="2:13" s="63" customFormat="1" ht="23.25" customHeight="1" thickTop="1" thickBot="1">
      <c r="B31" s="62" t="s">
        <v>153</v>
      </c>
      <c r="C31" s="64"/>
      <c r="D31" s="70" t="s">
        <v>501</v>
      </c>
      <c r="E31" s="467">
        <f>E22+E30</f>
        <v>0</v>
      </c>
      <c r="F31" s="468"/>
      <c r="G31" s="468"/>
      <c r="H31" s="468"/>
      <c r="I31" s="468"/>
      <c r="J31" s="468"/>
      <c r="K31" s="468"/>
      <c r="L31" s="472"/>
    </row>
    <row r="32" spans="2:13" s="63" customFormat="1" ht="23.25" customHeight="1" thickTop="1">
      <c r="B32" s="62" t="s">
        <v>124</v>
      </c>
      <c r="C32" s="64"/>
      <c r="D32" s="70" t="s">
        <v>502</v>
      </c>
      <c r="E32" s="484"/>
      <c r="F32" s="485"/>
      <c r="G32" s="485"/>
      <c r="H32" s="485"/>
      <c r="I32" s="485"/>
      <c r="J32" s="485"/>
      <c r="K32" s="485"/>
      <c r="L32" s="485"/>
      <c r="M32" s="210"/>
    </row>
    <row r="33" spans="2:13" s="63" customFormat="1" ht="23.25" customHeight="1" thickBot="1">
      <c r="B33" s="62" t="s">
        <v>125</v>
      </c>
      <c r="C33" s="64"/>
      <c r="D33" s="70" t="s">
        <v>503</v>
      </c>
      <c r="E33" s="465"/>
      <c r="F33" s="466"/>
      <c r="G33" s="466"/>
      <c r="H33" s="466"/>
      <c r="I33" s="466"/>
      <c r="J33" s="466"/>
      <c r="K33" s="466"/>
      <c r="L33" s="466"/>
      <c r="M33" s="210"/>
    </row>
    <row r="34" spans="2:13" s="63" customFormat="1" ht="23.25" customHeight="1" thickTop="1" thickBot="1">
      <c r="B34" s="62" t="s">
        <v>154</v>
      </c>
      <c r="C34" s="64"/>
      <c r="D34" s="70" t="s">
        <v>504</v>
      </c>
      <c r="E34" s="467">
        <f>E31+E32</f>
        <v>0</v>
      </c>
      <c r="F34" s="468"/>
      <c r="G34" s="468"/>
      <c r="H34" s="468"/>
      <c r="I34" s="468"/>
      <c r="J34" s="468"/>
      <c r="K34" s="468"/>
      <c r="L34" s="472"/>
    </row>
    <row r="35" spans="2:13" s="63" customFormat="1" ht="23.25" customHeight="1" thickTop="1" thickBot="1">
      <c r="B35" s="62" t="s">
        <v>155</v>
      </c>
      <c r="C35" s="64"/>
      <c r="D35" s="70" t="s">
        <v>505</v>
      </c>
      <c r="E35" s="467">
        <f>E3-E31</f>
        <v>0</v>
      </c>
      <c r="F35" s="468"/>
      <c r="G35" s="468"/>
      <c r="H35" s="468"/>
      <c r="I35" s="468"/>
      <c r="J35" s="468"/>
      <c r="K35" s="468"/>
      <c r="L35" s="472"/>
    </row>
    <row r="36" spans="2:13" s="63" customFormat="1" ht="23.25" customHeight="1" thickTop="1" thickBot="1">
      <c r="B36" s="62" t="s">
        <v>156</v>
      </c>
      <c r="C36" s="64"/>
      <c r="D36" s="70" t="s">
        <v>506</v>
      </c>
      <c r="E36" s="186"/>
      <c r="F36" s="186"/>
      <c r="G36" s="186"/>
      <c r="H36" s="517" t="e">
        <f>E3/E31*100</f>
        <v>#DIV/0!</v>
      </c>
      <c r="I36" s="518"/>
      <c r="J36" s="518"/>
      <c r="K36" s="518"/>
      <c r="L36" s="519"/>
      <c r="M36" s="63" t="s">
        <v>4</v>
      </c>
    </row>
    <row r="37" spans="2:13" s="63" customFormat="1" ht="23.25" customHeight="1" thickTop="1" thickBot="1">
      <c r="B37" s="62" t="s">
        <v>157</v>
      </c>
      <c r="C37" s="64"/>
      <c r="D37" s="70" t="s">
        <v>507</v>
      </c>
      <c r="E37" s="467">
        <f>E7-E34</f>
        <v>0</v>
      </c>
      <c r="F37" s="468"/>
      <c r="G37" s="468"/>
      <c r="H37" s="468"/>
      <c r="I37" s="468"/>
      <c r="J37" s="468"/>
      <c r="K37" s="468"/>
      <c r="L37" s="472"/>
    </row>
    <row r="38" spans="2:13" s="63" customFormat="1" ht="23.25" customHeight="1" thickTop="1" thickBot="1">
      <c r="B38" s="62" t="s">
        <v>158</v>
      </c>
      <c r="C38" s="64"/>
      <c r="D38" s="70" t="s">
        <v>508</v>
      </c>
      <c r="E38" s="187"/>
      <c r="F38" s="187"/>
      <c r="G38" s="187"/>
      <c r="H38" s="517" t="e">
        <f>E7/E34*100</f>
        <v>#DIV/0!</v>
      </c>
      <c r="I38" s="518"/>
      <c r="J38" s="518"/>
      <c r="K38" s="518"/>
      <c r="L38" s="519"/>
      <c r="M38" s="63" t="s">
        <v>4</v>
      </c>
    </row>
    <row r="39" spans="2:13" s="63" customFormat="1" ht="23.25" customHeight="1" thickTop="1">
      <c r="B39" s="72"/>
      <c r="C39" s="73"/>
      <c r="D39" s="74"/>
      <c r="E39" s="66"/>
      <c r="F39" s="66"/>
      <c r="G39" s="66"/>
      <c r="H39" s="66"/>
      <c r="I39" s="66"/>
      <c r="J39" s="66"/>
      <c r="K39" s="75"/>
      <c r="L39" s="66"/>
    </row>
    <row r="40" spans="2:13" s="63" customFormat="1" ht="14">
      <c r="B40" s="92" t="s">
        <v>159</v>
      </c>
      <c r="I40" s="61" t="s">
        <v>49</v>
      </c>
    </row>
    <row r="41" spans="2:13" s="63" customFormat="1" ht="14">
      <c r="B41" s="92"/>
      <c r="I41" s="61"/>
    </row>
    <row r="42" spans="2:13" s="63" customFormat="1" ht="23.25" customHeight="1">
      <c r="B42" s="62" t="s">
        <v>136</v>
      </c>
      <c r="C42" s="64"/>
      <c r="D42" s="70" t="s">
        <v>53</v>
      </c>
      <c r="E42" s="463"/>
      <c r="F42" s="464"/>
      <c r="G42" s="464"/>
      <c r="H42" s="464"/>
      <c r="I42" s="464"/>
      <c r="J42" s="464"/>
      <c r="K42" s="464"/>
      <c r="L42" s="475"/>
    </row>
    <row r="43" spans="2:13" s="63" customFormat="1" ht="23.25" customHeight="1">
      <c r="B43" s="62" t="s">
        <v>137</v>
      </c>
      <c r="C43" s="64"/>
      <c r="D43" s="70" t="s">
        <v>138</v>
      </c>
      <c r="E43" s="461"/>
      <c r="F43" s="462"/>
      <c r="G43" s="462"/>
      <c r="H43" s="462"/>
      <c r="I43" s="462"/>
      <c r="J43" s="462"/>
      <c r="K43" s="462"/>
      <c r="L43" s="474"/>
    </row>
    <row r="44" spans="2:13" s="63" customFormat="1" ht="23.25" customHeight="1">
      <c r="B44" s="62" t="s">
        <v>213</v>
      </c>
      <c r="C44" s="83"/>
      <c r="D44" s="70" t="s">
        <v>212</v>
      </c>
      <c r="E44" s="441"/>
      <c r="F44" s="442"/>
      <c r="G44" s="442"/>
      <c r="H44" s="442"/>
      <c r="I44" s="442"/>
      <c r="J44" s="442"/>
      <c r="K44" s="442"/>
      <c r="L44" s="443"/>
    </row>
    <row r="45" spans="2:13" s="63" customFormat="1" ht="23.25" customHeight="1" thickBot="1">
      <c r="B45" s="62" t="s">
        <v>123</v>
      </c>
      <c r="C45" s="64"/>
      <c r="D45" s="70" t="s">
        <v>55</v>
      </c>
      <c r="E45" s="465"/>
      <c r="F45" s="466"/>
      <c r="G45" s="466"/>
      <c r="H45" s="466"/>
      <c r="I45" s="466"/>
      <c r="J45" s="466"/>
      <c r="K45" s="466"/>
      <c r="L45" s="493"/>
    </row>
    <row r="46" spans="2:13" s="63" customFormat="1" ht="23.25" customHeight="1" thickTop="1" thickBot="1">
      <c r="B46" s="62" t="s">
        <v>139</v>
      </c>
      <c r="C46" s="64"/>
      <c r="D46" s="70" t="s">
        <v>105</v>
      </c>
      <c r="E46" s="467">
        <f>E42+E45</f>
        <v>0</v>
      </c>
      <c r="F46" s="468"/>
      <c r="G46" s="468"/>
      <c r="H46" s="468"/>
      <c r="I46" s="468"/>
      <c r="J46" s="468"/>
      <c r="K46" s="468"/>
      <c r="L46" s="472"/>
    </row>
    <row r="47" spans="2:13" s="63" customFormat="1" ht="23.25" customHeight="1" thickTop="1">
      <c r="B47" s="505" t="s">
        <v>179</v>
      </c>
      <c r="C47" s="67" t="s">
        <v>140</v>
      </c>
      <c r="D47" s="70" t="s">
        <v>59</v>
      </c>
      <c r="E47" s="490"/>
      <c r="F47" s="491"/>
      <c r="G47" s="491"/>
      <c r="H47" s="491"/>
      <c r="I47" s="491"/>
      <c r="J47" s="491"/>
      <c r="K47" s="491"/>
      <c r="L47" s="491"/>
      <c r="M47" s="210"/>
    </row>
    <row r="48" spans="2:13" s="63" customFormat="1" ht="23.25" customHeight="1">
      <c r="B48" s="515"/>
      <c r="C48" s="67" t="s">
        <v>494</v>
      </c>
      <c r="D48" s="70" t="s">
        <v>61</v>
      </c>
      <c r="E48" s="461"/>
      <c r="F48" s="462"/>
      <c r="G48" s="462"/>
      <c r="H48" s="462"/>
      <c r="I48" s="462"/>
      <c r="J48" s="462"/>
      <c r="K48" s="462"/>
      <c r="L48" s="474"/>
    </row>
    <row r="49" spans="2:13" s="63" customFormat="1" ht="23.25" customHeight="1">
      <c r="B49" s="515"/>
      <c r="C49" s="67" t="s">
        <v>495</v>
      </c>
      <c r="D49" s="70" t="s">
        <v>63</v>
      </c>
      <c r="E49" s="461"/>
      <c r="F49" s="462"/>
      <c r="G49" s="462"/>
      <c r="H49" s="462"/>
      <c r="I49" s="462"/>
      <c r="J49" s="462"/>
      <c r="K49" s="462"/>
      <c r="L49" s="474"/>
    </row>
    <row r="50" spans="2:13" s="63" customFormat="1" ht="23.25" customHeight="1">
      <c r="B50" s="515"/>
      <c r="C50" s="67" t="s">
        <v>141</v>
      </c>
      <c r="D50" s="70" t="s">
        <v>65</v>
      </c>
      <c r="E50" s="461"/>
      <c r="F50" s="462"/>
      <c r="G50" s="462"/>
      <c r="H50" s="462"/>
      <c r="I50" s="462"/>
      <c r="J50" s="462"/>
      <c r="K50" s="462"/>
      <c r="L50" s="474"/>
    </row>
    <row r="51" spans="2:13" s="63" customFormat="1" ht="23.25" customHeight="1">
      <c r="B51" s="515"/>
      <c r="C51" s="67" t="s">
        <v>142</v>
      </c>
      <c r="D51" s="70" t="s">
        <v>67</v>
      </c>
      <c r="E51" s="461"/>
      <c r="F51" s="462"/>
      <c r="G51" s="462"/>
      <c r="H51" s="462"/>
      <c r="I51" s="462"/>
      <c r="J51" s="462"/>
      <c r="K51" s="462"/>
      <c r="L51" s="474"/>
    </row>
    <row r="52" spans="2:13" s="63" customFormat="1" ht="23.25" customHeight="1">
      <c r="B52" s="515"/>
      <c r="C52" s="67" t="s">
        <v>143</v>
      </c>
      <c r="D52" s="70" t="s">
        <v>69</v>
      </c>
      <c r="E52" s="461"/>
      <c r="F52" s="462"/>
      <c r="G52" s="462"/>
      <c r="H52" s="462"/>
      <c r="I52" s="462"/>
      <c r="J52" s="462"/>
      <c r="K52" s="462"/>
      <c r="L52" s="474"/>
    </row>
    <row r="53" spans="2:13" s="63" customFormat="1" ht="23.25" customHeight="1">
      <c r="B53" s="515"/>
      <c r="C53" s="67" t="s">
        <v>144</v>
      </c>
      <c r="D53" s="90" t="s">
        <v>115</v>
      </c>
      <c r="E53" s="461"/>
      <c r="F53" s="462"/>
      <c r="G53" s="462"/>
      <c r="H53" s="462"/>
      <c r="I53" s="462"/>
      <c r="J53" s="462"/>
      <c r="K53" s="462"/>
      <c r="L53" s="474"/>
    </row>
    <row r="54" spans="2:13" s="63" customFormat="1" ht="23.25" customHeight="1">
      <c r="B54" s="515"/>
      <c r="C54" s="67" t="s">
        <v>145</v>
      </c>
      <c r="D54" s="70" t="s">
        <v>73</v>
      </c>
      <c r="E54" s="461"/>
      <c r="F54" s="462"/>
      <c r="G54" s="462"/>
      <c r="H54" s="462"/>
      <c r="I54" s="462"/>
      <c r="J54" s="462"/>
      <c r="K54" s="462"/>
      <c r="L54" s="474"/>
    </row>
    <row r="55" spans="2:13" s="63" customFormat="1" ht="23.25" customHeight="1">
      <c r="B55" s="515"/>
      <c r="C55" s="67" t="s">
        <v>147</v>
      </c>
      <c r="D55" s="70" t="s">
        <v>74</v>
      </c>
      <c r="E55" s="461"/>
      <c r="F55" s="462"/>
      <c r="G55" s="462"/>
      <c r="H55" s="462"/>
      <c r="I55" s="462"/>
      <c r="J55" s="462"/>
      <c r="K55" s="462"/>
      <c r="L55" s="474"/>
    </row>
    <row r="56" spans="2:13" s="63" customFormat="1" ht="23.25" customHeight="1">
      <c r="B56" s="515"/>
      <c r="C56" s="67" t="s">
        <v>149</v>
      </c>
      <c r="D56" s="70" t="s">
        <v>120</v>
      </c>
      <c r="E56" s="461"/>
      <c r="F56" s="462"/>
      <c r="G56" s="462"/>
      <c r="H56" s="462"/>
      <c r="I56" s="462"/>
      <c r="J56" s="462"/>
      <c r="K56" s="462"/>
      <c r="L56" s="474"/>
    </row>
    <row r="57" spans="2:13" s="63" customFormat="1" ht="23.25" customHeight="1">
      <c r="B57" s="515"/>
      <c r="C57" s="67" t="s">
        <v>150</v>
      </c>
      <c r="D57" s="70" t="s">
        <v>173</v>
      </c>
      <c r="E57" s="461"/>
      <c r="F57" s="462"/>
      <c r="G57" s="462"/>
      <c r="H57" s="462"/>
      <c r="I57" s="462"/>
      <c r="J57" s="462"/>
      <c r="K57" s="462"/>
      <c r="L57" s="474"/>
    </row>
    <row r="58" spans="2:13" s="63" customFormat="1" ht="23.25" customHeight="1" thickBot="1">
      <c r="B58" s="515"/>
      <c r="C58" s="67" t="s">
        <v>151</v>
      </c>
      <c r="D58" s="70" t="s">
        <v>509</v>
      </c>
      <c r="E58" s="465"/>
      <c r="F58" s="466"/>
      <c r="G58" s="466"/>
      <c r="H58" s="466"/>
      <c r="I58" s="466"/>
      <c r="J58" s="466"/>
      <c r="K58" s="466"/>
      <c r="L58" s="466"/>
      <c r="M58" s="210"/>
    </row>
    <row r="59" spans="2:13" s="63" customFormat="1" ht="23.25" customHeight="1" thickTop="1" thickBot="1">
      <c r="B59" s="515"/>
      <c r="C59" s="67" t="s">
        <v>16</v>
      </c>
      <c r="D59" s="70" t="s">
        <v>510</v>
      </c>
      <c r="E59" s="467">
        <f>SUM(E47:L58)</f>
        <v>0</v>
      </c>
      <c r="F59" s="468"/>
      <c r="G59" s="468"/>
      <c r="H59" s="468"/>
      <c r="I59" s="468"/>
      <c r="J59" s="468"/>
      <c r="K59" s="468"/>
      <c r="L59" s="472"/>
    </row>
    <row r="60" spans="2:13" s="63" customFormat="1" ht="23.25" customHeight="1" thickTop="1">
      <c r="B60" s="516"/>
      <c r="C60" s="67" t="s">
        <v>181</v>
      </c>
      <c r="D60" s="70" t="s">
        <v>511</v>
      </c>
      <c r="E60" s="490"/>
      <c r="F60" s="491"/>
      <c r="G60" s="491"/>
      <c r="H60" s="491"/>
      <c r="I60" s="491"/>
      <c r="J60" s="491"/>
      <c r="K60" s="491"/>
      <c r="L60" s="492"/>
    </row>
    <row r="61" spans="2:13" s="63" customFormat="1" ht="23.25" customHeight="1">
      <c r="B61" s="505" t="s">
        <v>180</v>
      </c>
      <c r="C61" s="67" t="s">
        <v>140</v>
      </c>
      <c r="D61" s="70" t="s">
        <v>512</v>
      </c>
      <c r="E61" s="461"/>
      <c r="F61" s="462"/>
      <c r="G61" s="462"/>
      <c r="H61" s="462"/>
      <c r="I61" s="462"/>
      <c r="J61" s="462"/>
      <c r="K61" s="462"/>
      <c r="L61" s="474"/>
    </row>
    <row r="62" spans="2:13" s="63" customFormat="1" ht="23.25" customHeight="1">
      <c r="B62" s="513"/>
      <c r="C62" s="67" t="s">
        <v>143</v>
      </c>
      <c r="D62" s="70" t="s">
        <v>513</v>
      </c>
      <c r="E62" s="461"/>
      <c r="F62" s="462"/>
      <c r="G62" s="462"/>
      <c r="H62" s="462"/>
      <c r="I62" s="462"/>
      <c r="J62" s="462"/>
      <c r="K62" s="462"/>
      <c r="L62" s="474"/>
    </row>
    <row r="63" spans="2:13" s="63" customFormat="1" ht="23.25" customHeight="1">
      <c r="B63" s="513"/>
      <c r="C63" s="67" t="s">
        <v>144</v>
      </c>
      <c r="D63" s="70" t="s">
        <v>514</v>
      </c>
      <c r="E63" s="461"/>
      <c r="F63" s="462"/>
      <c r="G63" s="462"/>
      <c r="H63" s="462"/>
      <c r="I63" s="462"/>
      <c r="J63" s="462"/>
      <c r="K63" s="462"/>
      <c r="L63" s="474"/>
    </row>
    <row r="64" spans="2:13" s="63" customFormat="1" ht="23.25" customHeight="1">
      <c r="B64" s="513"/>
      <c r="C64" s="67" t="s">
        <v>147</v>
      </c>
      <c r="D64" s="70" t="s">
        <v>515</v>
      </c>
      <c r="E64" s="461"/>
      <c r="F64" s="462"/>
      <c r="G64" s="462"/>
      <c r="H64" s="462"/>
      <c r="I64" s="462"/>
      <c r="J64" s="462"/>
      <c r="K64" s="462"/>
      <c r="L64" s="474"/>
    </row>
    <row r="65" spans="2:13" s="63" customFormat="1" ht="23.25" customHeight="1">
      <c r="B65" s="513"/>
      <c r="C65" s="67" t="s">
        <v>150</v>
      </c>
      <c r="D65" s="70" t="s">
        <v>516</v>
      </c>
      <c r="E65" s="461"/>
      <c r="F65" s="462"/>
      <c r="G65" s="462"/>
      <c r="H65" s="462"/>
      <c r="I65" s="462"/>
      <c r="J65" s="462"/>
      <c r="K65" s="462"/>
      <c r="L65" s="474"/>
    </row>
    <row r="66" spans="2:13" s="63" customFormat="1" ht="23.25" customHeight="1" thickBot="1">
      <c r="B66" s="513"/>
      <c r="C66" s="67" t="s">
        <v>151</v>
      </c>
      <c r="D66" s="70" t="s">
        <v>517</v>
      </c>
      <c r="E66" s="465"/>
      <c r="F66" s="466"/>
      <c r="G66" s="466"/>
      <c r="H66" s="466"/>
      <c r="I66" s="466"/>
      <c r="J66" s="466"/>
      <c r="K66" s="466"/>
      <c r="L66" s="493"/>
    </row>
    <row r="67" spans="2:13" s="63" customFormat="1" ht="23.25" customHeight="1" thickTop="1" thickBot="1">
      <c r="B67" s="514"/>
      <c r="C67" s="67" t="s">
        <v>16</v>
      </c>
      <c r="D67" s="70" t="s">
        <v>518</v>
      </c>
      <c r="E67" s="467">
        <f>SUM(E61:L66)</f>
        <v>0</v>
      </c>
      <c r="F67" s="468"/>
      <c r="G67" s="468"/>
      <c r="H67" s="468"/>
      <c r="I67" s="468"/>
      <c r="J67" s="468"/>
      <c r="K67" s="468"/>
      <c r="L67" s="472"/>
    </row>
    <row r="68" spans="2:13" s="63" customFormat="1" ht="23.25" customHeight="1" thickTop="1" thickBot="1">
      <c r="B68" s="62" t="s">
        <v>153</v>
      </c>
      <c r="C68" s="64"/>
      <c r="D68" s="70" t="s">
        <v>519</v>
      </c>
      <c r="E68" s="467">
        <f>E59+E67</f>
        <v>0</v>
      </c>
      <c r="F68" s="468"/>
      <c r="G68" s="468"/>
      <c r="H68" s="468"/>
      <c r="I68" s="468"/>
      <c r="J68" s="468"/>
      <c r="K68" s="468"/>
      <c r="L68" s="472"/>
    </row>
    <row r="69" spans="2:13" s="63" customFormat="1" ht="23.25" customHeight="1" thickTop="1">
      <c r="B69" s="62" t="s">
        <v>124</v>
      </c>
      <c r="C69" s="64"/>
      <c r="D69" s="90" t="s">
        <v>520</v>
      </c>
      <c r="E69" s="490"/>
      <c r="F69" s="491"/>
      <c r="G69" s="491"/>
      <c r="H69" s="491"/>
      <c r="I69" s="491"/>
      <c r="J69" s="491"/>
      <c r="K69" s="491"/>
      <c r="L69" s="492"/>
    </row>
    <row r="70" spans="2:13" s="63" customFormat="1" ht="23.25" customHeight="1" thickBot="1">
      <c r="B70" s="62" t="s">
        <v>521</v>
      </c>
      <c r="C70" s="64"/>
      <c r="D70" s="90" t="s">
        <v>522</v>
      </c>
      <c r="E70" s="477"/>
      <c r="F70" s="477"/>
      <c r="G70" s="477"/>
      <c r="H70" s="477"/>
      <c r="I70" s="477"/>
      <c r="J70" s="477"/>
      <c r="K70" s="477"/>
      <c r="L70" s="477"/>
      <c r="M70" s="210"/>
    </row>
    <row r="71" spans="2:13" s="63" customFormat="1" ht="23.25" customHeight="1" thickTop="1" thickBot="1">
      <c r="B71" s="62" t="s">
        <v>154</v>
      </c>
      <c r="C71" s="64"/>
      <c r="D71" s="70" t="s">
        <v>523</v>
      </c>
      <c r="E71" s="467">
        <f>E68+E69</f>
        <v>0</v>
      </c>
      <c r="F71" s="468"/>
      <c r="G71" s="468"/>
      <c r="H71" s="468"/>
      <c r="I71" s="468"/>
      <c r="J71" s="468"/>
      <c r="K71" s="468"/>
      <c r="L71" s="472"/>
    </row>
    <row r="72" spans="2:13" s="63" customFormat="1" ht="23.25" customHeight="1" thickTop="1" thickBot="1">
      <c r="B72" s="62" t="s">
        <v>155</v>
      </c>
      <c r="C72" s="64"/>
      <c r="D72" s="70" t="s">
        <v>524</v>
      </c>
      <c r="E72" s="459">
        <f>E42-E68</f>
        <v>0</v>
      </c>
      <c r="F72" s="460"/>
      <c r="G72" s="460"/>
      <c r="H72" s="460"/>
      <c r="I72" s="460"/>
      <c r="J72" s="460"/>
      <c r="K72" s="460"/>
      <c r="L72" s="473"/>
    </row>
    <row r="73" spans="2:13" s="63" customFormat="1" ht="23.25" customHeight="1" thickTop="1" thickBot="1">
      <c r="B73" s="62" t="s">
        <v>156</v>
      </c>
      <c r="C73" s="64"/>
      <c r="D73" s="70" t="s">
        <v>525</v>
      </c>
      <c r="E73" s="186"/>
      <c r="F73" s="186"/>
      <c r="G73" s="186"/>
      <c r="H73" s="520" t="e">
        <f>E42/E68*100</f>
        <v>#DIV/0!</v>
      </c>
      <c r="I73" s="521"/>
      <c r="J73" s="521"/>
      <c r="K73" s="521"/>
      <c r="L73" s="522"/>
      <c r="M73" s="63" t="s">
        <v>4</v>
      </c>
    </row>
    <row r="74" spans="2:13" s="63" customFormat="1" ht="23.25" customHeight="1" thickTop="1" thickBot="1">
      <c r="B74" s="62" t="s">
        <v>157</v>
      </c>
      <c r="C74" s="64"/>
      <c r="D74" s="70" t="s">
        <v>526</v>
      </c>
      <c r="E74" s="467">
        <f>E46-E71</f>
        <v>0</v>
      </c>
      <c r="F74" s="468"/>
      <c r="G74" s="468"/>
      <c r="H74" s="468"/>
      <c r="I74" s="468"/>
      <c r="J74" s="468"/>
      <c r="K74" s="468"/>
      <c r="L74" s="472"/>
    </row>
    <row r="75" spans="2:13" s="63" customFormat="1" ht="23.25" customHeight="1" thickTop="1" thickBot="1">
      <c r="B75" s="62" t="s">
        <v>158</v>
      </c>
      <c r="C75" s="64"/>
      <c r="D75" s="70" t="s">
        <v>527</v>
      </c>
      <c r="E75" s="71"/>
      <c r="F75" s="71"/>
      <c r="G75" s="71"/>
      <c r="H75" s="510" t="e">
        <f>E46/E71*100</f>
        <v>#DIV/0!</v>
      </c>
      <c r="I75" s="511"/>
      <c r="J75" s="511"/>
      <c r="K75" s="511"/>
      <c r="L75" s="512"/>
      <c r="M75" s="63" t="s">
        <v>4</v>
      </c>
    </row>
    <row r="76" spans="2:13" s="63" customFormat="1" ht="23.25" customHeight="1" thickTop="1"/>
    <row r="77" spans="2:13" s="63" customFormat="1" ht="23.25" customHeight="1">
      <c r="B77" s="72"/>
      <c r="C77" s="73"/>
      <c r="D77" s="74"/>
      <c r="E77" s="66"/>
      <c r="F77" s="66"/>
      <c r="G77" s="66"/>
      <c r="H77" s="66"/>
      <c r="I77" s="66"/>
      <c r="J77" s="66"/>
      <c r="K77" s="75"/>
      <c r="L77" s="66"/>
    </row>
    <row r="78" spans="2:13" s="63" customFormat="1" ht="23.25" customHeight="1">
      <c r="B78" s="72"/>
      <c r="C78" s="73"/>
      <c r="D78" s="74"/>
      <c r="E78" s="66"/>
      <c r="F78" s="66"/>
      <c r="G78" s="66"/>
      <c r="H78" s="66"/>
      <c r="I78" s="66"/>
      <c r="J78" s="66"/>
      <c r="K78" s="75"/>
      <c r="L78" s="66"/>
    </row>
    <row r="79" spans="2:13" s="63" customFormat="1"/>
    <row r="80" spans="2:13" s="63" customFormat="1"/>
    <row r="81" s="63" customFormat="1"/>
    <row r="82" s="63" customFormat="1"/>
  </sheetData>
  <mergeCells count="74">
    <mergeCell ref="E71:L71"/>
    <mergeCell ref="E72:L72"/>
    <mergeCell ref="H73:L73"/>
    <mergeCell ref="E74:L74"/>
    <mergeCell ref="E67:L67"/>
    <mergeCell ref="E68:L68"/>
    <mergeCell ref="E69:L69"/>
    <mergeCell ref="E70:L70"/>
    <mergeCell ref="E63:L63"/>
    <mergeCell ref="E64:L64"/>
    <mergeCell ref="E65:L65"/>
    <mergeCell ref="E66:L66"/>
    <mergeCell ref="E59:L59"/>
    <mergeCell ref="E60:L60"/>
    <mergeCell ref="E61:L61"/>
    <mergeCell ref="E62:L62"/>
    <mergeCell ref="E55:L55"/>
    <mergeCell ref="E56:L56"/>
    <mergeCell ref="E57:L57"/>
    <mergeCell ref="E58:L58"/>
    <mergeCell ref="E51:L51"/>
    <mergeCell ref="E52:L52"/>
    <mergeCell ref="E53:L53"/>
    <mergeCell ref="E54:L54"/>
    <mergeCell ref="E47:L47"/>
    <mergeCell ref="E48:L48"/>
    <mergeCell ref="E49:L49"/>
    <mergeCell ref="E50:L50"/>
    <mergeCell ref="E43:L43"/>
    <mergeCell ref="E44:L44"/>
    <mergeCell ref="E45:L45"/>
    <mergeCell ref="E46:L46"/>
    <mergeCell ref="E32:L32"/>
    <mergeCell ref="E33:L33"/>
    <mergeCell ref="E34:L34"/>
    <mergeCell ref="E42:L42"/>
    <mergeCell ref="E35:L35"/>
    <mergeCell ref="H36:L36"/>
    <mergeCell ref="E37:L37"/>
    <mergeCell ref="H38:L38"/>
    <mergeCell ref="E31:L31"/>
    <mergeCell ref="E24:L24"/>
    <mergeCell ref="E25:L25"/>
    <mergeCell ref="E26:L26"/>
    <mergeCell ref="E27:L27"/>
    <mergeCell ref="E18:L18"/>
    <mergeCell ref="E19:L19"/>
    <mergeCell ref="E28:L28"/>
    <mergeCell ref="E29:L29"/>
    <mergeCell ref="E30:L30"/>
    <mergeCell ref="E7:L7"/>
    <mergeCell ref="E8:L8"/>
    <mergeCell ref="E9:L9"/>
    <mergeCell ref="E10:L10"/>
    <mergeCell ref="E3:L3"/>
    <mergeCell ref="E4:L4"/>
    <mergeCell ref="E5:L5"/>
    <mergeCell ref="E6:L6"/>
    <mergeCell ref="H75:L75"/>
    <mergeCell ref="B8:B23"/>
    <mergeCell ref="B24:B30"/>
    <mergeCell ref="B47:B60"/>
    <mergeCell ref="B61:B67"/>
    <mergeCell ref="E11:L11"/>
    <mergeCell ref="E12:L12"/>
    <mergeCell ref="E13:L13"/>
    <mergeCell ref="E14:L14"/>
    <mergeCell ref="E15:L15"/>
    <mergeCell ref="E20:L20"/>
    <mergeCell ref="E21:L21"/>
    <mergeCell ref="E22:L22"/>
    <mergeCell ref="E23:L23"/>
    <mergeCell ref="E16:L16"/>
    <mergeCell ref="E17:L17"/>
  </mergeCells>
  <phoneticPr fontId="14"/>
  <printOptions horizontalCentered="1"/>
  <pageMargins left="0.78740157480314965" right="0.78740157480314965" top="0.19685039370078741" bottom="0.19685039370078741" header="0.51181102362204722" footer="0.51181102362204722"/>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4" sqref="B4:J4"/>
    </sheetView>
  </sheetViews>
  <sheetFormatPr defaultColWidth="9" defaultRowHeight="13"/>
  <cols>
    <col min="1" max="1" width="24.6328125" style="58" customWidth="1"/>
    <col min="2" max="10" width="3.08984375" style="58" customWidth="1"/>
    <col min="11" max="16384" width="9" style="58"/>
  </cols>
  <sheetData>
    <row r="1" spans="1:10" s="97" customFormat="1" ht="21" customHeight="1">
      <c r="A1" s="92" t="s">
        <v>215</v>
      </c>
      <c r="B1" s="98"/>
      <c r="C1" s="98"/>
      <c r="D1" s="98"/>
      <c r="E1" s="98"/>
      <c r="F1" s="98"/>
      <c r="G1" s="98"/>
      <c r="H1" s="98"/>
      <c r="I1" s="98"/>
      <c r="J1" s="98"/>
    </row>
    <row r="2" spans="1:10" ht="15" customHeight="1">
      <c r="F2" s="48"/>
      <c r="G2" s="61" t="s">
        <v>49</v>
      </c>
    </row>
    <row r="3" spans="1:10" ht="28.5" customHeight="1">
      <c r="A3" s="67" t="s">
        <v>160</v>
      </c>
      <c r="B3" s="202" t="s">
        <v>161</v>
      </c>
      <c r="C3" s="211"/>
      <c r="D3" s="211"/>
      <c r="E3" s="211"/>
      <c r="F3" s="211"/>
      <c r="G3" s="211"/>
      <c r="H3" s="211"/>
      <c r="I3" s="211"/>
      <c r="J3" s="212"/>
    </row>
    <row r="4" spans="1:10" ht="28.5" customHeight="1">
      <c r="A4" s="67" t="s">
        <v>528</v>
      </c>
      <c r="B4" s="461"/>
      <c r="C4" s="462"/>
      <c r="D4" s="462"/>
      <c r="E4" s="462"/>
      <c r="F4" s="462"/>
      <c r="G4" s="462"/>
      <c r="H4" s="462"/>
      <c r="I4" s="462"/>
      <c r="J4" s="474"/>
    </row>
    <row r="5" spans="1:10" ht="28.5" customHeight="1" thickBot="1">
      <c r="A5" s="67" t="s">
        <v>529</v>
      </c>
      <c r="B5" s="465"/>
      <c r="C5" s="466"/>
      <c r="D5" s="466"/>
      <c r="E5" s="466"/>
      <c r="F5" s="466"/>
      <c r="G5" s="466"/>
      <c r="H5" s="466"/>
      <c r="I5" s="466"/>
      <c r="J5" s="493"/>
    </row>
    <row r="6" spans="1:10" ht="28.5" customHeight="1" thickTop="1" thickBot="1">
      <c r="A6" s="67" t="s">
        <v>530</v>
      </c>
      <c r="B6" s="467">
        <f>B4-B5</f>
        <v>0</v>
      </c>
      <c r="C6" s="468"/>
      <c r="D6" s="468"/>
      <c r="E6" s="468"/>
      <c r="F6" s="468"/>
      <c r="G6" s="468"/>
      <c r="H6" s="468"/>
      <c r="I6" s="468"/>
      <c r="J6" s="472"/>
    </row>
    <row r="7" spans="1:10" ht="28.5" customHeight="1" thickTop="1">
      <c r="A7" s="103"/>
      <c r="B7" s="66"/>
      <c r="C7" s="102"/>
      <c r="D7" s="102"/>
      <c r="E7" s="102"/>
      <c r="F7" s="102"/>
      <c r="G7" s="102"/>
      <c r="H7" s="102"/>
      <c r="I7" s="102"/>
      <c r="J7" s="102"/>
    </row>
    <row r="8" spans="1:10" ht="28.5" customHeight="1">
      <c r="A8" s="103"/>
      <c r="B8" s="66"/>
      <c r="C8" s="102"/>
      <c r="D8" s="102"/>
      <c r="E8" s="102"/>
      <c r="F8" s="102"/>
      <c r="G8" s="102"/>
      <c r="H8" s="102"/>
      <c r="I8" s="102"/>
      <c r="J8" s="102"/>
    </row>
    <row r="9" spans="1:10" ht="28.5" customHeight="1">
      <c r="A9" s="103"/>
      <c r="B9" s="66"/>
      <c r="C9" s="102"/>
      <c r="D9" s="102"/>
      <c r="E9" s="102"/>
      <c r="F9" s="102"/>
      <c r="G9" s="102"/>
      <c r="H9" s="102"/>
      <c r="I9" s="102"/>
      <c r="J9" s="102"/>
    </row>
    <row r="10" spans="1:10" ht="28.5" customHeight="1"/>
  </sheetData>
  <mergeCells count="3">
    <mergeCell ref="B4:J4"/>
    <mergeCell ref="B5:J5"/>
    <mergeCell ref="B6:J6"/>
  </mergeCells>
  <phoneticPr fontId="14"/>
  <printOptions horizontalCentered="1"/>
  <pageMargins left="0.78740157480314965" right="0.78740157480314965" top="0.78740157480314965" bottom="0.78740157480314965" header="0.51181102362204722" footer="0.51181102362204722"/>
  <pageSetup paperSize="9" orientation="portrait"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workbookViewId="0">
      <selection activeCell="B4" sqref="B4:J4"/>
    </sheetView>
  </sheetViews>
  <sheetFormatPr defaultColWidth="9" defaultRowHeight="13"/>
  <cols>
    <col min="1" max="1" width="24.6328125" style="58" customWidth="1"/>
    <col min="2" max="10" width="3.08984375" style="58" customWidth="1"/>
    <col min="11" max="16384" width="9" style="58"/>
  </cols>
  <sheetData>
    <row r="1" spans="1:11" s="97" customFormat="1" ht="21" customHeight="1">
      <c r="A1" s="92" t="s">
        <v>214</v>
      </c>
      <c r="B1" s="98"/>
      <c r="C1" s="98"/>
      <c r="D1" s="98"/>
      <c r="E1" s="98"/>
      <c r="F1" s="98"/>
      <c r="G1" s="98"/>
      <c r="H1" s="98"/>
      <c r="I1" s="98"/>
      <c r="J1" s="98"/>
    </row>
    <row r="2" spans="1:11" ht="15" customHeight="1">
      <c r="F2" s="48"/>
      <c r="G2" s="61" t="s">
        <v>49</v>
      </c>
    </row>
    <row r="3" spans="1:11" ht="28.5" customHeight="1">
      <c r="A3" s="67" t="s">
        <v>160</v>
      </c>
      <c r="B3" s="202" t="s">
        <v>161</v>
      </c>
      <c r="C3" s="211"/>
      <c r="D3" s="211"/>
      <c r="E3" s="211"/>
      <c r="F3" s="211"/>
      <c r="G3" s="211"/>
      <c r="H3" s="211"/>
      <c r="I3" s="211"/>
      <c r="J3" s="212"/>
    </row>
    <row r="4" spans="1:11" ht="28.5" customHeight="1">
      <c r="A4" s="67" t="s">
        <v>162</v>
      </c>
      <c r="B4" s="461"/>
      <c r="C4" s="462"/>
      <c r="D4" s="462"/>
      <c r="E4" s="462"/>
      <c r="F4" s="462"/>
      <c r="G4" s="462"/>
      <c r="H4" s="462"/>
      <c r="I4" s="462"/>
      <c r="J4" s="474"/>
    </row>
    <row r="5" spans="1:11" ht="28.5" customHeight="1">
      <c r="A5" s="67" t="s">
        <v>163</v>
      </c>
      <c r="B5" s="476"/>
      <c r="C5" s="477"/>
      <c r="D5" s="477"/>
      <c r="E5" s="477"/>
      <c r="F5" s="477"/>
      <c r="G5" s="477"/>
      <c r="H5" s="477"/>
      <c r="I5" s="477"/>
      <c r="J5" s="478"/>
    </row>
    <row r="6" spans="1:11" ht="28.5" customHeight="1">
      <c r="A6" s="67" t="s">
        <v>164</v>
      </c>
      <c r="B6" s="463"/>
      <c r="C6" s="464"/>
      <c r="D6" s="464"/>
      <c r="E6" s="464"/>
      <c r="F6" s="464"/>
      <c r="G6" s="464"/>
      <c r="H6" s="464"/>
      <c r="I6" s="464"/>
      <c r="J6" s="475"/>
    </row>
    <row r="7" spans="1:11" ht="28.5" customHeight="1">
      <c r="A7" s="67" t="s">
        <v>165</v>
      </c>
      <c r="B7" s="461"/>
      <c r="C7" s="462"/>
      <c r="D7" s="462"/>
      <c r="E7" s="462"/>
      <c r="F7" s="462"/>
      <c r="G7" s="462"/>
      <c r="H7" s="462"/>
      <c r="I7" s="462"/>
      <c r="J7" s="474"/>
    </row>
    <row r="8" spans="1:11" ht="28.5" customHeight="1">
      <c r="A8" s="67" t="s">
        <v>166</v>
      </c>
      <c r="B8" s="476"/>
      <c r="C8" s="477"/>
      <c r="D8" s="477"/>
      <c r="E8" s="477"/>
      <c r="F8" s="477"/>
      <c r="G8" s="477"/>
      <c r="H8" s="477"/>
      <c r="I8" s="477"/>
      <c r="J8" s="478"/>
    </row>
    <row r="9" spans="1:11" ht="28.5" customHeight="1">
      <c r="A9" s="67" t="s">
        <v>167</v>
      </c>
      <c r="B9" s="461"/>
      <c r="C9" s="462"/>
      <c r="D9" s="462"/>
      <c r="E9" s="462"/>
      <c r="F9" s="462"/>
      <c r="G9" s="462"/>
      <c r="H9" s="462"/>
      <c r="I9" s="462"/>
      <c r="J9" s="474"/>
    </row>
    <row r="10" spans="1:11" ht="28.5" customHeight="1">
      <c r="A10" s="67" t="s">
        <v>168</v>
      </c>
      <c r="B10" s="441"/>
      <c r="C10" s="442"/>
      <c r="D10" s="442"/>
      <c r="E10" s="442"/>
      <c r="F10" s="442"/>
      <c r="G10" s="442"/>
      <c r="H10" s="442"/>
      <c r="I10" s="442"/>
      <c r="J10" s="443"/>
    </row>
    <row r="11" spans="1:11" ht="28.5" customHeight="1" thickBot="1">
      <c r="A11" s="67" t="s">
        <v>68</v>
      </c>
      <c r="B11" s="465"/>
      <c r="C11" s="466"/>
      <c r="D11" s="466"/>
      <c r="E11" s="466"/>
      <c r="F11" s="466"/>
      <c r="G11" s="466"/>
      <c r="H11" s="466"/>
      <c r="I11" s="466"/>
      <c r="J11" s="493"/>
      <c r="K11" s="213"/>
    </row>
    <row r="12" spans="1:11" ht="28.5" customHeight="1" thickTop="1" thickBot="1">
      <c r="A12" s="67" t="s">
        <v>16</v>
      </c>
      <c r="B12" s="467">
        <f>SUM(B4:J11)</f>
        <v>0</v>
      </c>
      <c r="C12" s="468"/>
      <c r="D12" s="468"/>
      <c r="E12" s="468"/>
      <c r="F12" s="468"/>
      <c r="G12" s="468"/>
      <c r="H12" s="468"/>
      <c r="I12" s="468"/>
      <c r="J12" s="472"/>
    </row>
    <row r="13" spans="1:11" ht="13.5" thickTop="1"/>
  </sheetData>
  <mergeCells count="9">
    <mergeCell ref="B4:J4"/>
    <mergeCell ref="B5:J5"/>
    <mergeCell ref="B6:J6"/>
    <mergeCell ref="B7:J7"/>
    <mergeCell ref="B12:J12"/>
    <mergeCell ref="B8:J8"/>
    <mergeCell ref="B9:J9"/>
    <mergeCell ref="B10:J10"/>
    <mergeCell ref="B11:J11"/>
  </mergeCells>
  <phoneticPr fontId="14"/>
  <printOptions horizontalCentered="1"/>
  <pageMargins left="0.78740157480314965" right="0.78740157480314965" top="0.78740157480314965" bottom="0.78740157480314965" header="0.51181102362204722" footer="0.51181102362204722"/>
  <pageSetup paperSize="9" orientation="portrait"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B2" sqref="B2"/>
    </sheetView>
  </sheetViews>
  <sheetFormatPr defaultColWidth="4.7265625" defaultRowHeight="43.5" customHeight="1"/>
  <cols>
    <col min="1" max="1" width="4.7265625" style="400" customWidth="1"/>
    <col min="2" max="2" width="17.08984375" style="400" customWidth="1"/>
    <col min="3" max="3" width="6.7265625" style="400" bestFit="1" customWidth="1"/>
    <col min="4" max="4" width="31.6328125" style="400" bestFit="1" customWidth="1"/>
    <col min="5" max="12" width="3.08984375" style="400" customWidth="1"/>
    <col min="13" max="255" width="9" style="400" customWidth="1"/>
    <col min="256" max="16384" width="4.7265625" style="400"/>
  </cols>
  <sheetData>
    <row r="1" spans="1:256" ht="43.5" customHeight="1">
      <c r="A1" s="397" t="s">
        <v>555</v>
      </c>
      <c r="B1" s="398"/>
      <c r="C1" s="399"/>
      <c r="D1" s="398"/>
      <c r="E1" s="398"/>
      <c r="F1" s="398"/>
    </row>
    <row r="2" spans="1:256" ht="43.5" customHeight="1">
      <c r="L2" s="401" t="s">
        <v>556</v>
      </c>
    </row>
    <row r="3" spans="1:256" ht="43.5" customHeight="1">
      <c r="A3" s="523" t="s">
        <v>557</v>
      </c>
      <c r="B3" s="524"/>
      <c r="C3" s="524"/>
      <c r="D3" s="403" t="s">
        <v>558</v>
      </c>
      <c r="E3" s="525" t="s">
        <v>559</v>
      </c>
      <c r="F3" s="525"/>
      <c r="G3" s="525"/>
      <c r="H3" s="525"/>
      <c r="I3" s="525"/>
      <c r="J3" s="525"/>
      <c r="K3" s="525"/>
      <c r="L3" s="525"/>
    </row>
    <row r="4" spans="1:256" ht="43.5" customHeight="1">
      <c r="A4" s="526" t="s">
        <v>560</v>
      </c>
      <c r="B4" s="402" t="s">
        <v>561</v>
      </c>
      <c r="C4" s="404" t="s">
        <v>562</v>
      </c>
      <c r="D4" s="414" t="s">
        <v>563</v>
      </c>
      <c r="E4" s="529"/>
      <c r="F4" s="530"/>
      <c r="G4" s="530"/>
      <c r="H4" s="530"/>
      <c r="I4" s="530"/>
      <c r="J4" s="530"/>
      <c r="K4" s="530"/>
      <c r="L4" s="531"/>
    </row>
    <row r="5" spans="1:256" ht="43.5" customHeight="1">
      <c r="A5" s="527"/>
      <c r="B5" s="402" t="s">
        <v>564</v>
      </c>
      <c r="C5" s="404" t="s">
        <v>565</v>
      </c>
      <c r="D5" s="415" t="s">
        <v>566</v>
      </c>
      <c r="E5" s="529"/>
      <c r="F5" s="530"/>
      <c r="G5" s="530"/>
      <c r="H5" s="530"/>
      <c r="I5" s="530"/>
      <c r="J5" s="530"/>
      <c r="K5" s="530"/>
      <c r="L5" s="531"/>
    </row>
    <row r="6" spans="1:256" ht="43.5" customHeight="1">
      <c r="A6" s="527"/>
      <c r="B6" s="402" t="s">
        <v>567</v>
      </c>
      <c r="C6" s="404" t="s">
        <v>568</v>
      </c>
      <c r="D6" s="415" t="s">
        <v>569</v>
      </c>
      <c r="E6" s="529"/>
      <c r="F6" s="530"/>
      <c r="G6" s="530"/>
      <c r="H6" s="530"/>
      <c r="I6" s="530"/>
      <c r="J6" s="530"/>
      <c r="K6" s="530"/>
      <c r="L6" s="531"/>
    </row>
    <row r="7" spans="1:256" ht="43.5" customHeight="1">
      <c r="A7" s="527"/>
      <c r="B7" s="405" t="s">
        <v>570</v>
      </c>
      <c r="C7" s="404" t="s">
        <v>571</v>
      </c>
      <c r="D7" s="415"/>
      <c r="E7" s="529"/>
      <c r="F7" s="530"/>
      <c r="G7" s="530"/>
      <c r="H7" s="530"/>
      <c r="I7" s="530"/>
      <c r="J7" s="530"/>
      <c r="K7" s="530"/>
      <c r="L7" s="531"/>
    </row>
    <row r="8" spans="1:256" ht="43.5" customHeight="1">
      <c r="A8" s="528"/>
      <c r="B8" s="402" t="s">
        <v>572</v>
      </c>
      <c r="C8" s="404" t="s">
        <v>573</v>
      </c>
      <c r="D8" s="415" t="s">
        <v>574</v>
      </c>
      <c r="E8" s="529">
        <f>SUM(E4:L7)</f>
        <v>0</v>
      </c>
      <c r="F8" s="530"/>
      <c r="G8" s="530"/>
      <c r="H8" s="530"/>
      <c r="I8" s="530"/>
      <c r="J8" s="530"/>
      <c r="K8" s="530"/>
      <c r="L8" s="531"/>
    </row>
    <row r="9" spans="1:256" ht="43.5" customHeight="1">
      <c r="A9" s="400" t="s">
        <v>575</v>
      </c>
      <c r="B9" s="406"/>
      <c r="C9" s="407"/>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08"/>
      <c r="CZ9" s="408"/>
      <c r="DA9" s="408"/>
      <c r="DB9" s="408"/>
      <c r="DC9" s="408"/>
      <c r="DD9" s="408"/>
      <c r="DE9" s="408"/>
      <c r="DF9" s="408"/>
      <c r="DG9" s="408"/>
      <c r="DH9" s="408"/>
      <c r="DI9" s="408"/>
      <c r="DJ9" s="408"/>
      <c r="DK9" s="408"/>
      <c r="DL9" s="408"/>
      <c r="DM9" s="408"/>
      <c r="DN9" s="408"/>
      <c r="DO9" s="408"/>
      <c r="DP9" s="408"/>
      <c r="DQ9" s="408"/>
      <c r="DR9" s="408"/>
      <c r="DS9" s="408"/>
      <c r="DT9" s="408"/>
      <c r="DU9" s="408"/>
      <c r="DV9" s="408"/>
      <c r="DW9" s="408"/>
      <c r="DX9" s="408"/>
      <c r="DY9" s="408"/>
      <c r="DZ9" s="408"/>
      <c r="EA9" s="408"/>
      <c r="EB9" s="408"/>
      <c r="EC9" s="408"/>
      <c r="ED9" s="408"/>
      <c r="EE9" s="408"/>
      <c r="EF9" s="408"/>
      <c r="EG9" s="408"/>
      <c r="EH9" s="408"/>
      <c r="EI9" s="408"/>
      <c r="EJ9" s="408"/>
      <c r="EK9" s="408"/>
      <c r="EL9" s="408"/>
      <c r="EM9" s="408"/>
      <c r="EN9" s="408"/>
      <c r="EO9" s="408"/>
      <c r="EP9" s="408"/>
      <c r="EQ9" s="408"/>
      <c r="ER9" s="408"/>
      <c r="ES9" s="408"/>
      <c r="ET9" s="408"/>
      <c r="EU9" s="408"/>
      <c r="EV9" s="408"/>
      <c r="EW9" s="408"/>
      <c r="EX9" s="408"/>
      <c r="EY9" s="408"/>
      <c r="EZ9" s="408"/>
      <c r="FA9" s="408"/>
      <c r="FB9" s="408"/>
      <c r="FC9" s="408"/>
      <c r="FD9" s="408"/>
      <c r="FE9" s="408"/>
      <c r="FF9" s="408"/>
      <c r="FG9" s="408"/>
      <c r="FH9" s="408"/>
      <c r="FI9" s="408"/>
      <c r="FJ9" s="408"/>
      <c r="FK9" s="408"/>
      <c r="FL9" s="408"/>
      <c r="FM9" s="408"/>
      <c r="FN9" s="408"/>
      <c r="FO9" s="408"/>
      <c r="FP9" s="408"/>
      <c r="FQ9" s="408"/>
      <c r="FR9" s="408"/>
      <c r="FS9" s="408"/>
      <c r="FT9" s="408"/>
      <c r="FU9" s="408"/>
      <c r="FV9" s="408"/>
      <c r="FW9" s="408"/>
      <c r="FX9" s="408"/>
      <c r="FY9" s="408"/>
      <c r="FZ9" s="408"/>
      <c r="GA9" s="408"/>
      <c r="GB9" s="408"/>
      <c r="GC9" s="408"/>
      <c r="GD9" s="408"/>
      <c r="GE9" s="408"/>
      <c r="GF9" s="408"/>
      <c r="GG9" s="408"/>
      <c r="GH9" s="408"/>
      <c r="GI9" s="408"/>
      <c r="GJ9" s="408"/>
      <c r="GK9" s="408"/>
      <c r="GL9" s="408"/>
      <c r="GM9" s="408"/>
      <c r="GN9" s="408"/>
      <c r="GO9" s="408"/>
      <c r="GP9" s="408"/>
      <c r="GQ9" s="408"/>
      <c r="GR9" s="408"/>
      <c r="GS9" s="408"/>
      <c r="GT9" s="408"/>
      <c r="GU9" s="408"/>
      <c r="GV9" s="408"/>
      <c r="GW9" s="408"/>
      <c r="GX9" s="408"/>
      <c r="GY9" s="408"/>
      <c r="GZ9" s="408"/>
      <c r="HA9" s="408"/>
      <c r="HB9" s="408"/>
      <c r="HC9" s="408"/>
      <c r="HD9" s="408"/>
      <c r="HE9" s="408"/>
      <c r="HF9" s="408"/>
      <c r="HG9" s="408"/>
      <c r="HH9" s="408"/>
      <c r="HI9" s="408"/>
      <c r="HJ9" s="408"/>
      <c r="HK9" s="408"/>
      <c r="HL9" s="408"/>
      <c r="HM9" s="408"/>
      <c r="HN9" s="408"/>
      <c r="HO9" s="408"/>
      <c r="HP9" s="408"/>
      <c r="HQ9" s="408"/>
      <c r="HR9" s="408"/>
      <c r="HS9" s="408"/>
      <c r="HT9" s="408"/>
      <c r="HU9" s="408"/>
      <c r="HV9" s="408"/>
      <c r="HW9" s="408"/>
      <c r="HX9" s="408"/>
      <c r="HY9" s="408"/>
      <c r="HZ9" s="408"/>
      <c r="IA9" s="408"/>
      <c r="IB9" s="408"/>
      <c r="IC9" s="408"/>
      <c r="ID9" s="408"/>
      <c r="IE9" s="408"/>
      <c r="IF9" s="408"/>
      <c r="IG9" s="408"/>
      <c r="IH9" s="408"/>
      <c r="II9" s="408"/>
      <c r="IJ9" s="408"/>
      <c r="IK9" s="408"/>
      <c r="IL9" s="408"/>
      <c r="IM9" s="408"/>
      <c r="IN9" s="408"/>
      <c r="IO9" s="408"/>
      <c r="IP9" s="408"/>
      <c r="IQ9" s="408"/>
      <c r="IR9" s="408"/>
      <c r="IS9" s="408"/>
      <c r="IT9" s="408"/>
      <c r="IU9" s="408"/>
      <c r="IV9" s="408"/>
    </row>
    <row r="10" spans="1:256" ht="43.5" customHeight="1">
      <c r="A10" s="409"/>
      <c r="B10" s="410"/>
      <c r="C10" s="411"/>
      <c r="D10" s="408"/>
      <c r="E10" s="408"/>
      <c r="F10" s="408"/>
      <c r="G10" s="408"/>
      <c r="H10" s="408"/>
      <c r="I10" s="408"/>
      <c r="J10" s="408"/>
      <c r="K10" s="408"/>
      <c r="L10" s="401" t="s">
        <v>556</v>
      </c>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08"/>
      <c r="CZ10" s="408"/>
      <c r="DA10" s="408"/>
      <c r="DB10" s="408"/>
      <c r="DC10" s="408"/>
      <c r="DD10" s="408"/>
      <c r="DE10" s="408"/>
      <c r="DF10" s="408"/>
      <c r="DG10" s="408"/>
      <c r="DH10" s="408"/>
      <c r="DI10" s="408"/>
      <c r="DJ10" s="408"/>
      <c r="DK10" s="408"/>
      <c r="DL10" s="408"/>
      <c r="DM10" s="408"/>
      <c r="DN10" s="408"/>
      <c r="DO10" s="408"/>
      <c r="DP10" s="408"/>
      <c r="DQ10" s="408"/>
      <c r="DR10" s="408"/>
      <c r="DS10" s="408"/>
      <c r="DT10" s="408"/>
      <c r="DU10" s="408"/>
      <c r="DV10" s="408"/>
      <c r="DW10" s="408"/>
      <c r="DX10" s="408"/>
      <c r="DY10" s="408"/>
      <c r="DZ10" s="408"/>
      <c r="EA10" s="408"/>
      <c r="EB10" s="408"/>
      <c r="EC10" s="408"/>
      <c r="ED10" s="408"/>
      <c r="EE10" s="408"/>
      <c r="EF10" s="408"/>
      <c r="EG10" s="408"/>
      <c r="EH10" s="408"/>
      <c r="EI10" s="408"/>
      <c r="EJ10" s="408"/>
      <c r="EK10" s="408"/>
      <c r="EL10" s="408"/>
      <c r="EM10" s="408"/>
      <c r="EN10" s="408"/>
      <c r="EO10" s="408"/>
      <c r="EP10" s="408"/>
      <c r="EQ10" s="408"/>
      <c r="ER10" s="408"/>
      <c r="ES10" s="408"/>
      <c r="ET10" s="408"/>
      <c r="EU10" s="408"/>
      <c r="EV10" s="408"/>
      <c r="EW10" s="408"/>
      <c r="EX10" s="408"/>
      <c r="EY10" s="408"/>
      <c r="EZ10" s="408"/>
      <c r="FA10" s="408"/>
      <c r="FB10" s="408"/>
      <c r="FC10" s="408"/>
      <c r="FD10" s="408"/>
      <c r="FE10" s="408"/>
      <c r="FF10" s="408"/>
      <c r="FG10" s="408"/>
      <c r="FH10" s="408"/>
      <c r="FI10" s="408"/>
      <c r="FJ10" s="408"/>
      <c r="FK10" s="408"/>
      <c r="FL10" s="408"/>
      <c r="FM10" s="408"/>
      <c r="FN10" s="408"/>
      <c r="FO10" s="408"/>
      <c r="FP10" s="408"/>
      <c r="FQ10" s="408"/>
      <c r="FR10" s="408"/>
      <c r="FS10" s="408"/>
      <c r="FT10" s="408"/>
      <c r="FU10" s="408"/>
      <c r="FV10" s="408"/>
      <c r="FW10" s="408"/>
      <c r="FX10" s="408"/>
      <c r="FY10" s="408"/>
      <c r="FZ10" s="408"/>
      <c r="GA10" s="408"/>
      <c r="GB10" s="408"/>
      <c r="GC10" s="408"/>
      <c r="GD10" s="408"/>
      <c r="GE10" s="408"/>
      <c r="GF10" s="408"/>
      <c r="GG10" s="408"/>
      <c r="GH10" s="408"/>
      <c r="GI10" s="408"/>
      <c r="GJ10" s="408"/>
      <c r="GK10" s="408"/>
      <c r="GL10" s="408"/>
      <c r="GM10" s="408"/>
      <c r="GN10" s="408"/>
      <c r="GO10" s="408"/>
      <c r="GP10" s="408"/>
      <c r="GQ10" s="408"/>
      <c r="GR10" s="408"/>
      <c r="GS10" s="408"/>
      <c r="GT10" s="408"/>
      <c r="GU10" s="408"/>
      <c r="GV10" s="408"/>
      <c r="GW10" s="408"/>
      <c r="GX10" s="408"/>
      <c r="GY10" s="408"/>
      <c r="GZ10" s="408"/>
      <c r="HA10" s="408"/>
      <c r="HB10" s="408"/>
      <c r="HC10" s="408"/>
      <c r="HD10" s="408"/>
      <c r="HE10" s="408"/>
      <c r="HF10" s="408"/>
      <c r="HG10" s="408"/>
      <c r="HH10" s="408"/>
      <c r="HI10" s="408"/>
      <c r="HJ10" s="408"/>
      <c r="HK10" s="408"/>
      <c r="HL10" s="408"/>
      <c r="HM10" s="408"/>
      <c r="HN10" s="408"/>
      <c r="HO10" s="408"/>
      <c r="HP10" s="408"/>
      <c r="HQ10" s="408"/>
      <c r="HR10" s="408"/>
      <c r="HS10" s="408"/>
      <c r="HT10" s="408"/>
      <c r="HU10" s="408"/>
      <c r="HV10" s="408"/>
      <c r="HW10" s="408"/>
      <c r="HX10" s="408"/>
      <c r="HY10" s="408"/>
      <c r="HZ10" s="408"/>
      <c r="IA10" s="408"/>
      <c r="IB10" s="408"/>
      <c r="IC10" s="408"/>
      <c r="ID10" s="408"/>
      <c r="IE10" s="408"/>
      <c r="IF10" s="408"/>
      <c r="IG10" s="408"/>
      <c r="IH10" s="408"/>
      <c r="II10" s="408"/>
      <c r="IJ10" s="408"/>
      <c r="IK10" s="408"/>
      <c r="IL10" s="408"/>
      <c r="IM10" s="408"/>
      <c r="IN10" s="408"/>
      <c r="IO10" s="408"/>
      <c r="IP10" s="408"/>
      <c r="IQ10" s="408"/>
      <c r="IR10" s="408"/>
      <c r="IS10" s="408"/>
      <c r="IT10" s="408"/>
      <c r="IU10" s="408"/>
      <c r="IV10" s="408"/>
    </row>
    <row r="11" spans="1:256" ht="43.5" customHeight="1">
      <c r="A11" s="523" t="s">
        <v>557</v>
      </c>
      <c r="B11" s="524"/>
      <c r="C11" s="524"/>
      <c r="D11" s="403" t="s">
        <v>558</v>
      </c>
      <c r="E11" s="525" t="s">
        <v>559</v>
      </c>
      <c r="F11" s="525"/>
      <c r="G11" s="525"/>
      <c r="H11" s="525"/>
      <c r="I11" s="525"/>
      <c r="J11" s="525"/>
      <c r="K11" s="525"/>
      <c r="L11" s="525"/>
    </row>
    <row r="12" spans="1:256" ht="43.5" customHeight="1">
      <c r="A12" s="412"/>
      <c r="B12" s="402" t="s">
        <v>561</v>
      </c>
      <c r="C12" s="404" t="s">
        <v>576</v>
      </c>
      <c r="D12" s="415" t="s">
        <v>577</v>
      </c>
      <c r="E12" s="529"/>
      <c r="F12" s="530"/>
      <c r="G12" s="530"/>
      <c r="H12" s="530"/>
      <c r="I12" s="530"/>
      <c r="J12" s="530"/>
      <c r="K12" s="530"/>
      <c r="L12" s="531"/>
    </row>
    <row r="13" spans="1:256" ht="43.5" customHeight="1">
      <c r="A13" s="527" t="s">
        <v>578</v>
      </c>
      <c r="B13" s="402" t="s">
        <v>564</v>
      </c>
      <c r="C13" s="404" t="s">
        <v>579</v>
      </c>
      <c r="D13" s="415" t="s">
        <v>580</v>
      </c>
      <c r="E13" s="529"/>
      <c r="F13" s="530"/>
      <c r="G13" s="530"/>
      <c r="H13" s="530"/>
      <c r="I13" s="530"/>
      <c r="J13" s="530"/>
      <c r="K13" s="530"/>
      <c r="L13" s="531"/>
    </row>
    <row r="14" spans="1:256" ht="43.5" customHeight="1">
      <c r="A14" s="527"/>
      <c r="B14" s="402" t="s">
        <v>567</v>
      </c>
      <c r="C14" s="404" t="s">
        <v>581</v>
      </c>
      <c r="D14" s="415" t="s">
        <v>582</v>
      </c>
      <c r="E14" s="529"/>
      <c r="F14" s="530"/>
      <c r="G14" s="530"/>
      <c r="H14" s="530"/>
      <c r="I14" s="530"/>
      <c r="J14" s="530"/>
      <c r="K14" s="530"/>
      <c r="L14" s="531"/>
    </row>
    <row r="15" spans="1:256" ht="43.5" customHeight="1">
      <c r="A15" s="527"/>
      <c r="B15" s="402" t="s">
        <v>583</v>
      </c>
      <c r="C15" s="404" t="s">
        <v>584</v>
      </c>
      <c r="D15" s="415"/>
      <c r="E15" s="529"/>
      <c r="F15" s="530"/>
      <c r="G15" s="530"/>
      <c r="H15" s="530"/>
      <c r="I15" s="530"/>
      <c r="J15" s="530"/>
      <c r="K15" s="530"/>
      <c r="L15" s="531"/>
    </row>
    <row r="16" spans="1:256" ht="43.5" customHeight="1">
      <c r="A16" s="527"/>
      <c r="B16" s="405" t="s">
        <v>570</v>
      </c>
      <c r="C16" s="404" t="s">
        <v>585</v>
      </c>
      <c r="D16" s="415"/>
      <c r="E16" s="529"/>
      <c r="F16" s="530"/>
      <c r="G16" s="530"/>
      <c r="H16" s="530"/>
      <c r="I16" s="530"/>
      <c r="J16" s="530"/>
      <c r="K16" s="530"/>
      <c r="L16" s="531"/>
    </row>
    <row r="17" spans="1:12" ht="43.5" customHeight="1">
      <c r="A17" s="413"/>
      <c r="B17" s="402" t="s">
        <v>572</v>
      </c>
      <c r="C17" s="404" t="s">
        <v>175</v>
      </c>
      <c r="D17" s="415" t="s">
        <v>586</v>
      </c>
      <c r="E17" s="529">
        <f>SUM(E12:L16)</f>
        <v>0</v>
      </c>
      <c r="F17" s="530"/>
      <c r="G17" s="530"/>
      <c r="H17" s="530"/>
      <c r="I17" s="530"/>
      <c r="J17" s="530"/>
      <c r="K17" s="530"/>
      <c r="L17" s="531"/>
    </row>
    <row r="18" spans="1:12" ht="43.5" customHeight="1">
      <c r="A18" s="400" t="s">
        <v>587</v>
      </c>
    </row>
  </sheetData>
  <mergeCells count="17">
    <mergeCell ref="E17:L17"/>
    <mergeCell ref="E8:L8"/>
    <mergeCell ref="E12:L12"/>
    <mergeCell ref="E13:L13"/>
    <mergeCell ref="E14:L14"/>
    <mergeCell ref="E15:L15"/>
    <mergeCell ref="E16:L16"/>
    <mergeCell ref="A13:A16"/>
    <mergeCell ref="E4:L4"/>
    <mergeCell ref="E5:L5"/>
    <mergeCell ref="E6:L6"/>
    <mergeCell ref="E7:L7"/>
    <mergeCell ref="A3:C3"/>
    <mergeCell ref="E3:L3"/>
    <mergeCell ref="A4:A8"/>
    <mergeCell ref="A11:C11"/>
    <mergeCell ref="E11:L11"/>
  </mergeCells>
  <phoneticPr fontId="1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2" sqref="A2:L2"/>
    </sheetView>
  </sheetViews>
  <sheetFormatPr defaultColWidth="4.7265625" defaultRowHeight="43.5" customHeight="1"/>
  <cols>
    <col min="1" max="12" width="8" style="400" customWidth="1"/>
    <col min="13" max="255" width="9" style="400" customWidth="1"/>
    <col min="256" max="16384" width="4.7265625" style="400"/>
  </cols>
  <sheetData>
    <row r="1" spans="1:12" ht="43.5" customHeight="1">
      <c r="A1" s="397" t="s">
        <v>604</v>
      </c>
      <c r="B1" s="398"/>
      <c r="C1" s="399"/>
      <c r="D1" s="398"/>
      <c r="E1" s="398"/>
      <c r="F1" s="398"/>
    </row>
    <row r="2" spans="1:12" ht="43.5" customHeight="1">
      <c r="A2" s="532" t="s">
        <v>598</v>
      </c>
      <c r="B2" s="533"/>
      <c r="C2" s="533"/>
      <c r="D2" s="533"/>
      <c r="E2" s="533"/>
      <c r="F2" s="533"/>
      <c r="G2" s="533"/>
      <c r="H2" s="533"/>
      <c r="I2" s="533"/>
      <c r="J2" s="533"/>
      <c r="K2" s="533"/>
      <c r="L2" s="533"/>
    </row>
    <row r="3" spans="1:12" ht="130.5" customHeight="1">
      <c r="A3" s="534" t="s">
        <v>599</v>
      </c>
      <c r="B3" s="535"/>
      <c r="C3" s="535"/>
      <c r="D3" s="535"/>
      <c r="E3" s="535"/>
      <c r="F3" s="535"/>
      <c r="G3" s="535"/>
      <c r="H3" s="535"/>
      <c r="I3" s="535"/>
      <c r="J3" s="535"/>
      <c r="K3" s="535"/>
      <c r="L3" s="536"/>
    </row>
  </sheetData>
  <mergeCells count="2">
    <mergeCell ref="A2:L2"/>
    <mergeCell ref="A3:L3"/>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