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W:\倉庫、利用、ターミナル関係\03_倉庫班\03_統計\01_倉庫統計21社（毎月）\２１社速報発表用（21社・関係者・運輸局に送るファイルです）※↑との違いはシート「グラフ」以降右側を削除している\令和６年度\"/>
    </mc:Choice>
  </mc:AlternateContent>
  <xr:revisionPtr revIDLastSave="0" documentId="13_ncr:1_{A0D81906-A067-423C-8335-A362A374DB73}" xr6:coauthVersionLast="47" xr6:coauthVersionMax="47" xr10:uidLastSave="{00000000-0000-0000-0000-000000000000}"/>
  <bookViews>
    <workbookView xWindow="-28920" yWindow="-2475" windowWidth="29040" windowHeight="15720" tabRatio="935" xr2:uid="{720AD3C8-0870-4E63-A02A-AE966BA4EB7E}"/>
  </bookViews>
  <sheets>
    <sheet name="概要" sheetId="55" r:id="rId1"/>
    <sheet name="ＡＢ表 " sheetId="56" r:id="rId2"/>
    <sheet name="Ｃ表 " sheetId="57" r:id="rId3"/>
    <sheet name="類別合計" sheetId="61" r:id="rId4"/>
    <sheet name="推移表" sheetId="58" r:id="rId5"/>
    <sheet name="グラフ" sheetId="60" r:id="rId6"/>
  </sheets>
  <externalReferences>
    <externalReference r:id="rId7"/>
  </externalReferences>
  <definedNames>
    <definedName name="_xlnm.Print_Area" localSheetId="5">グラフ!$A$1:$P$37</definedName>
    <definedName name="_xlnm.Print_Area" localSheetId="0">概要!$A$1:$J$25</definedName>
    <definedName name="_xlnm.Print_Area" localSheetId="4">推移表!$A$1:$R$152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61" l="1"/>
  <c r="E17" i="55"/>
  <c r="H14" i="55"/>
  <c r="H15" i="55"/>
  <c r="E15" i="55"/>
  <c r="H16" i="55"/>
  <c r="C14" i="55"/>
  <c r="H13" i="55"/>
  <c r="C13" i="55"/>
  <c r="H17" i="55"/>
  <c r="E14" i="55"/>
  <c r="C17" i="55"/>
  <c r="C18" i="55"/>
  <c r="E13" i="55"/>
  <c r="H18" i="55"/>
  <c r="E18" i="55"/>
  <c r="E16" i="55"/>
  <c r="C16" i="55"/>
  <c r="E1" i="58"/>
  <c r="D5" i="58"/>
  <c r="G5" i="58"/>
  <c r="J5" i="58"/>
  <c r="M5" i="58"/>
  <c r="P5" i="58"/>
  <c r="D17" i="58"/>
  <c r="G17" i="58"/>
  <c r="J17" i="58"/>
  <c r="M17" i="58"/>
  <c r="P17" i="58"/>
  <c r="D18" i="58"/>
  <c r="G18" i="58"/>
  <c r="J18" i="58"/>
  <c r="M18" i="58"/>
  <c r="P18" i="58"/>
  <c r="D19" i="58"/>
  <c r="G19" i="58"/>
  <c r="J19" i="58"/>
  <c r="M19" i="58"/>
  <c r="P19" i="58"/>
  <c r="R23" i="58"/>
  <c r="C24" i="58"/>
  <c r="D24" i="58"/>
  <c r="F24" i="58"/>
  <c r="G24" i="58"/>
  <c r="I24" i="58"/>
  <c r="J24" i="58"/>
  <c r="L24" i="58"/>
  <c r="M24" i="58"/>
  <c r="O24" i="58"/>
  <c r="P24" i="58"/>
  <c r="Q24" i="58"/>
  <c r="R24" i="58"/>
  <c r="E1" i="57"/>
  <c r="C15" i="55"/>
</calcChain>
</file>

<file path=xl/sharedStrings.xml><?xml version="1.0" encoding="utf-8"?>
<sst xmlns="http://schemas.openxmlformats.org/spreadsheetml/2006/main" count="457" uniqueCount="260">
  <si>
    <t>前年同月比％</t>
    <rPh sb="0" eb="2">
      <t>ゼンネン</t>
    </rPh>
    <rPh sb="2" eb="3">
      <t>ドウ</t>
    </rPh>
    <rPh sb="3" eb="4">
      <t>ヅキ</t>
    </rPh>
    <phoneticPr fontId="37"/>
  </si>
  <si>
    <t>当　　月　</t>
    <rPh sb="0" eb="1">
      <t>トウ</t>
    </rPh>
    <rPh sb="3" eb="4">
      <t>ガツ</t>
    </rPh>
    <phoneticPr fontId="37"/>
  </si>
  <si>
    <t>合　計</t>
  </si>
  <si>
    <t>＜入出庫高等の概要＞</t>
    <rPh sb="1" eb="2">
      <t>イ</t>
    </rPh>
    <rPh sb="2" eb="4">
      <t>シュッコ</t>
    </rPh>
    <rPh sb="4" eb="6">
      <t>コウトウ</t>
    </rPh>
    <rPh sb="7" eb="9">
      <t>ガイヨウ</t>
    </rPh>
    <phoneticPr fontId="37"/>
  </si>
  <si>
    <t>貯蔵槽倉庫</t>
  </si>
  <si>
    <t xml:space="preserve"> </t>
    <phoneticPr fontId="37"/>
  </si>
  <si>
    <t>3月</t>
    <rPh sb="1" eb="2">
      <t>ガツ</t>
    </rPh>
    <phoneticPr fontId="37"/>
  </si>
  <si>
    <t>H27年　　１月</t>
    <rPh sb="3" eb="4">
      <t>ネン</t>
    </rPh>
    <rPh sb="7" eb="8">
      <t>ガツ</t>
    </rPh>
    <phoneticPr fontId="37"/>
  </si>
  <si>
    <t>前月比(％)</t>
  </si>
  <si>
    <t>　</t>
    <phoneticPr fontId="37"/>
  </si>
  <si>
    <t>その他の食料工業品</t>
    <phoneticPr fontId="37"/>
  </si>
  <si>
    <t>畜　産　品</t>
  </si>
  <si>
    <t>区分</t>
    <rPh sb="0" eb="2">
      <t>クブン</t>
    </rPh>
    <phoneticPr fontId="37"/>
  </si>
  <si>
    <t>その他の製造工業品</t>
    <phoneticPr fontId="37"/>
  </si>
  <si>
    <t>対前月比</t>
    <rPh sb="0" eb="1">
      <t>タイ</t>
    </rPh>
    <rPh sb="1" eb="4">
      <t>ゼンゲツヒ</t>
    </rPh>
    <phoneticPr fontId="37"/>
  </si>
  <si>
    <t>対前年同月比</t>
    <rPh sb="0" eb="1">
      <t>タイ</t>
    </rPh>
    <rPh sb="1" eb="3">
      <t>ゼンネン</t>
    </rPh>
    <rPh sb="3" eb="6">
      <t>ドウゲツヒ</t>
    </rPh>
    <phoneticPr fontId="37"/>
  </si>
  <si>
    <t>5月</t>
    <rPh sb="1" eb="2">
      <t>ガツ</t>
    </rPh>
    <phoneticPr fontId="37"/>
  </si>
  <si>
    <t>区分</t>
  </si>
  <si>
    <t>危険品ﾀﾝｸ</t>
  </si>
  <si>
    <t>前年比％</t>
    <rPh sb="1" eb="2">
      <t>ネン</t>
    </rPh>
    <phoneticPr fontId="37"/>
  </si>
  <si>
    <t>千ｍ3</t>
  </si>
  <si>
    <t>　　　　　　　　　</t>
    <phoneticPr fontId="37"/>
  </si>
  <si>
    <t>鉄　　鋼</t>
    <phoneticPr fontId="37"/>
  </si>
  <si>
    <t>金額</t>
    <rPh sb="0" eb="2">
      <t>キンガク</t>
    </rPh>
    <phoneticPr fontId="37"/>
  </si>
  <si>
    <t>入庫高</t>
    <rPh sb="0" eb="2">
      <t>ニュウコ</t>
    </rPh>
    <rPh sb="2" eb="3">
      <t>タカ</t>
    </rPh>
    <phoneticPr fontId="37"/>
  </si>
  <si>
    <t>令和   1年 〃</t>
    <rPh sb="0" eb="2">
      <t>レイワ</t>
    </rPh>
    <phoneticPr fontId="37"/>
  </si>
  <si>
    <t>(2)</t>
    <phoneticPr fontId="37"/>
  </si>
  <si>
    <t>数量</t>
    <rPh sb="0" eb="2">
      <t>スウリョウ</t>
    </rPh>
    <phoneticPr fontId="37"/>
  </si>
  <si>
    <t>万トン</t>
    <rPh sb="0" eb="1">
      <t>マン</t>
    </rPh>
    <phoneticPr fontId="37"/>
  </si>
  <si>
    <t>染・顔・塗料</t>
  </si>
  <si>
    <t>億円</t>
    <rPh sb="0" eb="2">
      <t>オクエン</t>
    </rPh>
    <phoneticPr fontId="37"/>
  </si>
  <si>
    <t>貨物回転率％</t>
    <rPh sb="0" eb="2">
      <t>カモツ</t>
    </rPh>
    <rPh sb="2" eb="4">
      <t>カイテン</t>
    </rPh>
    <phoneticPr fontId="37"/>
  </si>
  <si>
    <t>出庫高</t>
    <rPh sb="0" eb="2">
      <t>シュッコ</t>
    </rPh>
    <rPh sb="2" eb="3">
      <t>タカ</t>
    </rPh>
    <phoneticPr fontId="37"/>
  </si>
  <si>
    <t>－</t>
  </si>
  <si>
    <t>動植物性飼・肥料</t>
    <phoneticPr fontId="37"/>
  </si>
  <si>
    <t>(％)</t>
  </si>
  <si>
    <t>１～３類合計</t>
  </si>
  <si>
    <t>前年同月比
(％)</t>
    <rPh sb="0" eb="2">
      <t>ゼンネン</t>
    </rPh>
    <rPh sb="2" eb="4">
      <t>ドウゲツ</t>
    </rPh>
    <phoneticPr fontId="37"/>
  </si>
  <si>
    <t>保管残高</t>
    <rPh sb="0" eb="2">
      <t>ホカン</t>
    </rPh>
    <rPh sb="2" eb="4">
      <t>ザンダカ</t>
    </rPh>
    <phoneticPr fontId="37"/>
  </si>
  <si>
    <t xml:space="preserve">  〃　20年 〃</t>
  </si>
  <si>
    <t>　　品　　目</t>
  </si>
  <si>
    <t>出庫高</t>
    <rPh sb="0" eb="2">
      <t>シュッコ</t>
    </rPh>
    <rPh sb="2" eb="3">
      <t>ダカ</t>
    </rPh>
    <phoneticPr fontId="37"/>
  </si>
  <si>
    <t xml:space="preserve"> 最近の動向</t>
  </si>
  <si>
    <t>織物製品</t>
  </si>
  <si>
    <t>9月</t>
    <rPh sb="1" eb="2">
      <t>ガツ</t>
    </rPh>
    <phoneticPr fontId="37"/>
  </si>
  <si>
    <t>7月</t>
  </si>
  <si>
    <t>　　営業普通倉庫統計速報（２１社）</t>
    <rPh sb="2" eb="4">
      <t>エイギョウ</t>
    </rPh>
    <phoneticPr fontId="37"/>
  </si>
  <si>
    <t>前年同月比(％)</t>
    <rPh sb="0" eb="2">
      <t>ゼンネン</t>
    </rPh>
    <rPh sb="2" eb="4">
      <t>ドウゲツ</t>
    </rPh>
    <phoneticPr fontId="37"/>
  </si>
  <si>
    <t>その他の窯業品</t>
  </si>
  <si>
    <t>Ａ表　倉庫利用状況</t>
  </si>
  <si>
    <t>所管面容積</t>
  </si>
  <si>
    <t>在貨面容積</t>
  </si>
  <si>
    <t>　所管面容積</t>
    <phoneticPr fontId="37"/>
  </si>
  <si>
    <t>倉庫類別</t>
  </si>
  <si>
    <t>　　4月</t>
  </si>
  <si>
    <t>１類倉庫</t>
  </si>
  <si>
    <t>千ｍ2</t>
  </si>
  <si>
    <t>２類倉庫</t>
  </si>
  <si>
    <t>３類倉庫</t>
  </si>
  <si>
    <t>野積倉庫</t>
  </si>
  <si>
    <t>指数％</t>
    <rPh sb="0" eb="2">
      <t>シスウ</t>
    </rPh>
    <phoneticPr fontId="37"/>
  </si>
  <si>
    <t>Ｂ表　入庫高、出庫高、保管残高</t>
    <rPh sb="7" eb="9">
      <t>シュッコ</t>
    </rPh>
    <rPh sb="9" eb="10">
      <t>タカ</t>
    </rPh>
    <phoneticPr fontId="37"/>
  </si>
  <si>
    <t>入庫高</t>
    <rPh sb="0" eb="2">
      <t>ニュウコ</t>
    </rPh>
    <rPh sb="2" eb="3">
      <t>ダカ</t>
    </rPh>
    <phoneticPr fontId="37"/>
  </si>
  <si>
    <t>（単位：千トン、百万円）</t>
  </si>
  <si>
    <t xml:space="preserve">    区分</t>
  </si>
  <si>
    <t>その他の農産品</t>
  </si>
  <si>
    <t>前月比
(％)</t>
    <phoneticPr fontId="37"/>
  </si>
  <si>
    <t>前月比％</t>
    <rPh sb="0" eb="2">
      <t>ゼンゲツ</t>
    </rPh>
    <rPh sb="2" eb="3">
      <t>ヒ</t>
    </rPh>
    <phoneticPr fontId="37"/>
  </si>
  <si>
    <t>１～３類</t>
  </si>
  <si>
    <t>数量</t>
  </si>
  <si>
    <t>その他の機械</t>
  </si>
  <si>
    <t>倉　庫</t>
  </si>
  <si>
    <t>金額</t>
  </si>
  <si>
    <t>野　積</t>
  </si>
  <si>
    <t>貯蔵槽</t>
  </si>
  <si>
    <t>危険品</t>
  </si>
  <si>
    <t>普通倉庫</t>
  </si>
  <si>
    <t>回転率</t>
  </si>
  <si>
    <t>備考
　１　表示単位以下は四捨五入した。
　２　前月比、前年同月比、回転率は
　　　トン又は千円の単位をもって算出
　　　した。
　３　回転率の算式は次式による。
　　　回転率＝（入庫高＋出庫高）÷
　　　（前月末残高＋当月末残高）×100</t>
    <phoneticPr fontId="37"/>
  </si>
  <si>
    <t xml:space="preserve"> </t>
  </si>
  <si>
    <t>Ｃ表　品目別明細表</t>
  </si>
  <si>
    <t>　　　　　項　目</t>
  </si>
  <si>
    <t>入　　庫　　高</t>
  </si>
  <si>
    <t>保　管　残　高</t>
  </si>
  <si>
    <t>数　　量</t>
  </si>
  <si>
    <t>前月比</t>
  </si>
  <si>
    <t xml:space="preserve"> 利用率％</t>
    <rPh sb="1" eb="4">
      <t>リヨウリツ</t>
    </rPh>
    <phoneticPr fontId="37"/>
  </si>
  <si>
    <t>前年同</t>
  </si>
  <si>
    <t>金　　額</t>
  </si>
  <si>
    <t>9月</t>
  </si>
  <si>
    <t>％</t>
  </si>
  <si>
    <t>千トン</t>
  </si>
  <si>
    <t>　　2月</t>
  </si>
  <si>
    <t>月比％</t>
  </si>
  <si>
    <t>　5月</t>
    <rPh sb="2" eb="3">
      <t>ガツ</t>
    </rPh>
    <phoneticPr fontId="37"/>
  </si>
  <si>
    <t>百万円</t>
    <rPh sb="0" eb="1">
      <t>ヒャク</t>
    </rPh>
    <rPh sb="1" eb="3">
      <t>マンエン</t>
    </rPh>
    <phoneticPr fontId="37"/>
  </si>
  <si>
    <t>百万円</t>
  </si>
  <si>
    <t>米</t>
  </si>
  <si>
    <t>麦</t>
  </si>
  <si>
    <t>雑　　穀</t>
  </si>
  <si>
    <t>豆</t>
  </si>
  <si>
    <t>（１～３類、野積、貯蔵そう、危険品）</t>
    <phoneticPr fontId="37"/>
  </si>
  <si>
    <t>水　産　品</t>
  </si>
  <si>
    <t>油脂用作物</t>
  </si>
  <si>
    <t>葉たばこ</t>
  </si>
  <si>
    <t>天然ゴム</t>
  </si>
  <si>
    <t>木　　材</t>
  </si>
  <si>
    <t>非金属鉱物</t>
    <phoneticPr fontId="37"/>
  </si>
  <si>
    <t>非鉄金属</t>
  </si>
  <si>
    <t>金属製品</t>
  </si>
  <si>
    <t>板ガラス・同製品</t>
    <phoneticPr fontId="37"/>
  </si>
  <si>
    <t>電気機械</t>
  </si>
  <si>
    <t>石油製品</t>
  </si>
  <si>
    <t>化学薬品</t>
  </si>
  <si>
    <t>化学肥料</t>
  </si>
  <si>
    <t>合成樹脂</t>
  </si>
  <si>
    <t>その他の化学工業品</t>
    <phoneticPr fontId="37"/>
  </si>
  <si>
    <t>紙・パルプ</t>
  </si>
  <si>
    <t>化学繊維糸</t>
  </si>
  <si>
    <t>その他の糸</t>
  </si>
  <si>
    <t>化学繊維織物</t>
  </si>
  <si>
    <t xml:space="preserve">  〃　21年 〃</t>
  </si>
  <si>
    <t>その他の織物</t>
  </si>
  <si>
    <t>缶詰・びん詰</t>
  </si>
  <si>
    <t>砂　　糖</t>
  </si>
  <si>
    <t>飲　　料</t>
  </si>
  <si>
    <t>その他の日用品</t>
    <phoneticPr fontId="37"/>
  </si>
  <si>
    <t>ゴム製品</t>
  </si>
  <si>
    <t>雑　　品</t>
  </si>
  <si>
    <t>合　　計</t>
  </si>
  <si>
    <t xml:space="preserve">   (1)</t>
  </si>
  <si>
    <t xml:space="preserve"> ２１社統計速報　年間推移表</t>
  </si>
  <si>
    <t>（指数:平成元年平均＝１００）</t>
  </si>
  <si>
    <t>10月</t>
  </si>
  <si>
    <t>普     通      倉      庫</t>
  </si>
  <si>
    <t>１～３  類  倉  庫　</t>
    <phoneticPr fontId="41"/>
  </si>
  <si>
    <t>入庫数量</t>
  </si>
  <si>
    <t xml:space="preserve">  〃　19年 〃</t>
  </si>
  <si>
    <t>入庫金額</t>
  </si>
  <si>
    <t>保管残高数量</t>
    <rPh sb="0" eb="2">
      <t>ホカン</t>
    </rPh>
    <phoneticPr fontId="37"/>
  </si>
  <si>
    <t>保管残高金額</t>
    <rPh sb="0" eb="2">
      <t>ホカン</t>
    </rPh>
    <phoneticPr fontId="37"/>
  </si>
  <si>
    <t>所管面積</t>
  </si>
  <si>
    <t xml:space="preserve">  年</t>
  </si>
  <si>
    <t xml:space="preserve"> 千トン　</t>
  </si>
  <si>
    <t xml:space="preserve"> 百万円</t>
  </si>
  <si>
    <t xml:space="preserve">  百万円</t>
  </si>
  <si>
    <t xml:space="preserve">  千ｍ2</t>
  </si>
  <si>
    <t xml:space="preserve"> 指数 ％</t>
    <rPh sb="1" eb="3">
      <t>シスウ</t>
    </rPh>
    <phoneticPr fontId="37"/>
  </si>
  <si>
    <t>　平成 元年平均</t>
    <rPh sb="1" eb="3">
      <t>ヘイセイ</t>
    </rPh>
    <rPh sb="4" eb="5">
      <t>モト</t>
    </rPh>
    <rPh sb="6" eb="8">
      <t>ヘイキン</t>
    </rPh>
    <phoneticPr fontId="37"/>
  </si>
  <si>
    <t xml:space="preserve">  〃　16年 〃</t>
  </si>
  <si>
    <t xml:space="preserve">  〃　17年 〃</t>
    <phoneticPr fontId="37"/>
  </si>
  <si>
    <t xml:space="preserve">  〃　18年 〃</t>
  </si>
  <si>
    <t xml:space="preserve">  〃　22年 〃</t>
  </si>
  <si>
    <t xml:space="preserve">  〃　23年 〃</t>
  </si>
  <si>
    <t xml:space="preserve">  〃　24年 〃</t>
  </si>
  <si>
    <t xml:space="preserve">  〃　25年 〃</t>
  </si>
  <si>
    <t xml:space="preserve">  〃　26年 〃</t>
  </si>
  <si>
    <t xml:space="preserve">  〃　27年 〃</t>
  </si>
  <si>
    <t xml:space="preserve">  〃　28年 〃</t>
  </si>
  <si>
    <t xml:space="preserve">  〃　29年 〃</t>
  </si>
  <si>
    <t xml:space="preserve">  〃　30年 〃</t>
  </si>
  <si>
    <t>　  区分</t>
  </si>
  <si>
    <t>普     通      倉      庫</t>
    <phoneticPr fontId="37"/>
  </si>
  <si>
    <t>入庫金額</t>
    <phoneticPr fontId="37"/>
  </si>
  <si>
    <t>年月</t>
  </si>
  <si>
    <t>11月</t>
  </si>
  <si>
    <t>4月</t>
    <rPh sb="1" eb="2">
      <t>ガツ</t>
    </rPh>
    <phoneticPr fontId="37"/>
  </si>
  <si>
    <t>前月比％</t>
    <phoneticPr fontId="37"/>
  </si>
  <si>
    <t>利用率％</t>
    <rPh sb="0" eb="3">
      <t>リヨウリツ</t>
    </rPh>
    <phoneticPr fontId="37"/>
  </si>
  <si>
    <t>2月</t>
    <rPh sb="1" eb="2">
      <t>ガツ</t>
    </rPh>
    <phoneticPr fontId="37"/>
  </si>
  <si>
    <t>　　平成１６年１１月</t>
    <rPh sb="2" eb="4">
      <t>ヘイセイ</t>
    </rPh>
    <rPh sb="6" eb="7">
      <t>ネン</t>
    </rPh>
    <rPh sb="9" eb="10">
      <t>ガツ</t>
    </rPh>
    <phoneticPr fontId="37"/>
  </si>
  <si>
    <t>6月</t>
    <rPh sb="1" eb="2">
      <t>ガツ</t>
    </rPh>
    <phoneticPr fontId="37"/>
  </si>
  <si>
    <t>7月</t>
    <rPh sb="1" eb="2">
      <t>ガツ</t>
    </rPh>
    <phoneticPr fontId="37"/>
  </si>
  <si>
    <t>8月</t>
    <rPh sb="1" eb="2">
      <t>ガツ</t>
    </rPh>
    <phoneticPr fontId="37"/>
  </si>
  <si>
    <t>10月</t>
    <rPh sb="2" eb="3">
      <t>ガツ</t>
    </rPh>
    <phoneticPr fontId="37"/>
  </si>
  <si>
    <t>11月</t>
    <rPh sb="2" eb="3">
      <t>ガツ</t>
    </rPh>
    <phoneticPr fontId="37"/>
  </si>
  <si>
    <t>H30年　　1月</t>
    <phoneticPr fontId="37"/>
  </si>
  <si>
    <t>12月</t>
    <rPh sb="2" eb="3">
      <t>ガツ</t>
    </rPh>
    <phoneticPr fontId="37"/>
  </si>
  <si>
    <t>H28年　　１月</t>
    <rPh sb="3" eb="4">
      <t>ネン</t>
    </rPh>
    <rPh sb="7" eb="8">
      <t>ガツ</t>
    </rPh>
    <phoneticPr fontId="37"/>
  </si>
  <si>
    <t>　2月</t>
    <rPh sb="2" eb="3">
      <t>ガツ</t>
    </rPh>
    <phoneticPr fontId="37"/>
  </si>
  <si>
    <t>　3月</t>
    <rPh sb="2" eb="3">
      <t>ガツ</t>
    </rPh>
    <phoneticPr fontId="37"/>
  </si>
  <si>
    <t>　6月</t>
    <rPh sb="2" eb="3">
      <t>ガツ</t>
    </rPh>
    <phoneticPr fontId="37"/>
  </si>
  <si>
    <t>　7月</t>
    <rPh sb="2" eb="3">
      <t>ガツ</t>
    </rPh>
    <phoneticPr fontId="37"/>
  </si>
  <si>
    <t>　8月</t>
    <rPh sb="2" eb="3">
      <t>ガツ</t>
    </rPh>
    <phoneticPr fontId="37"/>
  </si>
  <si>
    <t>H29年　　１月</t>
    <rPh sb="3" eb="4">
      <t>ネン</t>
    </rPh>
    <rPh sb="7" eb="8">
      <t>ガツ</t>
    </rPh>
    <phoneticPr fontId="37"/>
  </si>
  <si>
    <t>6月</t>
  </si>
  <si>
    <t>H31年　　1月</t>
    <phoneticPr fontId="37"/>
  </si>
  <si>
    <t>　　2月</t>
    <phoneticPr fontId="37"/>
  </si>
  <si>
    <t>　　3月</t>
    <phoneticPr fontId="37"/>
  </si>
  <si>
    <t>R1年　　5月</t>
    <rPh sb="2" eb="3">
      <t>ネン</t>
    </rPh>
    <phoneticPr fontId="37"/>
  </si>
  <si>
    <t>6月</t>
    <phoneticPr fontId="37"/>
  </si>
  <si>
    <t>8月</t>
  </si>
  <si>
    <t>12月</t>
  </si>
  <si>
    <t>　　3月</t>
  </si>
  <si>
    <t xml:space="preserve">  〃    2年 〃</t>
  </si>
  <si>
    <t>R2年　　1月</t>
    <phoneticPr fontId="37"/>
  </si>
  <si>
    <t>　　２月</t>
  </si>
  <si>
    <t>　　３月</t>
  </si>
  <si>
    <t>　　４月</t>
  </si>
  <si>
    <t>　　5月</t>
    <phoneticPr fontId="37"/>
  </si>
  <si>
    <t>5月</t>
  </si>
  <si>
    <t>　　6月</t>
  </si>
  <si>
    <t>　７月</t>
  </si>
  <si>
    <t>　8月</t>
  </si>
  <si>
    <t>　9月</t>
    <phoneticPr fontId="37"/>
  </si>
  <si>
    <t>　10月</t>
    <phoneticPr fontId="37"/>
  </si>
  <si>
    <t>危険品建屋</t>
    <phoneticPr fontId="37"/>
  </si>
  <si>
    <t>　11月</t>
  </si>
  <si>
    <t>　12月</t>
  </si>
  <si>
    <t xml:space="preserve"> R４年　　1月</t>
    <rPh sb="3" eb="4">
      <t>ネン</t>
    </rPh>
    <phoneticPr fontId="37"/>
  </si>
  <si>
    <t>2月</t>
  </si>
  <si>
    <t>※２１社は次のとおり
  日本通運㈱　三菱倉庫㈱　三井倉庫㈱　澁澤倉庫㈱　安田倉庫㈱　㈱ヤマタネ　東洋埠頭㈱　
ケイヒン㈱　NX蔦井倉庫㈱　仙台運輸倉庫㈱　諏訪倉庫㈱　東陽倉庫㈱　日本トランスシティ㈱　
㈱住友倉庫　㈱杉村倉庫　㈱中央倉庫　森本倉庫㈱　新生倉庫運輸㈱　高松臨港倉庫㈱
福岡倉庫㈱　琉球物流㈱</t>
    <phoneticPr fontId="37"/>
  </si>
  <si>
    <t>3月</t>
  </si>
  <si>
    <t>4月</t>
  </si>
  <si>
    <t>7月</t>
    <phoneticPr fontId="37"/>
  </si>
  <si>
    <t>R5年　1月</t>
    <rPh sb="2" eb="3">
      <t>ネン</t>
    </rPh>
    <rPh sb="5" eb="6">
      <t>ガツ</t>
    </rPh>
    <phoneticPr fontId="37"/>
  </si>
  <si>
    <t>R3年　　1月</t>
    <phoneticPr fontId="37"/>
  </si>
  <si>
    <t xml:space="preserve">  〃    4年 〃</t>
    <phoneticPr fontId="37"/>
  </si>
  <si>
    <t>　4月</t>
    <rPh sb="2" eb="3">
      <t>ガツ</t>
    </rPh>
    <phoneticPr fontId="37"/>
  </si>
  <si>
    <t>　9月</t>
    <rPh sb="2" eb="3">
      <t>ガツ</t>
    </rPh>
    <phoneticPr fontId="37"/>
  </si>
  <si>
    <t>　10月</t>
    <rPh sb="3" eb="4">
      <t>ガツ</t>
    </rPh>
    <phoneticPr fontId="37"/>
  </si>
  <si>
    <t>　11月</t>
    <rPh sb="3" eb="4">
      <t>ガツ</t>
    </rPh>
    <phoneticPr fontId="37"/>
  </si>
  <si>
    <t>　12月</t>
    <rPh sb="3" eb="4">
      <t>ガツ</t>
    </rPh>
    <phoneticPr fontId="37"/>
  </si>
  <si>
    <t>物流・自動車局貨物流通事業課</t>
    <rPh sb="0" eb="2">
      <t>ブツリュウ</t>
    </rPh>
    <rPh sb="3" eb="6">
      <t>ジドウシャ</t>
    </rPh>
    <rPh sb="6" eb="7">
      <t>キョク</t>
    </rPh>
    <rPh sb="7" eb="9">
      <t>カモツ</t>
    </rPh>
    <rPh sb="9" eb="11">
      <t>リュウツウ</t>
    </rPh>
    <rPh sb="11" eb="13">
      <t>ジギョウ</t>
    </rPh>
    <rPh sb="13" eb="14">
      <t>カ</t>
    </rPh>
    <phoneticPr fontId="37"/>
  </si>
  <si>
    <t xml:space="preserve">  〃    5年 〃</t>
    <phoneticPr fontId="37"/>
  </si>
  <si>
    <t>R6年　1月</t>
    <rPh sb="2" eb="3">
      <t>ネン</t>
    </rPh>
    <rPh sb="5" eb="6">
      <t>ガツ</t>
    </rPh>
    <phoneticPr fontId="37"/>
  </si>
  <si>
    <t>2月</t>
    <rPh sb="1" eb="2">
      <t>ガツ</t>
    </rPh>
    <phoneticPr fontId="37"/>
  </si>
  <si>
    <t>担当：谷・登田</t>
    <rPh sb="3" eb="4">
      <t>タニ</t>
    </rPh>
    <rPh sb="5" eb="7">
      <t>トダ</t>
    </rPh>
    <phoneticPr fontId="37"/>
  </si>
  <si>
    <t>※２１社の所管面積（１～３類倉庫）（H30年6月末現在）は、全普通倉庫事業者（H27年度末現在4,884事業者）の所管面積比で約１６％
※一部、対前月比及び対前年比が一致しないのは、端数処理（四捨五入）による。</t>
    <phoneticPr fontId="37"/>
  </si>
  <si>
    <t>TEL03-5253-8298 内線41-314、41-315</t>
    <phoneticPr fontId="37"/>
  </si>
  <si>
    <t>3月</t>
    <rPh sb="1" eb="2">
      <t>ガツ</t>
    </rPh>
    <phoneticPr fontId="37"/>
  </si>
  <si>
    <t>4月</t>
    <rPh sb="1" eb="2">
      <t>ガツ</t>
    </rPh>
    <phoneticPr fontId="37"/>
  </si>
  <si>
    <t>5月</t>
    <rPh sb="1" eb="2">
      <t>ガツ</t>
    </rPh>
    <phoneticPr fontId="37"/>
  </si>
  <si>
    <t>6月</t>
    <rPh sb="1" eb="2">
      <t>ガツ</t>
    </rPh>
    <phoneticPr fontId="37"/>
  </si>
  <si>
    <t>７月</t>
    <rPh sb="1" eb="2">
      <t>ガツ</t>
    </rPh>
    <phoneticPr fontId="37"/>
  </si>
  <si>
    <t>８月</t>
  </si>
  <si>
    <t>９月</t>
  </si>
  <si>
    <t>10月</t>
    <rPh sb="2" eb="3">
      <t>ガツ</t>
    </rPh>
    <phoneticPr fontId="37"/>
  </si>
  <si>
    <t>11月</t>
    <rPh sb="2" eb="3">
      <t>ガツ</t>
    </rPh>
    <phoneticPr fontId="37"/>
  </si>
  <si>
    <t>令和7年1月</t>
    <rPh sb="0" eb="2">
      <t>レイワ</t>
    </rPh>
    <rPh sb="3" eb="4">
      <t>ネン</t>
    </rPh>
    <rPh sb="5" eb="6">
      <t>ガツ</t>
    </rPh>
    <phoneticPr fontId="37"/>
  </si>
  <si>
    <t>R7年　1月</t>
    <rPh sb="2" eb="3">
      <t>ネン</t>
    </rPh>
    <rPh sb="5" eb="6">
      <t>ガツ</t>
    </rPh>
    <phoneticPr fontId="37"/>
  </si>
  <si>
    <t>営業普通倉庫２１社統計（令和7年1月）</t>
    <rPh sb="17" eb="18">
      <t>ガツ</t>
    </rPh>
    <phoneticPr fontId="37"/>
  </si>
  <si>
    <t>令和7年1月分の営業普通倉庫の実績（主要２１社）について</t>
    <rPh sb="0" eb="2">
      <t>レイワ</t>
    </rPh>
    <rPh sb="3" eb="4">
      <t>ネン</t>
    </rPh>
    <phoneticPr fontId="37"/>
  </si>
  <si>
    <t>＜今月の動向＞
・入庫高については、数量222万トンで対前月比▲10.3％、対前年同月比＋13.2％。
・出庫高については、数量212万トンで対前月比▲15.4％、対前年同月比+12.0％。
・保管残高については、数量504万トンで対前月比+1.9％、対前年同月比▲2.5％。
・入庫高については、数量では対前月比で減少、対前年同月比で増加した。金額では対前月比で減少、対前年同月比で増加した。出庫高については、数量では対前月比で減少、対前年同月比で増加した。金額では対前月比で減少、対前年同月比で増加した。保管残高は、数量では対前月比で増加、対前年同月比で減少した。金額では対前月比、対前年同月比共に増加した。</t>
    <rPh sb="1" eb="3">
      <t>コンゲツ</t>
    </rPh>
    <rPh sb="4" eb="6">
      <t>ドウコウ</t>
    </rPh>
    <rPh sb="9" eb="11">
      <t>ニュウコ</t>
    </rPh>
    <rPh sb="11" eb="12">
      <t>タカ</t>
    </rPh>
    <rPh sb="18" eb="20">
      <t>スウリョウ</t>
    </rPh>
    <rPh sb="23" eb="24">
      <t>マン</t>
    </rPh>
    <rPh sb="27" eb="28">
      <t>タイ</t>
    </rPh>
    <rPh sb="28" eb="31">
      <t>ゼンゲツヒ</t>
    </rPh>
    <rPh sb="38" eb="39">
      <t>タイ</t>
    </rPh>
    <rPh sb="39" eb="41">
      <t>ゼンネン</t>
    </rPh>
    <rPh sb="53" eb="55">
      <t>シュッコ</t>
    </rPh>
    <rPh sb="55" eb="56">
      <t>タカ</t>
    </rPh>
    <rPh sb="62" eb="64">
      <t>スウリョウ</t>
    </rPh>
    <rPh sb="71" eb="72">
      <t>タイ</t>
    </rPh>
    <rPh sb="74" eb="75">
      <t>ヒ</t>
    </rPh>
    <rPh sb="82" eb="83">
      <t>タイ</t>
    </rPh>
    <rPh sb="83" eb="85">
      <t>ゼンネン</t>
    </rPh>
    <rPh sb="85" eb="88">
      <t>ドウゲツヒ</t>
    </rPh>
    <rPh sb="98" eb="100">
      <t>ホカン</t>
    </rPh>
    <rPh sb="100" eb="102">
      <t>ザンダカ</t>
    </rPh>
    <rPh sb="108" eb="110">
      <t>スウリョウ</t>
    </rPh>
    <rPh sb="117" eb="118">
      <t>タイ</t>
    </rPh>
    <rPh sb="118" eb="120">
      <t>ゼンゲツ</t>
    </rPh>
    <rPh sb="120" eb="121">
      <t>ヒ</t>
    </rPh>
    <rPh sb="127" eb="128">
      <t>タイ</t>
    </rPh>
    <rPh sb="128" eb="130">
      <t>ゼンネン</t>
    </rPh>
    <rPh sb="132" eb="133">
      <t>ヒ</t>
    </rPh>
    <rPh sb="161" eb="163">
      <t>ゲンショウ</t>
    </rPh>
    <rPh sb="171" eb="173">
      <t>ゾウカ</t>
    </rPh>
    <rPh sb="185" eb="187">
      <t>ゲンショウ</t>
    </rPh>
    <rPh sb="188" eb="190">
      <t>ゲンショウ</t>
    </rPh>
    <rPh sb="195" eb="197">
      <t>ゾウカ</t>
    </rPh>
    <rPh sb="203" eb="205">
      <t>ゲンショウ</t>
    </rPh>
    <rPh sb="210" eb="212">
      <t>ゾウカ</t>
    </rPh>
    <rPh sb="218" eb="220">
      <t>ゲンショウ</t>
    </rPh>
    <rPh sb="220" eb="221">
      <t>トモ</t>
    </rPh>
    <rPh sb="226" eb="227">
      <t>ヒ</t>
    </rPh>
    <rPh sb="228" eb="230">
      <t>ゾウカ</t>
    </rPh>
    <rPh sb="235" eb="237">
      <t>ゾウカ</t>
    </rPh>
    <rPh sb="242" eb="244">
      <t>ゲンショウ</t>
    </rPh>
    <rPh sb="246" eb="248">
      <t>ゲンガク</t>
    </rPh>
    <rPh sb="252" eb="254">
      <t>ゾウカ</t>
    </rPh>
    <rPh sb="257" eb="259">
      <t>ゾウカ</t>
    </rPh>
    <rPh sb="264" eb="266">
      <t>ゲンショウ</t>
    </rPh>
    <rPh sb="272" eb="274">
      <t>ゾウカ</t>
    </rPh>
    <rPh sb="274" eb="275">
      <t>トモ</t>
    </rPh>
    <rPh sb="276" eb="278">
      <t>ゲンショウ</t>
    </rPh>
    <rPh sb="289" eb="291">
      <t>ゲンショウ</t>
    </rPh>
    <rPh sb="297" eb="299">
      <t>ゾウカ</t>
    </rPh>
    <rPh sb="302" eb="303">
      <t>トモ</t>
    </rPh>
    <rPh sb="304" eb="306">
      <t>ゾウカ</t>
    </rPh>
    <phoneticPr fontId="37"/>
  </si>
  <si>
    <t>令和7年1月分</t>
    <rPh sb="0" eb="2">
      <t>レイワ</t>
    </rPh>
    <rPh sb="3" eb="4">
      <t>ネン</t>
    </rPh>
    <rPh sb="5" eb="7">
      <t>ガツブン</t>
    </rPh>
    <phoneticPr fontId="37"/>
  </si>
  <si>
    <t>令和6年12月分</t>
    <rPh sb="0" eb="2">
      <t>レイワ</t>
    </rPh>
    <rPh sb="3" eb="4">
      <t>ネン</t>
    </rPh>
    <rPh sb="6" eb="7">
      <t>ガツ</t>
    </rPh>
    <rPh sb="7" eb="8">
      <t>ブン</t>
    </rPh>
    <phoneticPr fontId="37"/>
  </si>
  <si>
    <t>令和6年1月分</t>
    <rPh sb="0" eb="2">
      <t>レイワ</t>
    </rPh>
    <rPh sb="3" eb="4">
      <t>ネン</t>
    </rPh>
    <rPh sb="5" eb="6">
      <t>フン</t>
    </rPh>
    <phoneticPr fontId="37"/>
  </si>
  <si>
    <t>　２１社　類別合計</t>
  </si>
  <si>
    <t>入　庫　高</t>
  </si>
  <si>
    <t>品　目</t>
  </si>
  <si>
    <t>非金属鉱物</t>
  </si>
  <si>
    <t>鉄　　鋼</t>
  </si>
  <si>
    <t>板ガラス・同製品</t>
  </si>
  <si>
    <t>その他の化学工業品</t>
  </si>
  <si>
    <t>その他の食料工業品</t>
  </si>
  <si>
    <t>その他の日用品</t>
  </si>
  <si>
    <t>その他の製造工業品</t>
  </si>
  <si>
    <t>動植物性飼・肥料</t>
  </si>
  <si>
    <t xml:space="preserve">  〃    3年 〃</t>
    <phoneticPr fontId="37"/>
  </si>
  <si>
    <t xml:space="preserve">  〃    ６年 〃</t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</si>
</sst>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\-#,##0;&quot;-&quot;"/>
    <numFmt numFmtId="177" formatCode="#,##0_ "/>
    <numFmt numFmtId="178" formatCode="#,##0.0"/>
    <numFmt numFmtId="179" formatCode="#,##0.0;[Red]\-#,##0.0"/>
    <numFmt numFmtId="180" formatCode="0.0_ "/>
    <numFmt numFmtId="181" formatCode="0.0"/>
    <numFmt numFmtId="182" formatCode="#,##0_);[Red]\(#,##0\)"/>
    <numFmt numFmtId="183" formatCode="&quot;+&quot;\ #,##0.0%;&quot;▲&quot;\ #,##0.0%"/>
  </numFmts>
  <fonts count="55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Times New Roman"/>
      <family val="1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3"/>
      <name val="明朝"/>
      <family val="1"/>
      <charset val="128"/>
    </font>
    <font>
      <sz val="11"/>
      <name val="ＭＳ Ｐ明朝"/>
      <family val="1"/>
      <charset val="128"/>
    </font>
    <font>
      <b/>
      <sz val="13"/>
      <name val="明朝"/>
      <family val="1"/>
      <charset val="128"/>
    </font>
    <font>
      <sz val="13"/>
      <color indexed="8"/>
      <name val="明朝"/>
      <family val="1"/>
      <charset val="128"/>
    </font>
    <font>
      <sz val="12"/>
      <name val="明朝"/>
      <family val="1"/>
      <charset val="128"/>
    </font>
    <font>
      <sz val="10"/>
      <name val="明朝"/>
      <family val="1"/>
      <charset val="128"/>
    </font>
    <font>
      <sz val="6"/>
      <name val="ＭＳ Ｐゴシック"/>
      <family val="3"/>
      <charset val="128"/>
    </font>
    <font>
      <sz val="11"/>
      <color indexed="37"/>
      <name val="明朝"/>
      <family val="1"/>
      <charset val="128"/>
    </font>
    <font>
      <sz val="11"/>
      <color indexed="8"/>
      <name val="明朝"/>
      <family val="1"/>
      <charset val="128"/>
    </font>
    <font>
      <sz val="11"/>
      <color indexed="16"/>
      <name val="明朝"/>
      <family val="1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color indexed="16"/>
      <name val="Century Schoolbook"/>
      <family val="1"/>
    </font>
    <font>
      <sz val="8"/>
      <color indexed="16"/>
      <name val="Century Schoolbook"/>
      <family val="1"/>
    </font>
    <font>
      <sz val="12"/>
      <color theme="1"/>
      <name val="ＭＳ Ｐゴシック"/>
      <family val="3"/>
      <charset val="128"/>
    </font>
    <font>
      <sz val="11"/>
      <color rgb="FF990000"/>
      <name val="明朝"/>
      <family val="1"/>
      <charset val="128"/>
    </font>
    <font>
      <sz val="11"/>
      <color theme="1"/>
      <name val="ＭＳ Ｐゴシック"/>
      <family val="3"/>
      <charset val="128"/>
    </font>
    <font>
      <sz val="13"/>
      <color theme="1"/>
      <name val="明朝"/>
      <family val="1"/>
      <charset val="128"/>
    </font>
    <font>
      <sz val="11"/>
      <color theme="1"/>
      <name val="ＭＳ Ｐ明朝"/>
      <family val="1"/>
      <charset val="128"/>
    </font>
    <font>
      <sz val="13"/>
      <name val="游ゴシック"/>
      <family val="3"/>
      <charset val="128"/>
      <scheme val="minor"/>
    </font>
    <font>
      <sz val="12"/>
      <color indexed="16"/>
      <name val="明朝"/>
      <family val="1"/>
      <charset val="128"/>
    </font>
    <font>
      <sz val="14"/>
      <color indexed="16"/>
      <name val="明朝"/>
      <family val="1"/>
      <charset val="128"/>
    </font>
    <font>
      <sz val="12"/>
      <color rgb="FF800000"/>
      <name val="明朝"/>
      <family val="1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DashDot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176" fontId="3" fillId="0" borderId="0" applyFill="0" applyBorder="0" applyAlignment="0"/>
    <xf numFmtId="0" fontId="4" fillId="0" borderId="0">
      <alignment horizontal="left"/>
    </xf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4" fontId="4" fillId="0" borderId="0">
      <alignment horizontal="right"/>
    </xf>
    <xf numFmtId="4" fontId="7" fillId="0" borderId="0">
      <alignment horizontal="right"/>
    </xf>
    <xf numFmtId="4" fontId="44" fillId="0" borderId="0">
      <alignment horizontal="right"/>
    </xf>
    <xf numFmtId="4" fontId="45" fillId="0" borderId="0">
      <alignment horizontal="right"/>
    </xf>
    <xf numFmtId="4" fontId="45" fillId="0" borderId="0">
      <alignment horizontal="right"/>
    </xf>
    <xf numFmtId="0" fontId="8" fillId="0" borderId="0">
      <alignment horizontal="left"/>
    </xf>
    <xf numFmtId="0" fontId="9" fillId="0" borderId="0">
      <alignment horizont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5" borderId="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9" fontId="42" fillId="0" borderId="0" applyFont="0" applyFill="0" applyBorder="0" applyAlignment="0" applyProtection="0"/>
    <xf numFmtId="0" fontId="42" fillId="4" borderId="4" applyNumberFormat="0" applyFon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6" applyFont="0" applyFill="0" applyBorder="0" applyAlignment="0" applyProtection="0">
      <alignment horizontal="right"/>
    </xf>
    <xf numFmtId="0" fontId="19" fillId="0" borderId="7" applyFont="0" applyFill="0" applyBorder="0" applyAlignment="0" applyProtection="0">
      <alignment horizontal="right"/>
    </xf>
    <xf numFmtId="0" fontId="18" fillId="0" borderId="8" applyFont="0" applyFill="0" applyBorder="0" applyAlignment="0" applyProtection="0">
      <alignment horizontal="right" vertical="center"/>
    </xf>
    <xf numFmtId="0" fontId="18" fillId="0" borderId="8" applyFont="0" applyFill="0" applyBorder="0" applyAlignment="0" applyProtection="0">
      <alignment horizontal="right" vertical="center"/>
    </xf>
    <xf numFmtId="0" fontId="18" fillId="0" borderId="9" applyFont="0" applyFill="0" applyBorder="0" applyAlignment="0" applyProtection="0">
      <alignment horizontal="right" vertical="center"/>
    </xf>
    <xf numFmtId="0" fontId="18" fillId="0" borderId="0" applyFont="0" applyFill="0" applyBorder="0" applyAlignment="0" applyProtection="0"/>
    <xf numFmtId="0" fontId="18" fillId="0" borderId="10" applyFont="0" applyFill="0" applyBorder="0" applyAlignment="0" applyProtection="0">
      <alignment horizontal="right" vertical="center"/>
    </xf>
    <xf numFmtId="0" fontId="18" fillId="0" borderId="9" applyFont="0" applyFill="0" applyBorder="0" applyAlignment="0" applyProtection="0">
      <alignment horizontal="right" vertical="center"/>
    </xf>
    <xf numFmtId="0" fontId="18" fillId="0" borderId="9" applyFont="0" applyFill="0" applyBorder="0" applyAlignment="0" applyProtection="0">
      <alignment horizontal="right" vertical="center"/>
    </xf>
    <xf numFmtId="0" fontId="23" fillId="17" borderId="1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42" fillId="0" borderId="0" applyFont="0" applyFill="0" applyBorder="0" applyAlignment="0" applyProtection="0"/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5" fillId="17" borderId="1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</cellStyleXfs>
  <cellXfs count="359">
    <xf numFmtId="0" fontId="0" fillId="0" borderId="0" xfId="0"/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vertical="top"/>
    </xf>
    <xf numFmtId="0" fontId="27" fillId="0" borderId="0" xfId="0" applyFont="1" applyAlignment="1">
      <alignment vertical="center"/>
    </xf>
    <xf numFmtId="58" fontId="26" fillId="0" borderId="0" xfId="0" applyNumberFormat="1" applyFont="1" applyAlignment="1"/>
    <xf numFmtId="0" fontId="1" fillId="0" borderId="0" xfId="0" applyFont="1" applyAlignment="1"/>
    <xf numFmtId="0" fontId="26" fillId="0" borderId="0" xfId="0" applyFont="1" applyAlignment="1"/>
    <xf numFmtId="0" fontId="29" fillId="0" borderId="0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9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0" fontId="26" fillId="0" borderId="21" xfId="0" applyFont="1" applyBorder="1" applyAlignment="1">
      <alignment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7" fillId="18" borderId="0" xfId="0" applyFont="1" applyFill="1"/>
    <xf numFmtId="0" fontId="0" fillId="0" borderId="0" xfId="0" applyAlignment="1">
      <alignment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14" fontId="31" fillId="0" borderId="0" xfId="0" applyNumberFormat="1" applyFont="1"/>
    <xf numFmtId="0" fontId="31" fillId="0" borderId="26" xfId="0" applyFont="1" applyBorder="1"/>
    <xf numFmtId="0" fontId="31" fillId="0" borderId="27" xfId="0" applyFont="1" applyBorder="1"/>
    <xf numFmtId="0" fontId="31" fillId="0" borderId="27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22" xfId="0" applyFont="1" applyBorder="1"/>
    <xf numFmtId="0" fontId="31" fillId="0" borderId="29" xfId="0" applyFont="1" applyBorder="1"/>
    <xf numFmtId="0" fontId="31" fillId="0" borderId="2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34" fillId="0" borderId="33" xfId="0" applyFont="1" applyBorder="1" applyAlignment="1">
      <alignment horizontal="distributed" vertical="center"/>
    </xf>
    <xf numFmtId="0" fontId="34" fillId="0" borderId="34" xfId="0" applyFont="1" applyBorder="1" applyAlignment="1">
      <alignment horizontal="center"/>
    </xf>
    <xf numFmtId="178" fontId="34" fillId="0" borderId="35" xfId="0" applyNumberFormat="1" applyFont="1" applyBorder="1"/>
    <xf numFmtId="179" fontId="34" fillId="0" borderId="35" xfId="55" applyNumberFormat="1" applyFont="1" applyBorder="1"/>
    <xf numFmtId="178" fontId="34" fillId="0" borderId="34" xfId="0" applyNumberFormat="1" applyFont="1" applyBorder="1"/>
    <xf numFmtId="178" fontId="34" fillId="0" borderId="36" xfId="0" applyNumberFormat="1" applyFont="1" applyBorder="1"/>
    <xf numFmtId="180" fontId="31" fillId="0" borderId="0" xfId="0" applyNumberFormat="1" applyFont="1"/>
    <xf numFmtId="178" fontId="34" fillId="18" borderId="35" xfId="0" applyNumberFormat="1" applyFont="1" applyFill="1" applyBorder="1"/>
    <xf numFmtId="178" fontId="34" fillId="0" borderId="36" xfId="0" applyNumberFormat="1" applyFont="1" applyBorder="1" applyAlignment="1">
      <alignment horizontal="right"/>
    </xf>
    <xf numFmtId="0" fontId="34" fillId="0" borderId="22" xfId="0" applyFont="1" applyBorder="1" applyAlignment="1">
      <alignment horizontal="distributed" vertical="center"/>
    </xf>
    <xf numFmtId="0" fontId="34" fillId="0" borderId="31" xfId="0" applyFont="1" applyBorder="1" applyAlignment="1">
      <alignment horizontal="center"/>
    </xf>
    <xf numFmtId="178" fontId="34" fillId="0" borderId="29" xfId="0" applyNumberFormat="1" applyFont="1" applyBorder="1"/>
    <xf numFmtId="179" fontId="34" fillId="0" borderId="29" xfId="55" applyNumberFormat="1" applyFont="1" applyBorder="1"/>
    <xf numFmtId="178" fontId="34" fillId="0" borderId="8" xfId="0" applyNumberFormat="1" applyFont="1" applyBorder="1"/>
    <xf numFmtId="180" fontId="27" fillId="0" borderId="0" xfId="0" applyNumberFormat="1" applyFont="1"/>
    <xf numFmtId="0" fontId="31" fillId="0" borderId="37" xfId="0" applyFont="1" applyBorder="1"/>
    <xf numFmtId="0" fontId="31" fillId="0" borderId="38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37" xfId="0" applyFont="1" applyBorder="1" applyAlignment="1">
      <alignment horizontal="distributed" vertical="center"/>
    </xf>
    <xf numFmtId="0" fontId="31" fillId="0" borderId="39" xfId="0" applyFont="1" applyBorder="1" applyAlignment="1">
      <alignment horizontal="distributed" vertical="center"/>
    </xf>
    <xf numFmtId="0" fontId="31" fillId="0" borderId="40" xfId="0" applyFont="1" applyBorder="1"/>
    <xf numFmtId="0" fontId="35" fillId="0" borderId="31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178" fontId="34" fillId="0" borderId="43" xfId="0" applyNumberFormat="1" applyFont="1" applyBorder="1"/>
    <xf numFmtId="0" fontId="34" fillId="0" borderId="44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178" fontId="34" fillId="0" borderId="46" xfId="0" applyNumberFormat="1" applyFont="1" applyBorder="1"/>
    <xf numFmtId="178" fontId="34" fillId="0" borderId="47" xfId="0" applyNumberFormat="1" applyFont="1" applyBorder="1"/>
    <xf numFmtId="178" fontId="34" fillId="0" borderId="10" xfId="0" applyNumberFormat="1" applyFont="1" applyBorder="1"/>
    <xf numFmtId="0" fontId="34" fillId="0" borderId="48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178" fontId="31" fillId="18" borderId="49" xfId="0" applyNumberFormat="1" applyFont="1" applyFill="1" applyBorder="1"/>
    <xf numFmtId="178" fontId="34" fillId="0" borderId="50" xfId="0" applyNumberFormat="1" applyFont="1" applyBorder="1"/>
    <xf numFmtId="0" fontId="34" fillId="0" borderId="51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178" fontId="31" fillId="18" borderId="40" xfId="0" applyNumberFormat="1" applyFont="1" applyFill="1" applyBorder="1"/>
    <xf numFmtId="178" fontId="34" fillId="0" borderId="31" xfId="0" applyNumberFormat="1" applyFont="1" applyBorder="1"/>
    <xf numFmtId="0" fontId="31" fillId="0" borderId="0" xfId="0" applyFont="1" applyFill="1"/>
    <xf numFmtId="0" fontId="0" fillId="0" borderId="0" xfId="0" applyFont="1" applyFill="1"/>
    <xf numFmtId="0" fontId="35" fillId="0" borderId="26" xfId="0" applyFont="1" applyBorder="1"/>
    <xf numFmtId="0" fontId="35" fillId="0" borderId="27" xfId="0" applyFont="1" applyBorder="1"/>
    <xf numFmtId="0" fontId="31" fillId="0" borderId="49" xfId="0" applyFont="1" applyBorder="1" applyAlignment="1">
      <alignment horizontal="center" vertical="center"/>
    </xf>
    <xf numFmtId="0" fontId="31" fillId="0" borderId="27" xfId="0" applyFont="1" applyBorder="1" applyAlignment="1">
      <alignment horizontal="distributed" vertical="center"/>
    </xf>
    <xf numFmtId="0" fontId="31" fillId="0" borderId="39" xfId="0" applyFont="1" applyBorder="1" applyAlignment="1">
      <alignment horizontal="center" vertical="center"/>
    </xf>
    <xf numFmtId="0" fontId="35" fillId="0" borderId="22" xfId="0" applyFont="1" applyBorder="1"/>
    <xf numFmtId="0" fontId="35" fillId="0" borderId="29" xfId="0" applyFont="1" applyBorder="1"/>
    <xf numFmtId="0" fontId="36" fillId="0" borderId="52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181" fontId="34" fillId="0" borderId="36" xfId="0" applyNumberFormat="1" applyFont="1" applyBorder="1"/>
    <xf numFmtId="0" fontId="35" fillId="0" borderId="44" xfId="0" applyFont="1" applyBorder="1" applyAlignment="1">
      <alignment horizontal="center" vertical="center"/>
    </xf>
    <xf numFmtId="0" fontId="34" fillId="0" borderId="36" xfId="0" applyFont="1" applyBorder="1" applyAlignment="1">
      <alignment horizontal="right"/>
    </xf>
    <xf numFmtId="0" fontId="36" fillId="0" borderId="0" xfId="0" applyFont="1" applyAlignment="1">
      <alignment horizontal="left" vertical="top" wrapText="1"/>
    </xf>
    <xf numFmtId="0" fontId="35" fillId="0" borderId="45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4" fillId="0" borderId="10" xfId="0" applyFont="1" applyBorder="1" applyAlignment="1">
      <alignment horizontal="right"/>
    </xf>
    <xf numFmtId="0" fontId="35" fillId="0" borderId="48" xfId="0" applyFont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181" fontId="34" fillId="0" borderId="54" xfId="0" applyNumberFormat="1" applyFont="1" applyBorder="1"/>
    <xf numFmtId="0" fontId="35" fillId="0" borderId="51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178" fontId="31" fillId="18" borderId="29" xfId="0" applyNumberFormat="1" applyFont="1" applyFill="1" applyBorder="1"/>
    <xf numFmtId="0" fontId="34" fillId="0" borderId="8" xfId="0" applyFont="1" applyBorder="1" applyAlignment="1">
      <alignment horizontal="right"/>
    </xf>
    <xf numFmtId="0" fontId="35" fillId="0" borderId="0" xfId="0" applyFont="1"/>
    <xf numFmtId="0" fontId="35" fillId="0" borderId="37" xfId="0" applyFont="1" applyBorder="1"/>
    <xf numFmtId="0" fontId="35" fillId="0" borderId="55" xfId="0" applyFont="1" applyBorder="1"/>
    <xf numFmtId="0" fontId="35" fillId="0" borderId="49" xfId="0" applyFont="1" applyBorder="1"/>
    <xf numFmtId="0" fontId="35" fillId="0" borderId="53" xfId="0" applyFont="1" applyBorder="1"/>
    <xf numFmtId="0" fontId="35" fillId="0" borderId="54" xfId="0" applyFont="1" applyBorder="1"/>
    <xf numFmtId="0" fontId="35" fillId="0" borderId="23" xfId="0" applyFont="1" applyBorder="1"/>
    <xf numFmtId="0" fontId="35" fillId="0" borderId="46" xfId="0" applyFont="1" applyBorder="1"/>
    <xf numFmtId="0" fontId="35" fillId="0" borderId="56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57" xfId="0" applyFont="1" applyBorder="1"/>
    <xf numFmtId="49" fontId="35" fillId="0" borderId="53" xfId="0" applyNumberFormat="1" applyFont="1" applyBorder="1" applyAlignment="1">
      <alignment horizontal="distributed" vertical="center"/>
    </xf>
    <xf numFmtId="0" fontId="35" fillId="0" borderId="58" xfId="0" applyFont="1" applyBorder="1"/>
    <xf numFmtId="49" fontId="35" fillId="0" borderId="59" xfId="0" applyNumberFormat="1" applyFont="1" applyBorder="1" applyAlignment="1">
      <alignment horizontal="distributed" vertical="center"/>
    </xf>
    <xf numFmtId="0" fontId="35" fillId="0" borderId="59" xfId="0" applyFont="1" applyBorder="1" applyAlignment="1">
      <alignment horizontal="distributed" vertical="center"/>
    </xf>
    <xf numFmtId="0" fontId="35" fillId="0" borderId="60" xfId="0" applyFont="1" applyBorder="1"/>
    <xf numFmtId="0" fontId="35" fillId="0" borderId="61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Fill="1"/>
    <xf numFmtId="0" fontId="0" fillId="0" borderId="0" xfId="0" applyFont="1"/>
    <xf numFmtId="0" fontId="13" fillId="0" borderId="0" xfId="0" applyFont="1"/>
    <xf numFmtId="0" fontId="13" fillId="0" borderId="0" xfId="0" applyFont="1" applyFill="1"/>
    <xf numFmtId="182" fontId="39" fillId="0" borderId="7" xfId="0" applyNumberFormat="1" applyFont="1" applyFill="1" applyBorder="1"/>
    <xf numFmtId="178" fontId="39" fillId="0" borderId="7" xfId="0" applyNumberFormat="1" applyFont="1" applyFill="1" applyBorder="1"/>
    <xf numFmtId="181" fontId="39" fillId="0" borderId="7" xfId="0" applyNumberFormat="1" applyFont="1" applyFill="1" applyBorder="1"/>
    <xf numFmtId="38" fontId="39" fillId="0" borderId="7" xfId="55" applyFont="1" applyFill="1" applyBorder="1"/>
    <xf numFmtId="0" fontId="39" fillId="0" borderId="7" xfId="0" applyNumberFormat="1" applyFont="1" applyFill="1" applyBorder="1"/>
    <xf numFmtId="3" fontId="39" fillId="0" borderId="7" xfId="0" applyNumberFormat="1" applyFont="1" applyFill="1" applyBorder="1"/>
    <xf numFmtId="179" fontId="39" fillId="0" borderId="7" xfId="55" applyNumberFormat="1" applyFont="1" applyFill="1" applyBorder="1"/>
    <xf numFmtId="38" fontId="39" fillId="0" borderId="7" xfId="55" applyNumberFormat="1" applyFont="1" applyFill="1" applyBorder="1"/>
    <xf numFmtId="3" fontId="18" fillId="0" borderId="7" xfId="0" applyNumberFormat="1" applyFont="1" applyFill="1" applyBorder="1"/>
    <xf numFmtId="178" fontId="18" fillId="0" borderId="7" xfId="0" applyNumberFormat="1" applyFont="1" applyFill="1" applyBorder="1"/>
    <xf numFmtId="0" fontId="0" fillId="0" borderId="7" xfId="0" applyFill="1" applyBorder="1" applyAlignment="1">
      <alignment horizontal="right"/>
    </xf>
    <xf numFmtId="180" fontId="13" fillId="0" borderId="0" xfId="0" applyNumberFormat="1" applyFont="1" applyFill="1"/>
    <xf numFmtId="178" fontId="31" fillId="19" borderId="53" xfId="0" applyNumberFormat="1" applyFont="1" applyFill="1" applyBorder="1"/>
    <xf numFmtId="178" fontId="31" fillId="19" borderId="29" xfId="0" applyNumberFormat="1" applyFont="1" applyFill="1" applyBorder="1"/>
    <xf numFmtId="178" fontId="31" fillId="19" borderId="36" xfId="0" applyNumberFormat="1" applyFont="1" applyFill="1" applyBorder="1"/>
    <xf numFmtId="0" fontId="27" fillId="19" borderId="62" xfId="0" applyFont="1" applyFill="1" applyBorder="1" applyAlignment="1">
      <alignment vertical="center" wrapText="1"/>
    </xf>
    <xf numFmtId="0" fontId="27" fillId="19" borderId="63" xfId="0" applyFont="1" applyFill="1" applyBorder="1" applyAlignment="1">
      <alignment vertical="center" wrapText="1"/>
    </xf>
    <xf numFmtId="0" fontId="27" fillId="19" borderId="64" xfId="0" applyFont="1" applyFill="1" applyBorder="1" applyAlignment="1">
      <alignment vertical="center" wrapText="1"/>
    </xf>
    <xf numFmtId="0" fontId="0" fillId="19" borderId="0" xfId="0" applyFill="1"/>
    <xf numFmtId="177" fontId="27" fillId="19" borderId="65" xfId="0" applyNumberFormat="1" applyFont="1" applyFill="1" applyBorder="1" applyAlignment="1">
      <alignment vertical="center" wrapText="1"/>
    </xf>
    <xf numFmtId="177" fontId="27" fillId="19" borderId="66" xfId="0" applyNumberFormat="1" applyFont="1" applyFill="1" applyBorder="1" applyAlignment="1">
      <alignment vertical="center" wrapText="1"/>
    </xf>
    <xf numFmtId="177" fontId="27" fillId="19" borderId="19" xfId="0" applyNumberFormat="1" applyFont="1" applyFill="1" applyBorder="1" applyAlignment="1">
      <alignment vertical="center" wrapText="1"/>
    </xf>
    <xf numFmtId="0" fontId="32" fillId="0" borderId="7" xfId="0" applyFont="1" applyFill="1" applyBorder="1" applyAlignment="1">
      <alignment horizontal="right"/>
    </xf>
    <xf numFmtId="0" fontId="0" fillId="0" borderId="0" xfId="0" applyFont="1" applyFill="1" applyBorder="1"/>
    <xf numFmtId="0" fontId="0" fillId="0" borderId="7" xfId="0" applyFont="1" applyFill="1" applyBorder="1"/>
    <xf numFmtId="178" fontId="0" fillId="0" borderId="7" xfId="0" applyNumberFormat="1" applyFont="1" applyFill="1" applyBorder="1"/>
    <xf numFmtId="177" fontId="46" fillId="19" borderId="65" xfId="0" applyNumberFormat="1" applyFont="1" applyFill="1" applyBorder="1" applyAlignment="1">
      <alignment vertical="center" wrapText="1"/>
    </xf>
    <xf numFmtId="178" fontId="40" fillId="0" borderId="35" xfId="0" applyNumberFormat="1" applyFont="1" applyBorder="1"/>
    <xf numFmtId="181" fontId="40" fillId="0" borderId="35" xfId="0" applyNumberFormat="1" applyFont="1" applyBorder="1"/>
    <xf numFmtId="3" fontId="40" fillId="0" borderId="35" xfId="0" applyNumberFormat="1" applyFont="1" applyBorder="1"/>
    <xf numFmtId="3" fontId="40" fillId="0" borderId="36" xfId="0" applyNumberFormat="1" applyFont="1" applyBorder="1"/>
    <xf numFmtId="178" fontId="47" fillId="0" borderId="61" xfId="0" applyNumberFormat="1" applyFont="1" applyBorder="1"/>
    <xf numFmtId="181" fontId="47" fillId="0" borderId="61" xfId="0" applyNumberFormat="1" applyFont="1" applyBorder="1"/>
    <xf numFmtId="181" fontId="47" fillId="18" borderId="61" xfId="0" applyNumberFormat="1" applyFont="1" applyFill="1" applyBorder="1"/>
    <xf numFmtId="0" fontId="0" fillId="20" borderId="0" xfId="0" applyFill="1"/>
    <xf numFmtId="183" fontId="46" fillId="0" borderId="67" xfId="40" applyNumberFormat="1" applyFont="1" applyFill="1" applyBorder="1" applyAlignment="1">
      <alignment horizontal="right" vertical="center" wrapText="1"/>
    </xf>
    <xf numFmtId="183" fontId="46" fillId="0" borderId="68" xfId="40" applyNumberFormat="1" applyFont="1" applyFill="1" applyBorder="1" applyAlignment="1">
      <alignment horizontal="right" vertical="center" wrapText="1"/>
    </xf>
    <xf numFmtId="183" fontId="46" fillId="0" borderId="69" xfId="40" applyNumberFormat="1" applyFont="1" applyFill="1" applyBorder="1" applyAlignment="1">
      <alignment horizontal="right" vertical="center" wrapText="1"/>
    </xf>
    <xf numFmtId="183" fontId="46" fillId="0" borderId="21" xfId="40" applyNumberFormat="1" applyFont="1" applyFill="1" applyBorder="1" applyAlignment="1">
      <alignment horizontal="right" vertical="center" wrapText="1"/>
    </xf>
    <xf numFmtId="179" fontId="34" fillId="0" borderId="35" xfId="55" applyNumberFormat="1" applyFont="1" applyFill="1" applyBorder="1"/>
    <xf numFmtId="0" fontId="48" fillId="19" borderId="0" xfId="0" applyFont="1" applyFill="1"/>
    <xf numFmtId="178" fontId="31" fillId="19" borderId="54" xfId="0" applyNumberFormat="1" applyFont="1" applyFill="1" applyBorder="1"/>
    <xf numFmtId="179" fontId="34" fillId="19" borderId="35" xfId="55" applyNumberFormat="1" applyFont="1" applyFill="1" applyBorder="1"/>
    <xf numFmtId="178" fontId="34" fillId="19" borderId="34" xfId="0" applyNumberFormat="1" applyFont="1" applyFill="1" applyBorder="1"/>
    <xf numFmtId="178" fontId="49" fillId="19" borderId="35" xfId="0" applyNumberFormat="1" applyFont="1" applyFill="1" applyBorder="1"/>
    <xf numFmtId="178" fontId="34" fillId="19" borderId="36" xfId="0" applyNumberFormat="1" applyFont="1" applyFill="1" applyBorder="1"/>
    <xf numFmtId="181" fontId="0" fillId="0" borderId="7" xfId="0" applyNumberFormat="1" applyFont="1" applyFill="1" applyBorder="1"/>
    <xf numFmtId="178" fontId="31" fillId="0" borderId="34" xfId="0" applyNumberFormat="1" applyFont="1" applyBorder="1"/>
    <xf numFmtId="178" fontId="34" fillId="0" borderId="34" xfId="0" applyNumberFormat="1" applyFont="1" applyBorder="1" applyAlignment="1">
      <alignment horizontal="right"/>
    </xf>
    <xf numFmtId="178" fontId="34" fillId="0" borderId="30" xfId="0" applyNumberFormat="1" applyFont="1" applyBorder="1"/>
    <xf numFmtId="178" fontId="49" fillId="0" borderId="35" xfId="0" applyNumberFormat="1" applyFont="1" applyBorder="1"/>
    <xf numFmtId="178" fontId="34" fillId="0" borderId="0" xfId="0" applyNumberFormat="1" applyFont="1"/>
    <xf numFmtId="178" fontId="49" fillId="0" borderId="46" xfId="0" applyNumberFormat="1" applyFont="1" applyBorder="1"/>
    <xf numFmtId="178" fontId="49" fillId="0" borderId="53" xfId="0" applyNumberFormat="1" applyFont="1" applyBorder="1"/>
    <xf numFmtId="178" fontId="49" fillId="0" borderId="29" xfId="0" applyNumberFormat="1" applyFont="1" applyBorder="1"/>
    <xf numFmtId="178" fontId="31" fillId="0" borderId="8" xfId="0" applyNumberFormat="1" applyFont="1" applyBorder="1"/>
    <xf numFmtId="178" fontId="34" fillId="0" borderId="53" xfId="0" applyNumberFormat="1" applyFont="1" applyBorder="1"/>
    <xf numFmtId="181" fontId="40" fillId="0" borderId="29" xfId="0" applyNumberFormat="1" applyFont="1" applyBorder="1"/>
    <xf numFmtId="3" fontId="47" fillId="0" borderId="61" xfId="0" applyNumberFormat="1" applyFont="1" applyBorder="1"/>
    <xf numFmtId="181" fontId="47" fillId="0" borderId="29" xfId="0" applyNumberFormat="1" applyFont="1" applyBorder="1"/>
    <xf numFmtId="3" fontId="47" fillId="0" borderId="70" xfId="0" applyNumberFormat="1" applyFont="1" applyBorder="1"/>
    <xf numFmtId="49" fontId="18" fillId="0" borderId="43" xfId="0" applyNumberFormat="1" applyFont="1" applyFill="1" applyBorder="1" applyAlignment="1">
      <alignment horizontal="right"/>
    </xf>
    <xf numFmtId="0" fontId="18" fillId="0" borderId="43" xfId="0" applyFont="1" applyFill="1" applyBorder="1" applyAlignment="1"/>
    <xf numFmtId="0" fontId="35" fillId="0" borderId="43" xfId="0" applyFont="1" applyFill="1" applyBorder="1" applyAlignment="1"/>
    <xf numFmtId="0" fontId="35" fillId="0" borderId="0" xfId="0" applyFont="1" applyFill="1" applyBorder="1" applyAlignment="1"/>
    <xf numFmtId="0" fontId="18" fillId="0" borderId="71" xfId="0" applyFont="1" applyFill="1" applyBorder="1"/>
    <xf numFmtId="0" fontId="18" fillId="0" borderId="72" xfId="0" applyFont="1" applyFill="1" applyBorder="1" applyAlignment="1">
      <alignment horizontal="centerContinuous"/>
    </xf>
    <xf numFmtId="0" fontId="18" fillId="0" borderId="2" xfId="0" applyFont="1" applyFill="1" applyBorder="1" applyAlignment="1">
      <alignment horizontal="centerContinuous"/>
    </xf>
    <xf numFmtId="0" fontId="18" fillId="0" borderId="71" xfId="0" applyFont="1" applyFill="1" applyBorder="1" applyAlignment="1">
      <alignment horizontal="centerContinuous"/>
    </xf>
    <xf numFmtId="0" fontId="18" fillId="0" borderId="2" xfId="0" applyFont="1" applyFill="1" applyBorder="1" applyAlignment="1">
      <alignment horizontal="center"/>
    </xf>
    <xf numFmtId="0" fontId="18" fillId="0" borderId="6" xfId="0" applyFont="1" applyFill="1" applyBorder="1"/>
    <xf numFmtId="0" fontId="18" fillId="0" borderId="26" xfId="0" applyFont="1" applyFill="1" applyBorder="1" applyAlignment="1">
      <alignment horizontal="center"/>
    </xf>
    <xf numFmtId="0" fontId="18" fillId="0" borderId="37" xfId="0" applyFont="1" applyFill="1" applyBorder="1" applyAlignment="1">
      <alignment horizontal="center"/>
    </xf>
    <xf numFmtId="0" fontId="18" fillId="0" borderId="39" xfId="0" applyFont="1" applyFill="1" applyBorder="1" applyAlignment="1">
      <alignment horizontal="center"/>
    </xf>
    <xf numFmtId="0" fontId="18" fillId="0" borderId="9" xfId="0" applyFont="1" applyFill="1" applyBorder="1" applyAlignment="1"/>
    <xf numFmtId="0" fontId="18" fillId="0" borderId="9" xfId="0" applyFont="1" applyFill="1" applyBorder="1" applyAlignment="1">
      <alignment horizontal="center"/>
    </xf>
    <xf numFmtId="0" fontId="18" fillId="0" borderId="71" xfId="0" applyFont="1" applyFill="1" applyBorder="1" applyAlignment="1">
      <alignment horizontal="center"/>
    </xf>
    <xf numFmtId="0" fontId="18" fillId="0" borderId="71" xfId="0" applyFont="1" applyFill="1" applyBorder="1" applyAlignment="1">
      <alignment horizontal="left"/>
    </xf>
    <xf numFmtId="0" fontId="38" fillId="0" borderId="6" xfId="0" applyFont="1" applyFill="1" applyBorder="1" applyAlignment="1">
      <alignment horizontal="center" wrapText="1"/>
    </xf>
    <xf numFmtId="182" fontId="38" fillId="0" borderId="6" xfId="0" applyNumberFormat="1" applyFont="1" applyFill="1" applyBorder="1"/>
    <xf numFmtId="178" fontId="38" fillId="0" borderId="6" xfId="55" applyNumberFormat="1" applyFont="1" applyFill="1" applyBorder="1"/>
    <xf numFmtId="181" fontId="38" fillId="0" borderId="6" xfId="0" applyNumberFormat="1" applyFont="1" applyFill="1" applyBorder="1"/>
    <xf numFmtId="38" fontId="38" fillId="0" borderId="6" xfId="55" applyFont="1" applyFill="1" applyBorder="1"/>
    <xf numFmtId="38" fontId="38" fillId="0" borderId="6" xfId="55" applyNumberFormat="1" applyFont="1" applyFill="1" applyBorder="1"/>
    <xf numFmtId="179" fontId="38" fillId="0" borderId="6" xfId="55" applyNumberFormat="1" applyFont="1" applyFill="1" applyBorder="1"/>
    <xf numFmtId="0" fontId="38" fillId="0" borderId="6" xfId="0" applyFont="1" applyFill="1" applyBorder="1"/>
    <xf numFmtId="0" fontId="18" fillId="0" borderId="7" xfId="0" applyFont="1" applyFill="1" applyBorder="1" applyAlignment="1">
      <alignment horizontal="center"/>
    </xf>
    <xf numFmtId="182" fontId="18" fillId="0" borderId="7" xfId="0" applyNumberFormat="1" applyFont="1" applyFill="1" applyBorder="1"/>
    <xf numFmtId="38" fontId="18" fillId="0" borderId="7" xfId="55" applyFont="1" applyFill="1" applyBorder="1"/>
    <xf numFmtId="179" fontId="18" fillId="0" borderId="7" xfId="55" applyNumberFormat="1" applyFont="1" applyFill="1" applyBorder="1"/>
    <xf numFmtId="181" fontId="18" fillId="0" borderId="7" xfId="0" applyNumberFormat="1" applyFont="1" applyFill="1" applyBorder="1"/>
    <xf numFmtId="38" fontId="18" fillId="0" borderId="7" xfId="55" applyNumberFormat="1" applyFont="1" applyFill="1" applyBorder="1" applyAlignment="1">
      <alignment horizontal="right"/>
    </xf>
    <xf numFmtId="38" fontId="18" fillId="0" borderId="7" xfId="55" applyNumberFormat="1" applyFont="1" applyFill="1" applyBorder="1"/>
    <xf numFmtId="181" fontId="0" fillId="0" borderId="7" xfId="0" applyNumberFormat="1" applyFill="1" applyBorder="1" applyAlignment="1">
      <alignment vertical="center"/>
    </xf>
    <xf numFmtId="182" fontId="18" fillId="0" borderId="9" xfId="0" applyNumberFormat="1" applyFont="1" applyFill="1" applyBorder="1"/>
    <xf numFmtId="178" fontId="18" fillId="0" borderId="9" xfId="0" applyNumberFormat="1" applyFont="1" applyFill="1" applyBorder="1"/>
    <xf numFmtId="181" fontId="18" fillId="0" borderId="9" xfId="0" applyNumberFormat="1" applyFont="1" applyFill="1" applyBorder="1"/>
    <xf numFmtId="38" fontId="18" fillId="0" borderId="9" xfId="55" applyFont="1" applyFill="1" applyBorder="1"/>
    <xf numFmtId="38" fontId="18" fillId="0" borderId="9" xfId="55" applyNumberFormat="1" applyFont="1" applyFill="1" applyBorder="1"/>
    <xf numFmtId="3" fontId="18" fillId="0" borderId="9" xfId="0" applyNumberFormat="1" applyFont="1" applyFill="1" applyBorder="1"/>
    <xf numFmtId="179" fontId="18" fillId="0" borderId="9" xfId="55" applyNumberFormat="1" applyFont="1" applyFill="1" applyBorder="1"/>
    <xf numFmtId="181" fontId="0" fillId="0" borderId="9" xfId="0" applyNumberFormat="1" applyFill="1" applyBorder="1" applyAlignment="1">
      <alignment vertical="center"/>
    </xf>
    <xf numFmtId="49" fontId="18" fillId="0" borderId="0" xfId="0" applyNumberFormat="1" applyFont="1" applyFill="1" applyAlignment="1">
      <alignment horizontal="right"/>
    </xf>
    <xf numFmtId="0" fontId="18" fillId="0" borderId="0" xfId="0" applyFont="1" applyFill="1" applyAlignment="1"/>
    <xf numFmtId="0" fontId="35" fillId="0" borderId="0" xfId="0" applyFont="1" applyFill="1" applyAlignment="1"/>
    <xf numFmtId="0" fontId="35" fillId="0" borderId="0" xfId="0" applyFont="1" applyFill="1"/>
    <xf numFmtId="0" fontId="18" fillId="0" borderId="71" xfId="0" applyFont="1" applyFill="1" applyBorder="1" applyAlignment="1"/>
    <xf numFmtId="0" fontId="18" fillId="0" borderId="70" xfId="0" applyFont="1" applyFill="1" applyBorder="1" applyAlignment="1">
      <alignment horizontal="centerContinuous"/>
    </xf>
    <xf numFmtId="0" fontId="18" fillId="0" borderId="9" xfId="0" applyFont="1" applyFill="1" applyBorder="1"/>
    <xf numFmtId="49" fontId="18" fillId="0" borderId="7" xfId="0" applyNumberFormat="1" applyFont="1" applyFill="1" applyBorder="1" applyAlignment="1">
      <alignment horizontal="right"/>
    </xf>
    <xf numFmtId="178" fontId="18" fillId="0" borderId="39" xfId="0" applyNumberFormat="1" applyFont="1" applyFill="1" applyBorder="1"/>
    <xf numFmtId="0" fontId="18" fillId="0" borderId="39" xfId="0" applyFont="1" applyFill="1" applyBorder="1"/>
    <xf numFmtId="181" fontId="18" fillId="0" borderId="39" xfId="0" applyNumberFormat="1" applyFont="1" applyFill="1" applyBorder="1"/>
    <xf numFmtId="3" fontId="18" fillId="0" borderId="39" xfId="0" applyNumberFormat="1" applyFont="1" applyFill="1" applyBorder="1"/>
    <xf numFmtId="49" fontId="39" fillId="0" borderId="7" xfId="0" applyNumberFormat="1" applyFont="1" applyFill="1" applyBorder="1" applyAlignment="1">
      <alignment horizontal="right"/>
    </xf>
    <xf numFmtId="49" fontId="18" fillId="0" borderId="73" xfId="0" applyNumberFormat="1" applyFont="1" applyFill="1" applyBorder="1" applyAlignment="1">
      <alignment horizontal="right"/>
    </xf>
    <xf numFmtId="49" fontId="18" fillId="0" borderId="10" xfId="0" applyNumberFormat="1" applyFont="1" applyFill="1" applyBorder="1" applyAlignment="1">
      <alignment horizontal="right"/>
    </xf>
    <xf numFmtId="0" fontId="32" fillId="0" borderId="73" xfId="0" applyFont="1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0" borderId="74" xfId="0" applyFont="1" applyFill="1" applyBorder="1"/>
    <xf numFmtId="0" fontId="0" fillId="0" borderId="73" xfId="0" applyFont="1" applyFill="1" applyBorder="1"/>
    <xf numFmtId="178" fontId="0" fillId="0" borderId="73" xfId="0" applyNumberFormat="1" applyFont="1" applyFill="1" applyBorder="1"/>
    <xf numFmtId="181" fontId="0" fillId="0" borderId="0" xfId="0" applyNumberFormat="1" applyFont="1" applyFill="1" applyBorder="1"/>
    <xf numFmtId="0" fontId="50" fillId="0" borderId="7" xfId="0" applyFont="1" applyFill="1" applyBorder="1" applyAlignment="1">
      <alignment horizontal="right"/>
    </xf>
    <xf numFmtId="181" fontId="0" fillId="0" borderId="73" xfId="0" applyNumberFormat="1" applyFont="1" applyFill="1" applyBorder="1"/>
    <xf numFmtId="181" fontId="0" fillId="0" borderId="74" xfId="0" applyNumberFormat="1" applyFont="1" applyFill="1" applyBorder="1"/>
    <xf numFmtId="181" fontId="48" fillId="0" borderId="7" xfId="0" applyNumberFormat="1" applyFont="1" applyFill="1" applyBorder="1"/>
    <xf numFmtId="178" fontId="48" fillId="0" borderId="7" xfId="0" applyNumberFormat="1" applyFont="1" applyFill="1" applyBorder="1"/>
    <xf numFmtId="0" fontId="48" fillId="0" borderId="7" xfId="0" applyFont="1" applyFill="1" applyBorder="1"/>
    <xf numFmtId="0" fontId="32" fillId="0" borderId="10" xfId="0" applyFont="1" applyFill="1" applyBorder="1" applyAlignment="1">
      <alignment horizontal="right"/>
    </xf>
    <xf numFmtId="0" fontId="32" fillId="0" borderId="23" xfId="0" applyFont="1" applyFill="1" applyBorder="1" applyAlignment="1">
      <alignment horizontal="right"/>
    </xf>
    <xf numFmtId="0" fontId="0" fillId="0" borderId="0" xfId="0" applyFill="1" applyBorder="1"/>
    <xf numFmtId="181" fontId="48" fillId="0" borderId="10" xfId="0" applyNumberFormat="1" applyFont="1" applyFill="1" applyBorder="1"/>
    <xf numFmtId="181" fontId="0" fillId="0" borderId="10" xfId="0" applyNumberFormat="1" applyFont="1" applyFill="1" applyBorder="1"/>
    <xf numFmtId="181" fontId="0" fillId="0" borderId="75" xfId="0" applyNumberFormat="1" applyFont="1" applyFill="1" applyBorder="1"/>
    <xf numFmtId="178" fontId="0" fillId="0" borderId="10" xfId="0" applyNumberFormat="1" applyFont="1" applyFill="1" applyBorder="1"/>
    <xf numFmtId="178" fontId="48" fillId="0" borderId="10" xfId="0" applyNumberFormat="1" applyFont="1" applyFill="1" applyBorder="1"/>
    <xf numFmtId="3" fontId="0" fillId="0" borderId="7" xfId="0" applyNumberFormat="1" applyFont="1" applyFill="1" applyBorder="1"/>
    <xf numFmtId="178" fontId="1" fillId="0" borderId="7" xfId="0" applyNumberFormat="1" applyFont="1" applyFill="1" applyBorder="1"/>
    <xf numFmtId="178" fontId="0" fillId="0" borderId="7" xfId="0" applyNumberFormat="1" applyFont="1" applyFill="1" applyBorder="1" applyAlignment="1"/>
    <xf numFmtId="3" fontId="1" fillId="0" borderId="7" xfId="0" applyNumberFormat="1" applyFont="1" applyFill="1" applyBorder="1"/>
    <xf numFmtId="178" fontId="1" fillId="0" borderId="7" xfId="0" applyNumberFormat="1" applyFont="1" applyFill="1" applyBorder="1" applyAlignment="1"/>
    <xf numFmtId="3" fontId="0" fillId="0" borderId="73" xfId="0" applyNumberFormat="1" applyFont="1" applyFill="1" applyBorder="1"/>
    <xf numFmtId="178" fontId="1" fillId="0" borderId="73" xfId="0" applyNumberFormat="1" applyFont="1" applyFill="1" applyBorder="1"/>
    <xf numFmtId="178" fontId="0" fillId="0" borderId="73" xfId="0" applyNumberFormat="1" applyFont="1" applyFill="1" applyBorder="1" applyAlignment="1"/>
    <xf numFmtId="178" fontId="0" fillId="0" borderId="23" xfId="0" applyNumberFormat="1" applyFont="1" applyFill="1" applyBorder="1"/>
    <xf numFmtId="0" fontId="0" fillId="0" borderId="23" xfId="0" applyFont="1" applyFill="1" applyBorder="1"/>
    <xf numFmtId="182" fontId="0" fillId="0" borderId="7" xfId="0" applyNumberFormat="1" applyFont="1" applyFill="1" applyBorder="1"/>
    <xf numFmtId="178" fontId="0" fillId="0" borderId="0" xfId="0" applyNumberFormat="1" applyFont="1" applyFill="1" applyBorder="1"/>
    <xf numFmtId="3" fontId="0" fillId="0" borderId="0" xfId="0" applyNumberFormat="1" applyFont="1" applyFill="1" applyBorder="1"/>
    <xf numFmtId="178" fontId="0" fillId="0" borderId="74" xfId="0" applyNumberFormat="1" applyFont="1" applyFill="1" applyBorder="1"/>
    <xf numFmtId="3" fontId="0" fillId="0" borderId="74" xfId="0" applyNumberFormat="1" applyFont="1" applyFill="1" applyBorder="1"/>
    <xf numFmtId="178" fontId="0" fillId="0" borderId="0" xfId="0" applyNumberFormat="1" applyFont="1" applyFill="1"/>
    <xf numFmtId="3" fontId="0" fillId="0" borderId="0" xfId="0" applyNumberFormat="1" applyFont="1" applyFill="1"/>
    <xf numFmtId="179" fontId="0" fillId="0" borderId="7" xfId="55" applyNumberFormat="1" applyFont="1" applyFill="1" applyBorder="1"/>
    <xf numFmtId="179" fontId="0" fillId="0" borderId="0" xfId="55" applyNumberFormat="1" applyFont="1" applyFill="1" applyBorder="1"/>
    <xf numFmtId="38" fontId="0" fillId="0" borderId="0" xfId="55" applyFont="1" applyFill="1" applyBorder="1"/>
    <xf numFmtId="3" fontId="0" fillId="0" borderId="10" xfId="0" applyNumberFormat="1" applyFont="1" applyFill="1" applyBorder="1"/>
    <xf numFmtId="3" fontId="0" fillId="0" borderId="75" xfId="0" applyNumberFormat="1" applyFont="1" applyFill="1" applyBorder="1"/>
    <xf numFmtId="3" fontId="48" fillId="0" borderId="10" xfId="0" applyNumberFormat="1" applyFont="1" applyFill="1" applyBorder="1"/>
    <xf numFmtId="0" fontId="0" fillId="0" borderId="10" xfId="0" applyFont="1" applyFill="1" applyBorder="1"/>
    <xf numFmtId="180" fontId="0" fillId="0" borderId="7" xfId="0" applyNumberFormat="1" applyFont="1" applyFill="1" applyBorder="1"/>
    <xf numFmtId="0" fontId="32" fillId="0" borderId="7" xfId="0" applyFont="1" applyBorder="1" applyAlignment="1">
      <alignment horizontal="right"/>
    </xf>
    <xf numFmtId="181" fontId="0" fillId="0" borderId="10" xfId="0" applyNumberFormat="1" applyBorder="1"/>
    <xf numFmtId="181" fontId="0" fillId="0" borderId="7" xfId="0" applyNumberFormat="1" applyBorder="1"/>
    <xf numFmtId="0" fontId="51" fillId="0" borderId="0" xfId="0" applyFont="1"/>
    <xf numFmtId="0" fontId="32" fillId="20" borderId="73" xfId="0" applyFont="1" applyFill="1" applyBorder="1" applyAlignment="1">
      <alignment horizontal="right"/>
    </xf>
    <xf numFmtId="178" fontId="0" fillId="20" borderId="73" xfId="0" applyNumberFormat="1" applyFont="1" applyFill="1" applyBorder="1"/>
    <xf numFmtId="0" fontId="0" fillId="20" borderId="73" xfId="0" applyFont="1" applyFill="1" applyBorder="1"/>
    <xf numFmtId="181" fontId="0" fillId="20" borderId="73" xfId="0" applyNumberFormat="1" applyFont="1" applyFill="1" applyBorder="1"/>
    <xf numFmtId="3" fontId="0" fillId="20" borderId="73" xfId="0" applyNumberFormat="1" applyFont="1" applyFill="1" applyBorder="1"/>
    <xf numFmtId="0" fontId="52" fillId="0" borderId="0" xfId="0" applyFont="1"/>
    <xf numFmtId="0" fontId="40" fillId="0" borderId="0" xfId="0" applyFont="1"/>
    <xf numFmtId="0" fontId="53" fillId="0" borderId="0" xfId="0" applyFont="1"/>
    <xf numFmtId="0" fontId="40" fillId="0" borderId="48" xfId="0" applyFont="1" applyBorder="1"/>
    <xf numFmtId="0" fontId="40" fillId="0" borderId="49" xfId="0" applyFont="1" applyBorder="1" applyAlignment="1">
      <alignment horizontal="centerContinuous"/>
    </xf>
    <xf numFmtId="0" fontId="40" fillId="0" borderId="53" xfId="0" applyFont="1" applyBorder="1" applyAlignment="1">
      <alignment horizontal="centerContinuous"/>
    </xf>
    <xf numFmtId="0" fontId="40" fillId="0" borderId="54" xfId="0" applyFont="1" applyBorder="1" applyAlignment="1">
      <alignment horizontal="centerContinuous"/>
    </xf>
    <xf numFmtId="0" fontId="40" fillId="0" borderId="51" xfId="0" applyFont="1" applyBorder="1"/>
    <xf numFmtId="0" fontId="40" fillId="0" borderId="46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49" fontId="40" fillId="0" borderId="57" xfId="0" applyNumberFormat="1" applyFont="1" applyBorder="1" applyAlignment="1">
      <alignment horizontal="distributed" vertical="center"/>
    </xf>
    <xf numFmtId="49" fontId="40" fillId="0" borderId="58" xfId="0" applyNumberFormat="1" applyFont="1" applyBorder="1" applyAlignment="1">
      <alignment horizontal="distributed" vertical="center"/>
    </xf>
    <xf numFmtId="0" fontId="40" fillId="0" borderId="58" xfId="0" applyFont="1" applyBorder="1" applyAlignment="1">
      <alignment horizontal="distributed" vertical="center"/>
    </xf>
    <xf numFmtId="0" fontId="40" fillId="0" borderId="45" xfId="0" applyFont="1" applyBorder="1" applyAlignment="1">
      <alignment horizontal="distributed" vertical="center"/>
    </xf>
    <xf numFmtId="0" fontId="40" fillId="0" borderId="85" xfId="0" applyFont="1" applyBorder="1" applyAlignment="1">
      <alignment horizontal="distributed" vertical="center"/>
    </xf>
    <xf numFmtId="3" fontId="40" fillId="0" borderId="53" xfId="0" applyNumberFormat="1" applyFont="1" applyBorder="1"/>
    <xf numFmtId="3" fontId="40" fillId="0" borderId="54" xfId="0" applyNumberFormat="1" applyFont="1" applyBorder="1"/>
    <xf numFmtId="3" fontId="40" fillId="0" borderId="86" xfId="0" applyNumberFormat="1" applyFont="1" applyBorder="1"/>
    <xf numFmtId="3" fontId="40" fillId="0" borderId="75" xfId="0" applyNumberFormat="1" applyFont="1" applyBorder="1"/>
    <xf numFmtId="3" fontId="40" fillId="0" borderId="52" xfId="0" applyNumberFormat="1" applyFont="1" applyBorder="1"/>
    <xf numFmtId="3" fontId="40" fillId="0" borderId="32" xfId="0" applyNumberFormat="1" applyFont="1" applyBorder="1"/>
    <xf numFmtId="0" fontId="40" fillId="0" borderId="51" xfId="0" applyFont="1" applyBorder="1" applyAlignment="1">
      <alignment horizontal="center" vertical="center"/>
    </xf>
    <xf numFmtId="3" fontId="40" fillId="0" borderId="29" xfId="0" applyNumberFormat="1" applyFont="1" applyBorder="1"/>
    <xf numFmtId="3" fontId="40" fillId="0" borderId="87" xfId="0" applyNumberFormat="1" applyFont="1" applyBorder="1"/>
    <xf numFmtId="0" fontId="0" fillId="0" borderId="0" xfId="0" applyProtection="1">
      <protection hidden="1"/>
    </xf>
    <xf numFmtId="0" fontId="54" fillId="0" borderId="0" xfId="0" applyFont="1" applyAlignment="1">
      <alignment horizontal="left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6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6" fillId="0" borderId="76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0" fontId="26" fillId="0" borderId="79" xfId="0" applyFont="1" applyBorder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58" fontId="26" fillId="0" borderId="0" xfId="0" applyNumberFormat="1" applyFont="1" applyAlignment="1">
      <alignment horizontal="left"/>
    </xf>
    <xf numFmtId="0" fontId="28" fillId="19" borderId="81" xfId="0" applyFont="1" applyFill="1" applyBorder="1" applyAlignment="1">
      <alignment vertical="center" wrapText="1"/>
    </xf>
    <xf numFmtId="0" fontId="43" fillId="19" borderId="82" xfId="0" applyFont="1" applyFill="1" applyBorder="1" applyAlignment="1">
      <alignment vertical="center" wrapText="1"/>
    </xf>
    <xf numFmtId="0" fontId="43" fillId="19" borderId="83" xfId="0" applyFont="1" applyFill="1" applyBorder="1" applyAlignment="1">
      <alignment vertical="center" wrapText="1"/>
    </xf>
    <xf numFmtId="0" fontId="26" fillId="0" borderId="17" xfId="0" applyFont="1" applyBorder="1" applyAlignment="1">
      <alignment horizontal="center" vertical="center"/>
    </xf>
    <xf numFmtId="0" fontId="26" fillId="0" borderId="84" xfId="0" applyFont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7" fillId="0" borderId="23" xfId="0" applyFont="1" applyBorder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18" fillId="0" borderId="7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70" xfId="0" applyFont="1" applyFill="1" applyBorder="1" applyAlignment="1">
      <alignment horizontal="center"/>
    </xf>
    <xf numFmtId="0" fontId="18" fillId="0" borderId="26" xfId="0" applyFont="1" applyFill="1" applyBorder="1" applyAlignment="1">
      <alignment horizontal="left"/>
    </xf>
    <xf numFmtId="0" fontId="18" fillId="0" borderId="37" xfId="0" applyFont="1" applyFill="1" applyBorder="1" applyAlignment="1">
      <alignment horizontal="left"/>
    </xf>
    <xf numFmtId="0" fontId="27" fillId="0" borderId="0" xfId="0" applyFont="1" applyAlignment="1">
      <alignment horizontal="center" vertical="center"/>
    </xf>
  </cellXfs>
  <cellStyles count="6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A55FE373-9386-44A3-8284-ABC75EED7E02}"/>
    <cellStyle name="entry" xfId="20" xr:uid="{A1364933-510F-4DC6-8DA5-560916AFC99B}"/>
    <cellStyle name="Header1" xfId="21" xr:uid="{EC695152-744C-46B7-9C71-30671F794E38}"/>
    <cellStyle name="Header2" xfId="22" xr:uid="{A39A1E51-6F31-4672-8CA0-AF35B6317FE5}"/>
    <cellStyle name="Normal_#18-Internet" xfId="23" xr:uid="{FE28DD56-A43E-4513-A01D-D10E17F41D6B}"/>
    <cellStyle name="price" xfId="24" xr:uid="{A0297052-CD1D-41FF-AFA6-563A6B36B86F}"/>
    <cellStyle name="revised" xfId="25" xr:uid="{088419D8-9350-4682-AB08-8AC09C213E5A}"/>
    <cellStyle name="revised 2" xfId="26" xr:uid="{1616C091-08A3-4D44-8024-AA8E5FDF09BE}"/>
    <cellStyle name="revised 2 2" xfId="27" xr:uid="{DCC8C1A7-31DE-401B-AB7B-9944105D7147}"/>
    <cellStyle name="revised 3" xfId="28" xr:uid="{63E3C039-B8E8-4399-AC98-D82F94410793}"/>
    <cellStyle name="section" xfId="29" xr:uid="{0003AACF-8DAF-4FEF-8525-5F6CA465B7D8}"/>
    <cellStyle name="title" xfId="30" xr:uid="{F68032B4-5D9F-4F92-BD12-2205A2B824C1}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パーセント" xfId="40" builtinId="5"/>
    <cellStyle name="メモ" xfId="41" builtinId="10" customBuiltin="1"/>
    <cellStyle name="リンク セル" xfId="42" builtinId="24" customBuiltin="1"/>
    <cellStyle name="悪い" xfId="43" builtinId="27" customBuiltin="1"/>
    <cellStyle name="英語版会計書式１" xfId="44" xr:uid="{077276E2-7003-473D-9965-BDD97B0A3533}"/>
    <cellStyle name="英語版雇用者数書式" xfId="45" xr:uid="{E080D936-5032-4E22-AFCC-1113D2149FDC}"/>
    <cellStyle name="英語版数値書式１" xfId="46" xr:uid="{4EA6E904-C4DD-4AF0-B315-A6BFB0996699}"/>
    <cellStyle name="英語版数値書式２" xfId="47" xr:uid="{74B081EE-ACA6-498C-9667-7EC795C8FCE8}"/>
    <cellStyle name="英語版数値書式３" xfId="48" xr:uid="{EFD122C2-C823-47BE-AFAB-8A662CB50E08}"/>
    <cellStyle name="英語版数値書式４" xfId="49" xr:uid="{A28F9192-6BDF-40A0-92DB-EEC56F4EA931}"/>
    <cellStyle name="英語版数値書式５" xfId="50" xr:uid="{5EF36CC6-D737-4B5B-A1A8-75A8A2721C59}"/>
    <cellStyle name="英語版変化幅書式" xfId="51" xr:uid="{46E90F51-7017-4F1F-8215-543FA04E31A5}"/>
    <cellStyle name="英語版予測値書式" xfId="52" xr:uid="{250556F9-E79A-43D3-BF55-F90377700907}"/>
    <cellStyle name="計算" xfId="53" builtinId="22" customBuiltin="1"/>
    <cellStyle name="警告文" xfId="54" builtinId="11" customBuiltin="1"/>
    <cellStyle name="桁区切り" xfId="55" builtinId="6"/>
    <cellStyle name="見出し 1" xfId="56" builtinId="16" customBuiltin="1"/>
    <cellStyle name="見出し 2" xfId="57" builtinId="17" customBuiltin="1"/>
    <cellStyle name="見出し 3" xfId="58" builtinId="18" customBuiltin="1"/>
    <cellStyle name="見出し 4" xfId="59" builtinId="19" customBuiltin="1"/>
    <cellStyle name="集計" xfId="60" builtinId="25" customBuiltin="1"/>
    <cellStyle name="出力" xfId="61" builtinId="21" customBuiltin="1"/>
    <cellStyle name="説明文" xfId="62" builtinId="53" customBuiltin="1"/>
    <cellStyle name="入力" xfId="63" builtinId="20" customBuiltin="1"/>
    <cellStyle name="標準" xfId="0" builtinId="0"/>
    <cellStyle name="良い" xfId="6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externalLinks/externalLink1.xml" Type="http://schemas.openxmlformats.org/officeDocument/2006/relationships/externalLink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出庫高数量</a:t>
            </a:r>
          </a:p>
        </c:rich>
      </c:tx>
      <c:layout>
        <c:manualLayout>
          <c:xMode val="edge"/>
          <c:yMode val="edge"/>
          <c:x val="0.42248054791967571"/>
          <c:y val="3.64981351015333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3289924164856"/>
          <c:y val="0.20073028471837348"/>
          <c:w val="0.58721041365827442"/>
          <c:h val="0.56569443875177983"/>
        </c:manualLayout>
      </c:layout>
      <c:lineChart>
        <c:grouping val="standard"/>
        <c:varyColors val="0"/>
        <c:ser>
          <c:idx val="1"/>
          <c:order val="0"/>
          <c:tx>
            <c:strRef>
              <c:f>'[1]新グラフ（年度）'!$P$4</c:f>
              <c:strCache>
                <c:ptCount val="1"/>
                <c:pt idx="0">
                  <c:v>３1年度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'[1]新グラフ（年度）'!$O$5:$O$16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'[1]新グラフ（年度）'!$P$5:$P$16</c:f>
              <c:numCache>
                <c:formatCode>General</c:formatCode>
                <c:ptCount val="12"/>
                <c:pt idx="0">
                  <c:v>221.9</c:v>
                </c:pt>
                <c:pt idx="1">
                  <c:v>228.1</c:v>
                </c:pt>
                <c:pt idx="2">
                  <c:v>275.89999999999998</c:v>
                </c:pt>
                <c:pt idx="3">
                  <c:v>266.89999999999998</c:v>
                </c:pt>
                <c:pt idx="4">
                  <c:v>226.8</c:v>
                </c:pt>
                <c:pt idx="5">
                  <c:v>248.8</c:v>
                </c:pt>
                <c:pt idx="6">
                  <c:v>271.89999999999998</c:v>
                </c:pt>
                <c:pt idx="7">
                  <c:v>255</c:v>
                </c:pt>
                <c:pt idx="8">
                  <c:v>270.8</c:v>
                </c:pt>
                <c:pt idx="9">
                  <c:v>234.8</c:v>
                </c:pt>
                <c:pt idx="10">
                  <c:v>228.6</c:v>
                </c:pt>
                <c:pt idx="11">
                  <c:v>257.2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4-49C0-9AB4-C8D9E5AF2A83}"/>
            </c:ext>
          </c:extLst>
        </c:ser>
        <c:ser>
          <c:idx val="2"/>
          <c:order val="1"/>
          <c:tx>
            <c:strRef>
              <c:f>'[1]新グラフ（年度）'!$Q$4</c:f>
              <c:strCache>
                <c:ptCount val="1"/>
                <c:pt idx="0">
                  <c:v>2年度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6633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numRef>
              <c:f>'[1]新グラフ（年度）'!$O$5:$O$16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'[1]新グラフ（年度）'!$Q$5:$Q$16</c:f>
              <c:numCache>
                <c:formatCode>General</c:formatCode>
                <c:ptCount val="12"/>
                <c:pt idx="0">
                  <c:v>236.1</c:v>
                </c:pt>
                <c:pt idx="1">
                  <c:v>189.9</c:v>
                </c:pt>
                <c:pt idx="2">
                  <c:v>238.8</c:v>
                </c:pt>
                <c:pt idx="3">
                  <c:v>257</c:v>
                </c:pt>
                <c:pt idx="4">
                  <c:v>229.6</c:v>
                </c:pt>
                <c:pt idx="5">
                  <c:v>252.5</c:v>
                </c:pt>
                <c:pt idx="6">
                  <c:v>257.10000000000002</c:v>
                </c:pt>
                <c:pt idx="7">
                  <c:v>244.5</c:v>
                </c:pt>
                <c:pt idx="8">
                  <c:v>262.39999999999998</c:v>
                </c:pt>
                <c:pt idx="9">
                  <c:v>206.3</c:v>
                </c:pt>
                <c:pt idx="10">
                  <c:v>228</c:v>
                </c:pt>
                <c:pt idx="11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4-49C0-9AB4-C8D9E5AF2A83}"/>
            </c:ext>
          </c:extLst>
        </c:ser>
        <c:ser>
          <c:idx val="3"/>
          <c:order val="2"/>
          <c:tx>
            <c:strRef>
              <c:f>'[1]新グラフ（年度）'!$R$4</c:f>
              <c:strCache>
                <c:ptCount val="1"/>
                <c:pt idx="0">
                  <c:v>3年度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'[1]新グラフ（年度）'!$O$5:$O$16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'[1]新グラフ（年度）'!$R$5:$R$16</c:f>
              <c:numCache>
                <c:formatCode>General</c:formatCode>
                <c:ptCount val="12"/>
                <c:pt idx="0">
                  <c:v>251.6</c:v>
                </c:pt>
                <c:pt idx="1">
                  <c:v>219.4</c:v>
                </c:pt>
                <c:pt idx="2">
                  <c:v>252.4</c:v>
                </c:pt>
                <c:pt idx="3">
                  <c:v>251.5</c:v>
                </c:pt>
                <c:pt idx="4">
                  <c:v>222.5</c:v>
                </c:pt>
                <c:pt idx="5">
                  <c:v>229.8</c:v>
                </c:pt>
                <c:pt idx="6">
                  <c:v>232.5</c:v>
                </c:pt>
                <c:pt idx="7">
                  <c:v>241.3</c:v>
                </c:pt>
                <c:pt idx="8">
                  <c:v>262.5</c:v>
                </c:pt>
                <c:pt idx="9">
                  <c:v>204.6</c:v>
                </c:pt>
                <c:pt idx="10">
                  <c:v>207.3</c:v>
                </c:pt>
                <c:pt idx="11">
                  <c:v>252.3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C4-49C0-9AB4-C8D9E5AF2A83}"/>
            </c:ext>
          </c:extLst>
        </c:ser>
        <c:ser>
          <c:idx val="4"/>
          <c:order val="3"/>
          <c:tx>
            <c:strRef>
              <c:f>'[1]新グラフ（年度）'!$S$4</c:f>
              <c:strCache>
                <c:ptCount val="1"/>
                <c:pt idx="0">
                  <c:v>4年度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star"/>
            <c:size val="7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'[1]新グラフ（年度）'!$O$5:$O$16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'[1]新グラフ（年度）'!$S$5:$S$16</c:f>
              <c:numCache>
                <c:formatCode>General</c:formatCode>
                <c:ptCount val="12"/>
                <c:pt idx="0">
                  <c:v>243.5</c:v>
                </c:pt>
                <c:pt idx="1">
                  <c:v>211.6</c:v>
                </c:pt>
                <c:pt idx="2">
                  <c:v>244.2</c:v>
                </c:pt>
                <c:pt idx="3">
                  <c:v>243.7</c:v>
                </c:pt>
                <c:pt idx="4">
                  <c:v>241.4</c:v>
                </c:pt>
                <c:pt idx="5">
                  <c:v>240.4</c:v>
                </c:pt>
                <c:pt idx="6">
                  <c:v>230.8</c:v>
                </c:pt>
                <c:pt idx="7">
                  <c:v>232.5</c:v>
                </c:pt>
                <c:pt idx="8">
                  <c:v>245.4</c:v>
                </c:pt>
                <c:pt idx="9">
                  <c:v>189.9</c:v>
                </c:pt>
                <c:pt idx="10">
                  <c:v>212.9</c:v>
                </c:pt>
                <c:pt idx="11">
                  <c:v>249.9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C4-49C0-9AB4-C8D9E5AF2A83}"/>
            </c:ext>
          </c:extLst>
        </c:ser>
        <c:ser>
          <c:idx val="0"/>
          <c:order val="4"/>
          <c:tx>
            <c:strRef>
              <c:f>'[1]新グラフ（年度）'!$T$4</c:f>
              <c:strCache>
                <c:ptCount val="1"/>
                <c:pt idx="0">
                  <c:v>5年度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'[1]新グラフ（年度）'!$O$5:$O$16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'[1]新グラフ（年度）'!$T$5:$T$16</c:f>
              <c:numCache>
                <c:formatCode>General</c:formatCode>
                <c:ptCount val="12"/>
                <c:pt idx="0">
                  <c:v>234.4</c:v>
                </c:pt>
                <c:pt idx="1">
                  <c:v>215.2</c:v>
                </c:pt>
                <c:pt idx="2">
                  <c:v>246.4</c:v>
                </c:pt>
                <c:pt idx="3">
                  <c:v>252.4</c:v>
                </c:pt>
                <c:pt idx="4">
                  <c:v>231.7</c:v>
                </c:pt>
                <c:pt idx="5">
                  <c:v>234.3</c:v>
                </c:pt>
                <c:pt idx="6">
                  <c:v>239.4</c:v>
                </c:pt>
                <c:pt idx="7">
                  <c:v>241.8</c:v>
                </c:pt>
                <c:pt idx="8">
                  <c:v>244.6</c:v>
                </c:pt>
                <c:pt idx="9">
                  <c:v>189.4</c:v>
                </c:pt>
                <c:pt idx="10">
                  <c:v>213.6</c:v>
                </c:pt>
                <c:pt idx="11">
                  <c:v>223.3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C4-49C0-9AB4-C8D9E5AF2A83}"/>
            </c:ext>
          </c:extLst>
        </c:ser>
        <c:ser>
          <c:idx val="5"/>
          <c:order val="5"/>
          <c:tx>
            <c:strRef>
              <c:f>'[1]新グラフ（年度）'!$U$4</c:f>
              <c:strCache>
                <c:ptCount val="1"/>
                <c:pt idx="0">
                  <c:v>6年度</c:v>
                </c:pt>
              </c:strCache>
            </c:strRef>
          </c:tx>
          <c:cat>
            <c:numRef>
              <c:f>'[1]新グラフ（年度）'!$O$5:$O$16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'[1]新グラフ（年度）'!$U$5:$U$16</c:f>
              <c:numCache>
                <c:formatCode>General</c:formatCode>
                <c:ptCount val="12"/>
                <c:pt idx="0">
                  <c:v>269.7</c:v>
                </c:pt>
                <c:pt idx="1">
                  <c:v>235.7</c:v>
                </c:pt>
                <c:pt idx="2">
                  <c:v>238.2</c:v>
                </c:pt>
                <c:pt idx="3">
                  <c:v>268.3</c:v>
                </c:pt>
                <c:pt idx="4">
                  <c:v>188.8</c:v>
                </c:pt>
                <c:pt idx="5">
                  <c:v>247.3</c:v>
                </c:pt>
                <c:pt idx="6">
                  <c:v>245.7</c:v>
                </c:pt>
                <c:pt idx="7">
                  <c:v>271.7</c:v>
                </c:pt>
                <c:pt idx="8">
                  <c:v>250.6</c:v>
                </c:pt>
                <c:pt idx="9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C4-49C0-9AB4-C8D9E5AF2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137535"/>
        <c:axId val="1"/>
      </c:lineChart>
      <c:catAx>
        <c:axId val="5051375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45542701393095092"/>
              <c:y val="0.908760501827223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90"/>
          <c:min val="1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游ゴシック"/>
                    <a:ea typeface="游ゴシック"/>
                    <a:cs typeface="游ゴシック"/>
                  </a:defRPr>
                </a:pPr>
                <a:r>
                  <a:rPr lang="ja-JP" altLang="en-US" sz="10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万トン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游ゴシック"/>
                    <a:ea typeface="游ゴシック"/>
                    <a:cs typeface="游ゴシック"/>
                  </a:defRPr>
                </a:pPr>
                <a:endParaRPr lang="ja-JP" altLang="en-US" sz="102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9.6899315100405347E-3"/>
              <c:y val="0.41605960140149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5137535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163280995201046"/>
          <c:y val="0.22053950194024788"/>
          <c:w val="0.1663173834039976"/>
          <c:h val="0.423322909995102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１～３類倉庫　所管面積</a:t>
            </a:r>
          </a:p>
        </c:rich>
      </c:tx>
      <c:layout>
        <c:manualLayout>
          <c:xMode val="edge"/>
          <c:yMode val="edge"/>
          <c:x val="0.34555963837853598"/>
          <c:y val="3.6232264445205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92664092664092"/>
          <c:y val="0.17178802312184041"/>
          <c:w val="0.62548262548262545"/>
          <c:h val="0.58908392078344463"/>
        </c:manualLayout>
      </c:layout>
      <c:lineChart>
        <c:grouping val="standard"/>
        <c:varyColors val="0"/>
        <c:ser>
          <c:idx val="1"/>
          <c:order val="0"/>
          <c:tx>
            <c:strRef>
              <c:f>'[1]新グラフ（年度）'!$W$4</c:f>
              <c:strCache>
                <c:ptCount val="1"/>
                <c:pt idx="0">
                  <c:v>３1年度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'[1]新グラフ（年度）'!$V$5:$V$16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'[1]新グラフ（年度）'!$W$5:$W$16</c:f>
              <c:numCache>
                <c:formatCode>General</c:formatCode>
                <c:ptCount val="12"/>
                <c:pt idx="0">
                  <c:v>778.7</c:v>
                </c:pt>
                <c:pt idx="1">
                  <c:v>778.6</c:v>
                </c:pt>
                <c:pt idx="2">
                  <c:v>781.9</c:v>
                </c:pt>
                <c:pt idx="3">
                  <c:v>781.4</c:v>
                </c:pt>
                <c:pt idx="4">
                  <c:v>779.9</c:v>
                </c:pt>
                <c:pt idx="5">
                  <c:v>780.4</c:v>
                </c:pt>
                <c:pt idx="6">
                  <c:v>781.5</c:v>
                </c:pt>
                <c:pt idx="7">
                  <c:v>781.8</c:v>
                </c:pt>
                <c:pt idx="8">
                  <c:v>787.5</c:v>
                </c:pt>
                <c:pt idx="9">
                  <c:v>790.4</c:v>
                </c:pt>
                <c:pt idx="10">
                  <c:v>793.2</c:v>
                </c:pt>
                <c:pt idx="11">
                  <c:v>794.9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0-44B7-8370-B7390E9B28B0}"/>
            </c:ext>
          </c:extLst>
        </c:ser>
        <c:ser>
          <c:idx val="2"/>
          <c:order val="1"/>
          <c:tx>
            <c:strRef>
              <c:f>'[1]新グラフ（年度）'!$X$4</c:f>
              <c:strCache>
                <c:ptCount val="1"/>
                <c:pt idx="0">
                  <c:v>2年度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6633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numRef>
              <c:f>'[1]新グラフ（年度）'!$V$5:$V$16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'[1]新グラフ（年度）'!$X$5:$X$16</c:f>
              <c:numCache>
                <c:formatCode>General</c:formatCode>
                <c:ptCount val="12"/>
                <c:pt idx="0">
                  <c:v>797.2</c:v>
                </c:pt>
                <c:pt idx="1">
                  <c:v>796.5</c:v>
                </c:pt>
                <c:pt idx="2">
                  <c:v>795</c:v>
                </c:pt>
                <c:pt idx="3">
                  <c:v>800.8</c:v>
                </c:pt>
                <c:pt idx="4">
                  <c:v>802.2</c:v>
                </c:pt>
                <c:pt idx="5">
                  <c:v>806.6</c:v>
                </c:pt>
                <c:pt idx="6">
                  <c:v>808.5</c:v>
                </c:pt>
                <c:pt idx="7">
                  <c:v>822.6</c:v>
                </c:pt>
                <c:pt idx="8">
                  <c:v>859.8</c:v>
                </c:pt>
                <c:pt idx="9">
                  <c:v>863.9</c:v>
                </c:pt>
                <c:pt idx="10">
                  <c:v>861.1</c:v>
                </c:pt>
                <c:pt idx="11">
                  <c:v>866.6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0-44B7-8370-B7390E9B28B0}"/>
            </c:ext>
          </c:extLst>
        </c:ser>
        <c:ser>
          <c:idx val="3"/>
          <c:order val="2"/>
          <c:tx>
            <c:strRef>
              <c:f>'[1]新グラフ（年度）'!$Y$4</c:f>
              <c:strCache>
                <c:ptCount val="1"/>
                <c:pt idx="0">
                  <c:v>3年度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'[1]新グラフ（年度）'!$V$5:$V$16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'[1]新グラフ（年度）'!$Y$5:$Y$16</c:f>
              <c:numCache>
                <c:formatCode>General</c:formatCode>
                <c:ptCount val="12"/>
                <c:pt idx="0">
                  <c:v>848</c:v>
                </c:pt>
                <c:pt idx="1">
                  <c:v>873.1</c:v>
                </c:pt>
                <c:pt idx="2">
                  <c:v>877.2</c:v>
                </c:pt>
                <c:pt idx="3">
                  <c:v>842.3</c:v>
                </c:pt>
                <c:pt idx="4">
                  <c:v>887.9</c:v>
                </c:pt>
                <c:pt idx="5">
                  <c:v>897.2</c:v>
                </c:pt>
                <c:pt idx="6">
                  <c:v>890.3</c:v>
                </c:pt>
                <c:pt idx="7">
                  <c:v>890.7</c:v>
                </c:pt>
                <c:pt idx="8">
                  <c:v>894.5</c:v>
                </c:pt>
                <c:pt idx="9">
                  <c:v>898.5</c:v>
                </c:pt>
                <c:pt idx="10">
                  <c:v>908.5</c:v>
                </c:pt>
                <c:pt idx="11">
                  <c:v>898.6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B0-44B7-8370-B7390E9B28B0}"/>
            </c:ext>
          </c:extLst>
        </c:ser>
        <c:ser>
          <c:idx val="4"/>
          <c:order val="3"/>
          <c:tx>
            <c:strRef>
              <c:f>'[1]新グラフ（年度）'!$Z$4</c:f>
              <c:strCache>
                <c:ptCount val="1"/>
                <c:pt idx="0">
                  <c:v>4年度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star"/>
            <c:size val="7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'[1]新グラフ（年度）'!$V$5:$V$16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'[1]新グラフ（年度）'!$Z$5:$Z$16</c:f>
              <c:numCache>
                <c:formatCode>General</c:formatCode>
                <c:ptCount val="12"/>
                <c:pt idx="0">
                  <c:v>896.2</c:v>
                </c:pt>
                <c:pt idx="1">
                  <c:v>896.4</c:v>
                </c:pt>
                <c:pt idx="2">
                  <c:v>902.7</c:v>
                </c:pt>
                <c:pt idx="3">
                  <c:v>896.5</c:v>
                </c:pt>
                <c:pt idx="4">
                  <c:v>900</c:v>
                </c:pt>
                <c:pt idx="5">
                  <c:v>903.7</c:v>
                </c:pt>
                <c:pt idx="6">
                  <c:v>904.9</c:v>
                </c:pt>
                <c:pt idx="7">
                  <c:v>906.8</c:v>
                </c:pt>
                <c:pt idx="8">
                  <c:v>913</c:v>
                </c:pt>
                <c:pt idx="9">
                  <c:v>915.8</c:v>
                </c:pt>
                <c:pt idx="10">
                  <c:v>919</c:v>
                </c:pt>
                <c:pt idx="11">
                  <c:v>923.5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B0-44B7-8370-B7390E9B28B0}"/>
            </c:ext>
          </c:extLst>
        </c:ser>
        <c:ser>
          <c:idx val="0"/>
          <c:order val="4"/>
          <c:tx>
            <c:strRef>
              <c:f>'[1]新グラフ（年度）'!$AA$4</c:f>
              <c:strCache>
                <c:ptCount val="1"/>
                <c:pt idx="0">
                  <c:v>5年度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'[1]新グラフ（年度）'!$V$5:$V$16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'[1]新グラフ（年度）'!$AA$5:$AA$16</c:f>
              <c:numCache>
                <c:formatCode>General</c:formatCode>
                <c:ptCount val="12"/>
                <c:pt idx="0">
                  <c:v>926.9</c:v>
                </c:pt>
                <c:pt idx="1">
                  <c:v>929.6</c:v>
                </c:pt>
                <c:pt idx="2">
                  <c:v>929.4</c:v>
                </c:pt>
                <c:pt idx="3">
                  <c:v>930.2</c:v>
                </c:pt>
                <c:pt idx="4">
                  <c:v>929.8</c:v>
                </c:pt>
                <c:pt idx="5">
                  <c:v>930.1</c:v>
                </c:pt>
                <c:pt idx="6">
                  <c:v>938.4</c:v>
                </c:pt>
                <c:pt idx="7">
                  <c:v>937.2</c:v>
                </c:pt>
                <c:pt idx="8">
                  <c:v>939</c:v>
                </c:pt>
                <c:pt idx="9">
                  <c:v>943.2</c:v>
                </c:pt>
                <c:pt idx="10">
                  <c:v>940.6</c:v>
                </c:pt>
                <c:pt idx="11">
                  <c:v>936.4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B0-44B7-8370-B7390E9B28B0}"/>
            </c:ext>
          </c:extLst>
        </c:ser>
        <c:ser>
          <c:idx val="5"/>
          <c:order val="5"/>
          <c:tx>
            <c:strRef>
              <c:f>'[1]新グラフ（年度）'!$AB$4</c:f>
              <c:strCache>
                <c:ptCount val="1"/>
                <c:pt idx="0">
                  <c:v>6年度</c:v>
                </c:pt>
              </c:strCache>
            </c:strRef>
          </c:tx>
          <c:cat>
            <c:numRef>
              <c:f>'[1]新グラフ（年度）'!$V$5:$V$16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'[1]新グラフ（年度）'!$AB$5:$AB$16</c:f>
              <c:numCache>
                <c:formatCode>General</c:formatCode>
                <c:ptCount val="12"/>
                <c:pt idx="0">
                  <c:v>947.3</c:v>
                </c:pt>
                <c:pt idx="1">
                  <c:v>951.2</c:v>
                </c:pt>
                <c:pt idx="2">
                  <c:v>950.4</c:v>
                </c:pt>
                <c:pt idx="3">
                  <c:v>953.7</c:v>
                </c:pt>
                <c:pt idx="4">
                  <c:v>952</c:v>
                </c:pt>
                <c:pt idx="5">
                  <c:v>959.2</c:v>
                </c:pt>
                <c:pt idx="6">
                  <c:v>958.2</c:v>
                </c:pt>
                <c:pt idx="7">
                  <c:v>958.1</c:v>
                </c:pt>
                <c:pt idx="8">
                  <c:v>957.8</c:v>
                </c:pt>
                <c:pt idx="9">
                  <c:v>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B0-44B7-8370-B7390E9B2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135135"/>
        <c:axId val="1"/>
      </c:lineChart>
      <c:catAx>
        <c:axId val="5051351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43629372995042287"/>
              <c:y val="0.909423713340180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0"/>
          <c:min val="7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万㎡</a:t>
                </a:r>
              </a:p>
            </c:rich>
          </c:tx>
          <c:layout>
            <c:manualLayout>
              <c:xMode val="edge"/>
              <c:yMode val="edge"/>
              <c:x val="9.6524934383202098E-3"/>
              <c:y val="0.427538894594697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5135135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754435695538061"/>
          <c:y val="0.21622275476435013"/>
          <c:w val="0.17521633129192182"/>
          <c:h val="0.451544372170869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firstPageNumber="0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１～３類倉庫　所管面積</a:t>
            </a:r>
          </a:p>
        </c:rich>
      </c:tx>
      <c:layout>
        <c:manualLayout>
          <c:xMode val="edge"/>
          <c:yMode val="edge"/>
          <c:x val="0.34555956762801099"/>
          <c:y val="3.62318840579710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92664092664092"/>
          <c:y val="0.17178802312184041"/>
          <c:w val="0.62548262548262545"/>
          <c:h val="0.58908392078344463"/>
        </c:manualLayout>
      </c:layout>
      <c:lineChart>
        <c:grouping val="standard"/>
        <c:varyColors val="0"/>
        <c:ser>
          <c:idx val="1"/>
          <c:order val="0"/>
          <c:tx>
            <c:strRef>
              <c:f>'[1]新グラフ（年度）'!$W$4</c:f>
              <c:strCache>
                <c:ptCount val="1"/>
                <c:pt idx="0">
                  <c:v>３1年度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'[1]新グラフ（年度）'!$V$5:$V$16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'[1]新グラフ（年度）'!$W$5:$W$16</c:f>
              <c:numCache>
                <c:formatCode>General</c:formatCode>
                <c:ptCount val="12"/>
                <c:pt idx="0">
                  <c:v>778.7</c:v>
                </c:pt>
                <c:pt idx="1">
                  <c:v>778.6</c:v>
                </c:pt>
                <c:pt idx="2">
                  <c:v>781.9</c:v>
                </c:pt>
                <c:pt idx="3">
                  <c:v>781.4</c:v>
                </c:pt>
                <c:pt idx="4">
                  <c:v>779.9</c:v>
                </c:pt>
                <c:pt idx="5">
                  <c:v>780.4</c:v>
                </c:pt>
                <c:pt idx="6">
                  <c:v>781.5</c:v>
                </c:pt>
                <c:pt idx="7">
                  <c:v>781.8</c:v>
                </c:pt>
                <c:pt idx="8">
                  <c:v>787.5</c:v>
                </c:pt>
                <c:pt idx="9">
                  <c:v>790.4</c:v>
                </c:pt>
                <c:pt idx="10">
                  <c:v>793.2</c:v>
                </c:pt>
                <c:pt idx="11">
                  <c:v>794.9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2-481A-8B47-F8FEF8763C01}"/>
            </c:ext>
          </c:extLst>
        </c:ser>
        <c:ser>
          <c:idx val="2"/>
          <c:order val="1"/>
          <c:tx>
            <c:strRef>
              <c:f>'[1]新グラフ（年度）'!$X$4</c:f>
              <c:strCache>
                <c:ptCount val="1"/>
                <c:pt idx="0">
                  <c:v>2年度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6633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numRef>
              <c:f>'[1]新グラフ（年度）'!$V$5:$V$16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'[1]新グラフ（年度）'!$X$5:$X$16</c:f>
              <c:numCache>
                <c:formatCode>General</c:formatCode>
                <c:ptCount val="12"/>
                <c:pt idx="0">
                  <c:v>797.2</c:v>
                </c:pt>
                <c:pt idx="1">
                  <c:v>796.5</c:v>
                </c:pt>
                <c:pt idx="2">
                  <c:v>795</c:v>
                </c:pt>
                <c:pt idx="3">
                  <c:v>800.8</c:v>
                </c:pt>
                <c:pt idx="4">
                  <c:v>802.2</c:v>
                </c:pt>
                <c:pt idx="5">
                  <c:v>806.6</c:v>
                </c:pt>
                <c:pt idx="6">
                  <c:v>808.5</c:v>
                </c:pt>
                <c:pt idx="7">
                  <c:v>822.6</c:v>
                </c:pt>
                <c:pt idx="8">
                  <c:v>859.8</c:v>
                </c:pt>
                <c:pt idx="9">
                  <c:v>863.9</c:v>
                </c:pt>
                <c:pt idx="10">
                  <c:v>861.1</c:v>
                </c:pt>
                <c:pt idx="11">
                  <c:v>866.6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2-481A-8B47-F8FEF8763C01}"/>
            </c:ext>
          </c:extLst>
        </c:ser>
        <c:ser>
          <c:idx val="3"/>
          <c:order val="2"/>
          <c:tx>
            <c:strRef>
              <c:f>'[1]新グラフ（年度）'!$Y$4</c:f>
              <c:strCache>
                <c:ptCount val="1"/>
                <c:pt idx="0">
                  <c:v>3年度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'[1]新グラフ（年度）'!$V$5:$V$16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'[1]新グラフ（年度）'!$Y$5:$Y$16</c:f>
              <c:numCache>
                <c:formatCode>General</c:formatCode>
                <c:ptCount val="12"/>
                <c:pt idx="0">
                  <c:v>848</c:v>
                </c:pt>
                <c:pt idx="1">
                  <c:v>873.1</c:v>
                </c:pt>
                <c:pt idx="2">
                  <c:v>877.2</c:v>
                </c:pt>
                <c:pt idx="3">
                  <c:v>842.3</c:v>
                </c:pt>
                <c:pt idx="4">
                  <c:v>887.9</c:v>
                </c:pt>
                <c:pt idx="5">
                  <c:v>897.2</c:v>
                </c:pt>
                <c:pt idx="6">
                  <c:v>890.3</c:v>
                </c:pt>
                <c:pt idx="7">
                  <c:v>890.7</c:v>
                </c:pt>
                <c:pt idx="8">
                  <c:v>894.5</c:v>
                </c:pt>
                <c:pt idx="9">
                  <c:v>898.5</c:v>
                </c:pt>
                <c:pt idx="10">
                  <c:v>908.5</c:v>
                </c:pt>
                <c:pt idx="11">
                  <c:v>898.6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E2-481A-8B47-F8FEF8763C01}"/>
            </c:ext>
          </c:extLst>
        </c:ser>
        <c:ser>
          <c:idx val="4"/>
          <c:order val="3"/>
          <c:tx>
            <c:strRef>
              <c:f>'[1]新グラフ（年度）'!$Z$4</c:f>
              <c:strCache>
                <c:ptCount val="1"/>
                <c:pt idx="0">
                  <c:v>4年度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star"/>
            <c:size val="7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'[1]新グラフ（年度）'!$V$5:$V$16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'[1]新グラフ（年度）'!$Z$5:$Z$16</c:f>
              <c:numCache>
                <c:formatCode>General</c:formatCode>
                <c:ptCount val="12"/>
                <c:pt idx="0">
                  <c:v>896.2</c:v>
                </c:pt>
                <c:pt idx="1">
                  <c:v>896.4</c:v>
                </c:pt>
                <c:pt idx="2">
                  <c:v>902.7</c:v>
                </c:pt>
                <c:pt idx="3">
                  <c:v>896.5</c:v>
                </c:pt>
                <c:pt idx="4">
                  <c:v>900</c:v>
                </c:pt>
                <c:pt idx="5">
                  <c:v>903.7</c:v>
                </c:pt>
                <c:pt idx="6">
                  <c:v>904.9</c:v>
                </c:pt>
                <c:pt idx="7">
                  <c:v>906.8</c:v>
                </c:pt>
                <c:pt idx="8">
                  <c:v>913</c:v>
                </c:pt>
                <c:pt idx="9">
                  <c:v>915.8</c:v>
                </c:pt>
                <c:pt idx="10">
                  <c:v>919</c:v>
                </c:pt>
                <c:pt idx="11">
                  <c:v>923.5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E2-481A-8B47-F8FEF8763C01}"/>
            </c:ext>
          </c:extLst>
        </c:ser>
        <c:ser>
          <c:idx val="0"/>
          <c:order val="4"/>
          <c:tx>
            <c:strRef>
              <c:f>'[1]新グラフ（年度）'!$AA$4</c:f>
              <c:strCache>
                <c:ptCount val="1"/>
                <c:pt idx="0">
                  <c:v>5年度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'[1]新グラフ（年度）'!$V$5:$V$16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'[1]新グラフ（年度）'!$AA$5:$AA$16</c:f>
              <c:numCache>
                <c:formatCode>General</c:formatCode>
                <c:ptCount val="12"/>
                <c:pt idx="0">
                  <c:v>926.9</c:v>
                </c:pt>
                <c:pt idx="1">
                  <c:v>929.6</c:v>
                </c:pt>
                <c:pt idx="2">
                  <c:v>929.4</c:v>
                </c:pt>
                <c:pt idx="3">
                  <c:v>930.2</c:v>
                </c:pt>
                <c:pt idx="4">
                  <c:v>929.8</c:v>
                </c:pt>
                <c:pt idx="5">
                  <c:v>930.1</c:v>
                </c:pt>
                <c:pt idx="6">
                  <c:v>938.4</c:v>
                </c:pt>
                <c:pt idx="7">
                  <c:v>937.2</c:v>
                </c:pt>
                <c:pt idx="8">
                  <c:v>939</c:v>
                </c:pt>
                <c:pt idx="9">
                  <c:v>943.2</c:v>
                </c:pt>
                <c:pt idx="10">
                  <c:v>940.6</c:v>
                </c:pt>
                <c:pt idx="11">
                  <c:v>936.4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E2-481A-8B47-F8FEF8763C01}"/>
            </c:ext>
          </c:extLst>
        </c:ser>
        <c:ser>
          <c:idx val="5"/>
          <c:order val="5"/>
          <c:tx>
            <c:strRef>
              <c:f>'[1]新グラフ（年度）'!$AB$4</c:f>
              <c:strCache>
                <c:ptCount val="1"/>
                <c:pt idx="0">
                  <c:v>6年度</c:v>
                </c:pt>
              </c:strCache>
            </c:strRef>
          </c:tx>
          <c:cat>
            <c:numRef>
              <c:f>'[1]新グラフ（年度）'!$V$5:$V$16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'[1]新グラフ（年度）'!$AB$5:$AB$16</c:f>
              <c:numCache>
                <c:formatCode>General</c:formatCode>
                <c:ptCount val="12"/>
                <c:pt idx="0">
                  <c:v>947.3</c:v>
                </c:pt>
                <c:pt idx="1">
                  <c:v>951.2</c:v>
                </c:pt>
                <c:pt idx="2">
                  <c:v>950.4</c:v>
                </c:pt>
                <c:pt idx="3">
                  <c:v>953.7</c:v>
                </c:pt>
                <c:pt idx="4">
                  <c:v>952</c:v>
                </c:pt>
                <c:pt idx="5">
                  <c:v>959.2</c:v>
                </c:pt>
                <c:pt idx="6">
                  <c:v>958.2</c:v>
                </c:pt>
                <c:pt idx="7">
                  <c:v>958.1</c:v>
                </c:pt>
                <c:pt idx="8">
                  <c:v>957.8</c:v>
                </c:pt>
                <c:pt idx="9">
                  <c:v>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E2-481A-8B47-F8FEF8763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199391"/>
        <c:axId val="1"/>
      </c:lineChart>
      <c:catAx>
        <c:axId val="7891993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43629362158132601"/>
              <c:y val="0.909423713340180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0"/>
          <c:min val="7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万㎡</a:t>
                </a:r>
              </a:p>
            </c:rich>
          </c:tx>
          <c:layout>
            <c:manualLayout>
              <c:xMode val="edge"/>
              <c:yMode val="edge"/>
              <c:x val="9.6524251036667758E-3"/>
              <c:y val="0.427538514207463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9199391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75443786982248"/>
          <c:y val="0.21622275476435013"/>
          <c:w val="0.16305176349997663"/>
          <c:h val="0.451544752558104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firstPageNumber="0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入庫高数量</a:t>
            </a:r>
          </a:p>
        </c:rich>
      </c:tx>
      <c:layout>
        <c:manualLayout>
          <c:xMode val="edge"/>
          <c:yMode val="edge"/>
          <c:x val="0.42658780985710115"/>
          <c:y val="3.6498045657961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82568131836193"/>
          <c:y val="0.20073028471837348"/>
          <c:w val="0.61706468770284539"/>
          <c:h val="0.56569443875177983"/>
        </c:manualLayout>
      </c:layout>
      <c:lineChart>
        <c:grouping val="standard"/>
        <c:varyColors val="0"/>
        <c:ser>
          <c:idx val="1"/>
          <c:order val="0"/>
          <c:tx>
            <c:strRef>
              <c:f>'[1]新グラフ（年度）'!$B$4</c:f>
              <c:strCache>
                <c:ptCount val="1"/>
                <c:pt idx="0">
                  <c:v>３1年度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'[1]新グラフ（年度）'!$A$5:$A$16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'[1]新グラフ（年度）'!$B$5:$B$16</c:f>
              <c:numCache>
                <c:formatCode>General</c:formatCode>
                <c:ptCount val="12"/>
                <c:pt idx="0">
                  <c:v>256.5</c:v>
                </c:pt>
                <c:pt idx="1">
                  <c:v>240.4</c:v>
                </c:pt>
                <c:pt idx="2">
                  <c:v>277.7</c:v>
                </c:pt>
                <c:pt idx="3">
                  <c:v>263.7</c:v>
                </c:pt>
                <c:pt idx="4">
                  <c:v>232.8</c:v>
                </c:pt>
                <c:pt idx="5">
                  <c:v>242</c:v>
                </c:pt>
                <c:pt idx="6">
                  <c:v>272.8</c:v>
                </c:pt>
                <c:pt idx="7">
                  <c:v>260.7</c:v>
                </c:pt>
                <c:pt idx="8">
                  <c:v>265.5</c:v>
                </c:pt>
                <c:pt idx="9">
                  <c:v>242.9</c:v>
                </c:pt>
                <c:pt idx="10">
                  <c:v>224.3</c:v>
                </c:pt>
                <c:pt idx="11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7-433C-B045-361DB7E6E1A8}"/>
            </c:ext>
          </c:extLst>
        </c:ser>
        <c:ser>
          <c:idx val="2"/>
          <c:order val="1"/>
          <c:tx>
            <c:strRef>
              <c:f>'[1]新グラフ（年度）'!$C$4</c:f>
              <c:strCache>
                <c:ptCount val="1"/>
                <c:pt idx="0">
                  <c:v>2年度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6633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numRef>
              <c:f>'[1]新グラフ（年度）'!$A$5:$A$16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'[1]新グラフ（年度）'!$C$5:$C$16</c:f>
              <c:numCache>
                <c:formatCode>General</c:formatCode>
                <c:ptCount val="12"/>
                <c:pt idx="0">
                  <c:v>245.5</c:v>
                </c:pt>
                <c:pt idx="1">
                  <c:v>215</c:v>
                </c:pt>
                <c:pt idx="2">
                  <c:v>236.5</c:v>
                </c:pt>
                <c:pt idx="3">
                  <c:v>247.5</c:v>
                </c:pt>
                <c:pt idx="4">
                  <c:v>225.3</c:v>
                </c:pt>
                <c:pt idx="5">
                  <c:v>250.9</c:v>
                </c:pt>
                <c:pt idx="6">
                  <c:v>257.89999999999998</c:v>
                </c:pt>
                <c:pt idx="7">
                  <c:v>231.8</c:v>
                </c:pt>
                <c:pt idx="8">
                  <c:v>255.3</c:v>
                </c:pt>
                <c:pt idx="9">
                  <c:v>220</c:v>
                </c:pt>
                <c:pt idx="10">
                  <c:v>220</c:v>
                </c:pt>
                <c:pt idx="11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7-433C-B045-361DB7E6E1A8}"/>
            </c:ext>
          </c:extLst>
        </c:ser>
        <c:ser>
          <c:idx val="3"/>
          <c:order val="2"/>
          <c:tx>
            <c:strRef>
              <c:f>'[1]新グラフ（年度）'!$D$4</c:f>
              <c:strCache>
                <c:ptCount val="1"/>
                <c:pt idx="0">
                  <c:v>3年度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'[1]新グラフ（年度）'!$A$5:$A$16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'[1]新グラフ（年度）'!$D$5:$D$16</c:f>
              <c:numCache>
                <c:formatCode>General</c:formatCode>
                <c:ptCount val="12"/>
                <c:pt idx="0">
                  <c:v>245.9</c:v>
                </c:pt>
                <c:pt idx="1">
                  <c:v>226.6</c:v>
                </c:pt>
                <c:pt idx="2">
                  <c:v>252.4</c:v>
                </c:pt>
                <c:pt idx="3">
                  <c:v>248.9</c:v>
                </c:pt>
                <c:pt idx="4">
                  <c:v>228.1</c:v>
                </c:pt>
                <c:pt idx="5">
                  <c:v>235.2</c:v>
                </c:pt>
                <c:pt idx="6">
                  <c:v>229.8</c:v>
                </c:pt>
                <c:pt idx="7">
                  <c:v>244</c:v>
                </c:pt>
                <c:pt idx="8">
                  <c:v>248.4</c:v>
                </c:pt>
                <c:pt idx="9">
                  <c:v>215.8</c:v>
                </c:pt>
                <c:pt idx="10">
                  <c:v>212</c:v>
                </c:pt>
                <c:pt idx="11">
                  <c:v>248.9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07-433C-B045-361DB7E6E1A8}"/>
            </c:ext>
          </c:extLst>
        </c:ser>
        <c:ser>
          <c:idx val="4"/>
          <c:order val="3"/>
          <c:tx>
            <c:strRef>
              <c:f>'[1]新グラフ（年度）'!$E$4</c:f>
              <c:strCache>
                <c:ptCount val="1"/>
                <c:pt idx="0">
                  <c:v>4年度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star"/>
            <c:size val="7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'[1]新グラフ（年度）'!$A$5:$A$16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'[1]新グラフ（年度）'!$E$5:$E$16</c:f>
              <c:numCache>
                <c:formatCode>General</c:formatCode>
                <c:ptCount val="12"/>
                <c:pt idx="0">
                  <c:v>241.7</c:v>
                </c:pt>
                <c:pt idx="1">
                  <c:v>219.7</c:v>
                </c:pt>
                <c:pt idx="2">
                  <c:v>248.7</c:v>
                </c:pt>
                <c:pt idx="3">
                  <c:v>259.2</c:v>
                </c:pt>
                <c:pt idx="4">
                  <c:v>246.9</c:v>
                </c:pt>
                <c:pt idx="5">
                  <c:v>239.6</c:v>
                </c:pt>
                <c:pt idx="6">
                  <c:v>231.1</c:v>
                </c:pt>
                <c:pt idx="7">
                  <c:v>232.5</c:v>
                </c:pt>
                <c:pt idx="8">
                  <c:v>235.8</c:v>
                </c:pt>
                <c:pt idx="9">
                  <c:v>200</c:v>
                </c:pt>
                <c:pt idx="10">
                  <c:v>213.9</c:v>
                </c:pt>
                <c:pt idx="11">
                  <c:v>242.9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07-433C-B045-361DB7E6E1A8}"/>
            </c:ext>
          </c:extLst>
        </c:ser>
        <c:ser>
          <c:idx val="0"/>
          <c:order val="4"/>
          <c:tx>
            <c:strRef>
              <c:f>'[1]新グラフ（年度）'!$F$4</c:f>
              <c:strCache>
                <c:ptCount val="1"/>
                <c:pt idx="0">
                  <c:v>5年度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'[1]新グラフ（年度）'!$A$5:$A$16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'[1]新グラフ（年度）'!$F$5:$F$16</c:f>
              <c:numCache>
                <c:formatCode>General</c:formatCode>
                <c:ptCount val="12"/>
                <c:pt idx="0">
                  <c:v>228.6</c:v>
                </c:pt>
                <c:pt idx="1">
                  <c:v>220</c:v>
                </c:pt>
                <c:pt idx="2">
                  <c:v>237.4</c:v>
                </c:pt>
                <c:pt idx="3">
                  <c:v>256</c:v>
                </c:pt>
                <c:pt idx="4">
                  <c:v>223.1</c:v>
                </c:pt>
                <c:pt idx="5">
                  <c:v>229.2</c:v>
                </c:pt>
                <c:pt idx="6">
                  <c:v>235.2</c:v>
                </c:pt>
                <c:pt idx="7">
                  <c:v>236.2</c:v>
                </c:pt>
                <c:pt idx="8">
                  <c:v>240.3</c:v>
                </c:pt>
                <c:pt idx="9">
                  <c:v>195.9</c:v>
                </c:pt>
                <c:pt idx="10">
                  <c:v>215.3</c:v>
                </c:pt>
                <c:pt idx="11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07-433C-B045-361DB7E6E1A8}"/>
            </c:ext>
          </c:extLst>
        </c:ser>
        <c:ser>
          <c:idx val="5"/>
          <c:order val="5"/>
          <c:tx>
            <c:strRef>
              <c:f>'[1]新グラフ（年度）'!$G$4</c:f>
              <c:strCache>
                <c:ptCount val="1"/>
                <c:pt idx="0">
                  <c:v>6年度</c:v>
                </c:pt>
              </c:strCache>
            </c:strRef>
          </c:tx>
          <c:cat>
            <c:numRef>
              <c:f>'[1]新グラフ（年度）'!$A$5:$A$16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'[1]新グラフ（年度）'!$G$5:$G$16</c:f>
              <c:numCache>
                <c:formatCode>General</c:formatCode>
                <c:ptCount val="12"/>
                <c:pt idx="0">
                  <c:v>241.4</c:v>
                </c:pt>
                <c:pt idx="1">
                  <c:v>240</c:v>
                </c:pt>
                <c:pt idx="2">
                  <c:v>240</c:v>
                </c:pt>
                <c:pt idx="3">
                  <c:v>233.8</c:v>
                </c:pt>
                <c:pt idx="4">
                  <c:v>231.3</c:v>
                </c:pt>
                <c:pt idx="5">
                  <c:v>243.5</c:v>
                </c:pt>
                <c:pt idx="6">
                  <c:v>251.9</c:v>
                </c:pt>
                <c:pt idx="7">
                  <c:v>263.2</c:v>
                </c:pt>
                <c:pt idx="8">
                  <c:v>246.9</c:v>
                </c:pt>
                <c:pt idx="9">
                  <c:v>221.6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07-433C-B045-361DB7E6E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814751"/>
        <c:axId val="1"/>
      </c:lineChart>
      <c:catAx>
        <c:axId val="584814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44246159230096238"/>
              <c:y val="0.9124107328310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90"/>
          <c:min val="1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万トン</a:t>
                </a:r>
              </a:p>
            </c:rich>
          </c:tx>
          <c:layout>
            <c:manualLayout>
              <c:xMode val="edge"/>
              <c:yMode val="edge"/>
              <c:x val="9.9205599300087478E-3"/>
              <c:y val="0.419708453709473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4814751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43721201516482"/>
          <c:y val="0.23194773315206105"/>
          <c:w val="0.16721049868766402"/>
          <c:h val="0.411773636209142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firstPageNumber="0" orientation="landscape"/>
  </c:printSettings>
</c:chartSpace>
</file>

<file path=xl/drawings/_rels/drawing2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8483600</xdr:colOff>
      <xdr:row>0</xdr:row>
      <xdr:rowOff>4800600</xdr:rowOff>
    </xdr:from>
    <xdr:to>
      <xdr:col>5</xdr:col>
      <xdr:colOff>17348200</xdr:colOff>
      <xdr:row>2</xdr:row>
      <xdr:rowOff>4165600</xdr:rowOff>
    </xdr:to>
    <xdr:sp macro="" textlink="">
      <xdr:nvSpPr>
        <xdr:cNvPr id="61914341" name="四角形 3">
          <a:extLst>
            <a:ext uri="{FF2B5EF4-FFF2-40B4-BE49-F238E27FC236}">
              <a16:creationId xmlns:a16="http://schemas.microsoft.com/office/drawing/2014/main" id="{C1594124-7B7D-A111-7801-96EDDE1CC914}"/>
            </a:ext>
          </a:extLst>
        </xdr:cNvPr>
        <xdr:cNvSpPr>
          <a:spLocks noChangeArrowheads="1"/>
        </xdr:cNvSpPr>
      </xdr:nvSpPr>
      <xdr:spPr bwMode="auto">
        <a:xfrm>
          <a:off x="1606550" y="234950"/>
          <a:ext cx="3727450" cy="4699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</xdr:colOff>
      <xdr:row>31</xdr:row>
      <xdr:rowOff>44450</xdr:rowOff>
    </xdr:from>
    <xdr:to>
      <xdr:col>2</xdr:col>
      <xdr:colOff>0</xdr:colOff>
      <xdr:row>33</xdr:row>
      <xdr:rowOff>6350</xdr:rowOff>
    </xdr:to>
    <xdr:sp macro="" textlink="">
      <xdr:nvSpPr>
        <xdr:cNvPr id="61914342" name="Line 8">
          <a:extLst>
            <a:ext uri="{FF2B5EF4-FFF2-40B4-BE49-F238E27FC236}">
              <a16:creationId xmlns:a16="http://schemas.microsoft.com/office/drawing/2014/main" id="{0AB1C1CC-BA0D-82A2-0D22-A77FFED28281}"/>
            </a:ext>
          </a:extLst>
        </xdr:cNvPr>
        <xdr:cNvSpPr>
          <a:spLocks noChangeShapeType="1"/>
        </xdr:cNvSpPr>
      </xdr:nvSpPr>
      <xdr:spPr bwMode="auto">
        <a:xfrm>
          <a:off x="38100" y="7448550"/>
          <a:ext cx="1568450" cy="52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889000</xdr:colOff>
      <xdr:row>2</xdr:row>
      <xdr:rowOff>0</xdr:rowOff>
    </xdr:from>
    <xdr:to>
      <xdr:col>14</xdr:col>
      <xdr:colOff>889000</xdr:colOff>
      <xdr:row>18</xdr:row>
      <xdr:rowOff>0</xdr:rowOff>
    </xdr:to>
    <xdr:graphicFrame macro="">
      <xdr:nvGraphicFramePr>
        <xdr:cNvPr id="61483888" name="Chart 38">
          <a:extLst>
            <a:ext uri="{FF2B5EF4-FFF2-40B4-BE49-F238E27FC236}">
              <a16:creationId xmlns:a16="http://schemas.microsoft.com/office/drawing/2014/main" id="{9E85FD23-7739-894A-2AD4-B6882597F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908050</xdr:colOff>
      <xdr:row>19</xdr:row>
      <xdr:rowOff>19050</xdr:rowOff>
    </xdr:from>
    <xdr:to>
      <xdr:col>7</xdr:col>
      <xdr:colOff>876300</xdr:colOff>
      <xdr:row>34</xdr:row>
      <xdr:rowOff>190500</xdr:rowOff>
    </xdr:to>
    <xdr:graphicFrame macro="">
      <xdr:nvGraphicFramePr>
        <xdr:cNvPr id="61483889" name="Chart 37">
          <a:extLst>
            <a:ext uri="{FF2B5EF4-FFF2-40B4-BE49-F238E27FC236}">
              <a16:creationId xmlns:a16="http://schemas.microsoft.com/office/drawing/2014/main" id="{4E08C0D8-ED17-BE78-C534-2DE3881768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908050</xdr:colOff>
      <xdr:row>19</xdr:row>
      <xdr:rowOff>19050</xdr:rowOff>
    </xdr:from>
    <xdr:to>
      <xdr:col>14</xdr:col>
      <xdr:colOff>908050</xdr:colOff>
      <xdr:row>34</xdr:row>
      <xdr:rowOff>190500</xdr:rowOff>
    </xdr:to>
    <xdr:graphicFrame macro="">
      <xdr:nvGraphicFramePr>
        <xdr:cNvPr id="61483890" name="Chart 39">
          <a:extLst>
            <a:ext uri="{FF2B5EF4-FFF2-40B4-BE49-F238E27FC236}">
              <a16:creationId xmlns:a16="http://schemas.microsoft.com/office/drawing/2014/main" id="{06122894-67E0-D55E-55DF-369B283CC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971550</xdr:colOff>
      <xdr:row>1</xdr:row>
      <xdr:rowOff>342900</xdr:rowOff>
    </xdr:from>
    <xdr:to>
      <xdr:col>7</xdr:col>
      <xdr:colOff>889000</xdr:colOff>
      <xdr:row>17</xdr:row>
      <xdr:rowOff>342900</xdr:rowOff>
    </xdr:to>
    <xdr:graphicFrame macro="">
      <xdr:nvGraphicFramePr>
        <xdr:cNvPr id="61483891" name="Chart 36">
          <a:extLst>
            <a:ext uri="{FF2B5EF4-FFF2-40B4-BE49-F238E27FC236}">
              <a16:creationId xmlns:a16="http://schemas.microsoft.com/office/drawing/2014/main" id="{4D2C7BB3-B7BE-8778-A1CC-B3511EC91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/&#20489;&#24235;&#12289;&#21033;&#29992;&#12289;&#12479;&#12540;&#12511;&#12490;&#12523;&#38306;&#20418;/03_&#20489;&#24235;&#29677;/03_&#32113;&#35336;/01_&#20489;&#24235;&#32113;&#35336;21&#31038;&#65288;&#27598;&#26376;&#65289;/&#65298;&#65297;&#31038;&#36895;&#22577;%2026.4&#65374;&#65288;&#38598;&#35336;&#20316;&#26989;&#12501;&#12449;&#12452;&#12523;&#65289;/&#65298;&#65297;&#31038;&#36895;&#22577;R6.4~R7.3/R7.1/21&#31038;%20R7.1%20&#12464;&#12521;&#12501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新グラフ（年度）"/>
    </sheetNames>
    <sheetDataSet>
      <sheetData sheetId="0"/>
      <sheetData sheetId="1">
        <row r="4">
          <cell r="B4" t="str">
            <v>３1年度</v>
          </cell>
          <cell r="C4" t="str">
            <v>2年度</v>
          </cell>
          <cell r="D4" t="str">
            <v>3年度</v>
          </cell>
          <cell r="E4" t="str">
            <v>4年度</v>
          </cell>
          <cell r="F4" t="str">
            <v>5年度</v>
          </cell>
          <cell r="G4" t="str">
            <v>6年度</v>
          </cell>
          <cell r="P4" t="str">
            <v>３1年度</v>
          </cell>
          <cell r="Q4" t="str">
            <v>2年度</v>
          </cell>
          <cell r="R4" t="str">
            <v>3年度</v>
          </cell>
          <cell r="S4" t="str">
            <v>4年度</v>
          </cell>
          <cell r="T4" t="str">
            <v>5年度</v>
          </cell>
          <cell r="U4" t="str">
            <v>6年度</v>
          </cell>
          <cell r="W4" t="str">
            <v>３1年度</v>
          </cell>
          <cell r="X4" t="str">
            <v>2年度</v>
          </cell>
          <cell r="Y4" t="str">
            <v>3年度</v>
          </cell>
          <cell r="Z4" t="str">
            <v>4年度</v>
          </cell>
          <cell r="AA4" t="str">
            <v>5年度</v>
          </cell>
          <cell r="AB4" t="str">
            <v>6年度</v>
          </cell>
        </row>
        <row r="5">
          <cell r="A5">
            <v>4</v>
          </cell>
          <cell r="B5">
            <v>256.5</v>
          </cell>
          <cell r="C5">
            <v>245.5</v>
          </cell>
          <cell r="D5">
            <v>245.9</v>
          </cell>
          <cell r="E5">
            <v>241.7</v>
          </cell>
          <cell r="F5">
            <v>228.6</v>
          </cell>
          <cell r="G5">
            <v>241.4</v>
          </cell>
          <cell r="O5">
            <v>4</v>
          </cell>
          <cell r="P5">
            <v>221.9</v>
          </cell>
          <cell r="Q5">
            <v>236.1</v>
          </cell>
          <cell r="R5">
            <v>251.6</v>
          </cell>
          <cell r="S5">
            <v>243.5</v>
          </cell>
          <cell r="T5">
            <v>234.4</v>
          </cell>
          <cell r="U5">
            <v>269.7</v>
          </cell>
          <cell r="V5">
            <v>4</v>
          </cell>
          <cell r="W5">
            <v>778.7</v>
          </cell>
          <cell r="X5">
            <v>797.2</v>
          </cell>
          <cell r="Y5">
            <v>848</v>
          </cell>
          <cell r="Z5">
            <v>896.2</v>
          </cell>
          <cell r="AA5">
            <v>926.9</v>
          </cell>
          <cell r="AB5">
            <v>947.3</v>
          </cell>
        </row>
        <row r="6">
          <cell r="A6">
            <v>5</v>
          </cell>
          <cell r="B6">
            <v>240.4</v>
          </cell>
          <cell r="C6">
            <v>215</v>
          </cell>
          <cell r="D6">
            <v>226.6</v>
          </cell>
          <cell r="E6">
            <v>219.7</v>
          </cell>
          <cell r="F6">
            <v>220</v>
          </cell>
          <cell r="G6">
            <v>240</v>
          </cell>
          <cell r="O6">
            <v>5</v>
          </cell>
          <cell r="P6">
            <v>228.1</v>
          </cell>
          <cell r="Q6">
            <v>189.9</v>
          </cell>
          <cell r="R6">
            <v>219.4</v>
          </cell>
          <cell r="S6">
            <v>211.6</v>
          </cell>
          <cell r="T6">
            <v>215.2</v>
          </cell>
          <cell r="U6">
            <v>235.7</v>
          </cell>
          <cell r="V6">
            <v>5</v>
          </cell>
          <cell r="W6">
            <v>778.6</v>
          </cell>
          <cell r="X6">
            <v>796.5</v>
          </cell>
          <cell r="Y6">
            <v>873.1</v>
          </cell>
          <cell r="Z6">
            <v>896.4</v>
          </cell>
          <cell r="AA6">
            <v>929.6</v>
          </cell>
          <cell r="AB6">
            <v>951.2</v>
          </cell>
        </row>
        <row r="7">
          <cell r="A7">
            <v>6</v>
          </cell>
          <cell r="B7">
            <v>277.7</v>
          </cell>
          <cell r="C7">
            <v>236.5</v>
          </cell>
          <cell r="D7">
            <v>252.4</v>
          </cell>
          <cell r="E7">
            <v>248.7</v>
          </cell>
          <cell r="F7">
            <v>237.4</v>
          </cell>
          <cell r="G7">
            <v>240</v>
          </cell>
          <cell r="O7">
            <v>6</v>
          </cell>
          <cell r="P7">
            <v>275.89999999999998</v>
          </cell>
          <cell r="Q7">
            <v>238.8</v>
          </cell>
          <cell r="R7">
            <v>252.4</v>
          </cell>
          <cell r="S7">
            <v>244.2</v>
          </cell>
          <cell r="T7">
            <v>246.4</v>
          </cell>
          <cell r="U7">
            <v>238.2</v>
          </cell>
          <cell r="V7">
            <v>6</v>
          </cell>
          <cell r="W7">
            <v>781.9</v>
          </cell>
          <cell r="X7">
            <v>795</v>
          </cell>
          <cell r="Y7">
            <v>877.2</v>
          </cell>
          <cell r="Z7">
            <v>902.7</v>
          </cell>
          <cell r="AA7">
            <v>929.4</v>
          </cell>
          <cell r="AB7">
            <v>950.4</v>
          </cell>
        </row>
        <row r="8">
          <cell r="A8">
            <v>7</v>
          </cell>
          <cell r="B8">
            <v>263.7</v>
          </cell>
          <cell r="C8">
            <v>247.5</v>
          </cell>
          <cell r="D8">
            <v>248.9</v>
          </cell>
          <cell r="E8">
            <v>259.2</v>
          </cell>
          <cell r="F8">
            <v>256</v>
          </cell>
          <cell r="G8">
            <v>233.8</v>
          </cell>
          <cell r="O8">
            <v>7</v>
          </cell>
          <cell r="P8">
            <v>266.89999999999998</v>
          </cell>
          <cell r="Q8">
            <v>257</v>
          </cell>
          <cell r="R8">
            <v>251.5</v>
          </cell>
          <cell r="S8">
            <v>243.7</v>
          </cell>
          <cell r="T8">
            <v>252.4</v>
          </cell>
          <cell r="U8">
            <v>268.3</v>
          </cell>
          <cell r="V8">
            <v>7</v>
          </cell>
          <cell r="W8">
            <v>781.4</v>
          </cell>
          <cell r="X8">
            <v>800.8</v>
          </cell>
          <cell r="Y8">
            <v>842.3</v>
          </cell>
          <cell r="Z8">
            <v>896.5</v>
          </cell>
          <cell r="AA8">
            <v>930.2</v>
          </cell>
          <cell r="AB8">
            <v>953.7</v>
          </cell>
        </row>
        <row r="9">
          <cell r="A9">
            <v>8</v>
          </cell>
          <cell r="B9">
            <v>232.8</v>
          </cell>
          <cell r="C9">
            <v>225.3</v>
          </cell>
          <cell r="D9">
            <v>228.1</v>
          </cell>
          <cell r="E9">
            <v>246.9</v>
          </cell>
          <cell r="F9">
            <v>223.1</v>
          </cell>
          <cell r="G9">
            <v>231.3</v>
          </cell>
          <cell r="O9">
            <v>8</v>
          </cell>
          <cell r="P9">
            <v>226.8</v>
          </cell>
          <cell r="Q9">
            <v>229.6</v>
          </cell>
          <cell r="R9">
            <v>222.5</v>
          </cell>
          <cell r="S9">
            <v>241.4</v>
          </cell>
          <cell r="T9">
            <v>231.7</v>
          </cell>
          <cell r="U9">
            <v>188.8</v>
          </cell>
          <cell r="V9">
            <v>8</v>
          </cell>
          <cell r="W9">
            <v>779.9</v>
          </cell>
          <cell r="X9">
            <v>802.2</v>
          </cell>
          <cell r="Y9">
            <v>887.9</v>
          </cell>
          <cell r="Z9">
            <v>900</v>
          </cell>
          <cell r="AA9">
            <v>929.8</v>
          </cell>
          <cell r="AB9">
            <v>952</v>
          </cell>
        </row>
        <row r="10">
          <cell r="A10">
            <v>9</v>
          </cell>
          <cell r="B10">
            <v>242</v>
          </cell>
          <cell r="C10">
            <v>250.9</v>
          </cell>
          <cell r="D10">
            <v>235.2</v>
          </cell>
          <cell r="E10">
            <v>239.6</v>
          </cell>
          <cell r="F10">
            <v>229.2</v>
          </cell>
          <cell r="G10">
            <v>243.5</v>
          </cell>
          <cell r="O10">
            <v>9</v>
          </cell>
          <cell r="P10">
            <v>248.8</v>
          </cell>
          <cell r="Q10">
            <v>252.5</v>
          </cell>
          <cell r="R10">
            <v>229.8</v>
          </cell>
          <cell r="S10">
            <v>240.4</v>
          </cell>
          <cell r="T10">
            <v>234.3</v>
          </cell>
          <cell r="U10">
            <v>247.3</v>
          </cell>
          <cell r="V10">
            <v>9</v>
          </cell>
          <cell r="W10">
            <v>780.4</v>
          </cell>
          <cell r="X10">
            <v>806.6</v>
          </cell>
          <cell r="Y10">
            <v>897.2</v>
          </cell>
          <cell r="Z10">
            <v>903.7</v>
          </cell>
          <cell r="AA10">
            <v>930.1</v>
          </cell>
          <cell r="AB10">
            <v>959.2</v>
          </cell>
        </row>
        <row r="11">
          <cell r="A11">
            <v>10</v>
          </cell>
          <cell r="B11">
            <v>272.8</v>
          </cell>
          <cell r="C11">
            <v>257.89999999999998</v>
          </cell>
          <cell r="D11">
            <v>229.8</v>
          </cell>
          <cell r="E11">
            <v>231.1</v>
          </cell>
          <cell r="F11">
            <v>235.2</v>
          </cell>
          <cell r="G11">
            <v>251.9</v>
          </cell>
          <cell r="O11">
            <v>10</v>
          </cell>
          <cell r="P11">
            <v>271.89999999999998</v>
          </cell>
          <cell r="Q11">
            <v>257.10000000000002</v>
          </cell>
          <cell r="R11">
            <v>232.5</v>
          </cell>
          <cell r="S11">
            <v>230.8</v>
          </cell>
          <cell r="T11">
            <v>239.4</v>
          </cell>
          <cell r="U11">
            <v>245.7</v>
          </cell>
          <cell r="V11">
            <v>10</v>
          </cell>
          <cell r="W11">
            <v>781.5</v>
          </cell>
          <cell r="X11">
            <v>808.5</v>
          </cell>
          <cell r="Y11">
            <v>890.3</v>
          </cell>
          <cell r="Z11">
            <v>904.9</v>
          </cell>
          <cell r="AA11">
            <v>938.4</v>
          </cell>
          <cell r="AB11">
            <v>958.2</v>
          </cell>
        </row>
        <row r="12">
          <cell r="A12">
            <v>11</v>
          </cell>
          <cell r="B12">
            <v>260.7</v>
          </cell>
          <cell r="C12">
            <v>231.8</v>
          </cell>
          <cell r="D12">
            <v>244</v>
          </cell>
          <cell r="E12">
            <v>232.5</v>
          </cell>
          <cell r="F12">
            <v>236.2</v>
          </cell>
          <cell r="G12">
            <v>263.2</v>
          </cell>
          <cell r="O12">
            <v>11</v>
          </cell>
          <cell r="P12">
            <v>255</v>
          </cell>
          <cell r="Q12">
            <v>244.5</v>
          </cell>
          <cell r="R12">
            <v>241.3</v>
          </cell>
          <cell r="S12">
            <v>232.5</v>
          </cell>
          <cell r="T12">
            <v>241.8</v>
          </cell>
          <cell r="U12">
            <v>271.7</v>
          </cell>
          <cell r="V12">
            <v>11</v>
          </cell>
          <cell r="W12">
            <v>781.8</v>
          </cell>
          <cell r="X12">
            <v>822.6</v>
          </cell>
          <cell r="Y12">
            <v>890.7</v>
          </cell>
          <cell r="Z12">
            <v>906.8</v>
          </cell>
          <cell r="AA12">
            <v>937.2</v>
          </cell>
          <cell r="AB12">
            <v>958.1</v>
          </cell>
        </row>
        <row r="13">
          <cell r="A13">
            <v>12</v>
          </cell>
          <cell r="B13">
            <v>265.5</v>
          </cell>
          <cell r="C13">
            <v>255.3</v>
          </cell>
          <cell r="D13">
            <v>248.4</v>
          </cell>
          <cell r="E13">
            <v>235.8</v>
          </cell>
          <cell r="F13">
            <v>240.3</v>
          </cell>
          <cell r="G13">
            <v>246.9</v>
          </cell>
          <cell r="O13">
            <v>12</v>
          </cell>
          <cell r="P13">
            <v>270.8</v>
          </cell>
          <cell r="Q13">
            <v>262.39999999999998</v>
          </cell>
          <cell r="R13">
            <v>262.5</v>
          </cell>
          <cell r="S13">
            <v>245.4</v>
          </cell>
          <cell r="T13">
            <v>244.6</v>
          </cell>
          <cell r="U13">
            <v>250.6</v>
          </cell>
          <cell r="V13">
            <v>12</v>
          </cell>
          <cell r="W13">
            <v>787.5</v>
          </cell>
          <cell r="X13">
            <v>859.8</v>
          </cell>
          <cell r="Y13">
            <v>894.5</v>
          </cell>
          <cell r="Z13">
            <v>913</v>
          </cell>
          <cell r="AA13">
            <v>939</v>
          </cell>
          <cell r="AB13">
            <v>957.8</v>
          </cell>
        </row>
        <row r="14">
          <cell r="A14">
            <v>1</v>
          </cell>
          <cell r="B14">
            <v>242.9</v>
          </cell>
          <cell r="C14">
            <v>220</v>
          </cell>
          <cell r="D14">
            <v>215.8</v>
          </cell>
          <cell r="E14">
            <v>200</v>
          </cell>
          <cell r="F14">
            <v>195.9</v>
          </cell>
          <cell r="G14">
            <v>221.6</v>
          </cell>
          <cell r="O14">
            <v>1</v>
          </cell>
          <cell r="P14">
            <v>234.8</v>
          </cell>
          <cell r="Q14">
            <v>206.3</v>
          </cell>
          <cell r="R14">
            <v>204.6</v>
          </cell>
          <cell r="S14">
            <v>189.9</v>
          </cell>
          <cell r="T14">
            <v>189.4</v>
          </cell>
          <cell r="U14">
            <v>212</v>
          </cell>
          <cell r="V14">
            <v>1</v>
          </cell>
          <cell r="W14">
            <v>790.4</v>
          </cell>
          <cell r="X14">
            <v>863.9</v>
          </cell>
          <cell r="Y14">
            <v>898.5</v>
          </cell>
          <cell r="Z14">
            <v>915.8</v>
          </cell>
          <cell r="AA14">
            <v>943.2</v>
          </cell>
          <cell r="AB14">
            <v>965</v>
          </cell>
        </row>
        <row r="15">
          <cell r="A15">
            <v>2</v>
          </cell>
          <cell r="B15">
            <v>224.3</v>
          </cell>
          <cell r="C15">
            <v>220</v>
          </cell>
          <cell r="D15">
            <v>212</v>
          </cell>
          <cell r="E15">
            <v>213.9</v>
          </cell>
          <cell r="F15">
            <v>215.3</v>
          </cell>
          <cell r="O15">
            <v>2</v>
          </cell>
          <cell r="P15">
            <v>228.6</v>
          </cell>
          <cell r="Q15">
            <v>228</v>
          </cell>
          <cell r="R15">
            <v>207.3</v>
          </cell>
          <cell r="S15">
            <v>212.9</v>
          </cell>
          <cell r="T15">
            <v>213.6</v>
          </cell>
          <cell r="V15">
            <v>2</v>
          </cell>
          <cell r="W15">
            <v>793.2</v>
          </cell>
          <cell r="X15">
            <v>861.1</v>
          </cell>
          <cell r="Y15">
            <v>908.5</v>
          </cell>
          <cell r="Z15">
            <v>919</v>
          </cell>
          <cell r="AA15">
            <v>940.6</v>
          </cell>
        </row>
        <row r="16">
          <cell r="A16">
            <v>3</v>
          </cell>
          <cell r="B16">
            <v>252</v>
          </cell>
          <cell r="C16">
            <v>257</v>
          </cell>
          <cell r="D16">
            <v>248.9</v>
          </cell>
          <cell r="E16">
            <v>242.9</v>
          </cell>
          <cell r="F16">
            <v>229</v>
          </cell>
          <cell r="O16">
            <v>3</v>
          </cell>
          <cell r="P16">
            <v>257.2</v>
          </cell>
          <cell r="Q16">
            <v>258</v>
          </cell>
          <cell r="R16">
            <v>252.3</v>
          </cell>
          <cell r="S16">
            <v>249.9</v>
          </cell>
          <cell r="T16">
            <v>223.3</v>
          </cell>
          <cell r="V16">
            <v>3</v>
          </cell>
          <cell r="W16">
            <v>794.9</v>
          </cell>
          <cell r="X16">
            <v>866.6</v>
          </cell>
          <cell r="Y16">
            <v>898.6</v>
          </cell>
          <cell r="Z16">
            <v>923.5</v>
          </cell>
          <cell r="AA16">
            <v>936.4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C2F3C-A71B-428B-A550-AE029C0ACCB2}">
  <sheetPr>
    <tabColor indexed="22"/>
  </sheetPr>
  <dimension ref="A1:M25"/>
  <sheetViews>
    <sheetView tabSelected="1" view="pageBreakPreview" zoomScaleNormal="100" zoomScaleSheetLayoutView="100" workbookViewId="0">
      <selection sqref="A1:J1"/>
    </sheetView>
  </sheetViews>
  <sheetFormatPr defaultColWidth="9" defaultRowHeight="14"/>
  <cols>
    <col min="1" max="1" width="10.7265625" style="1" customWidth="1"/>
    <col min="2" max="2" width="6.453125" style="1" customWidth="1"/>
    <col min="3" max="3" width="10.90625" style="1" customWidth="1"/>
    <col min="4" max="4" width="8.453125" style="1" customWidth="1"/>
    <col min="5" max="5" width="9.6328125" style="1" customWidth="1"/>
    <col min="6" max="6" width="9" style="1" customWidth="1"/>
    <col min="7" max="7" width="9.08984375" style="1" customWidth="1"/>
    <col min="8" max="8" width="9.90625" style="1" customWidth="1"/>
    <col min="9" max="9" width="9.6328125" style="1" customWidth="1"/>
    <col min="10" max="10" width="9.453125" style="1" customWidth="1"/>
    <col min="11" max="16384" width="9" style="2"/>
  </cols>
  <sheetData>
    <row r="1" spans="1:10" ht="18" customHeight="1">
      <c r="A1" s="339" t="s">
        <v>242</v>
      </c>
      <c r="B1" s="339"/>
      <c r="C1" s="339"/>
      <c r="D1" s="339"/>
      <c r="E1" s="339"/>
      <c r="F1" s="339"/>
      <c r="G1" s="339"/>
      <c r="H1" s="339"/>
      <c r="I1" s="339"/>
      <c r="J1" s="339"/>
    </row>
    <row r="2" spans="1:10">
      <c r="C2" s="1" t="s">
        <v>5</v>
      </c>
    </row>
    <row r="3" spans="1:10">
      <c r="E3" s="5"/>
      <c r="F3" s="340">
        <v>45735</v>
      </c>
      <c r="G3" s="340"/>
      <c r="H3" s="340"/>
      <c r="I3" s="340"/>
      <c r="J3" s="6"/>
    </row>
    <row r="4" spans="1:10">
      <c r="E4" s="7" t="s">
        <v>9</v>
      </c>
      <c r="F4" s="7" t="s">
        <v>223</v>
      </c>
      <c r="G4" s="7"/>
      <c r="H4" s="7"/>
      <c r="I4" s="7"/>
      <c r="J4" s="7"/>
    </row>
    <row r="5" spans="1:10">
      <c r="E5" s="7" t="s">
        <v>9</v>
      </c>
      <c r="F5" s="7" t="s">
        <v>227</v>
      </c>
      <c r="G5" s="7"/>
      <c r="H5" s="7"/>
      <c r="I5" s="7"/>
      <c r="J5" s="7"/>
    </row>
    <row r="6" spans="1:10">
      <c r="E6" s="7" t="s">
        <v>9</v>
      </c>
      <c r="F6" s="7" t="s">
        <v>229</v>
      </c>
      <c r="G6" s="7"/>
      <c r="H6" s="7"/>
      <c r="I6" s="7"/>
      <c r="J6" s="7"/>
    </row>
    <row r="7" spans="1:10" ht="22.5" customHeight="1" thickBot="1"/>
    <row r="8" spans="1:10" s="3" customFormat="1" ht="273.5" customHeight="1" thickBot="1">
      <c r="A8" s="341" t="s">
        <v>243</v>
      </c>
      <c r="B8" s="342"/>
      <c r="C8" s="342"/>
      <c r="D8" s="342"/>
      <c r="E8" s="342"/>
      <c r="F8" s="342"/>
      <c r="G8" s="342"/>
      <c r="H8" s="342"/>
      <c r="I8" s="342"/>
      <c r="J8" s="343"/>
    </row>
    <row r="9" spans="1:10" s="3" customFormat="1" ht="21.75" customHeight="1">
      <c r="A9" s="8"/>
      <c r="B9" s="9"/>
      <c r="C9" s="9"/>
      <c r="D9" s="9"/>
      <c r="E9" s="9"/>
      <c r="F9" s="9"/>
      <c r="G9" s="9"/>
      <c r="H9" s="9"/>
      <c r="I9" s="9"/>
      <c r="J9" s="9"/>
    </row>
    <row r="10" spans="1:10" s="4" customFormat="1" ht="33.75" customHeight="1" thickBot="1">
      <c r="A10" s="10" t="s">
        <v>3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0" s="4" customFormat="1" ht="21.75" customHeight="1" thickBot="1">
      <c r="A11" s="12"/>
      <c r="B11" s="13"/>
      <c r="C11" s="344" t="s">
        <v>1</v>
      </c>
      <c r="D11" s="345"/>
      <c r="E11" s="346" t="s">
        <v>14</v>
      </c>
      <c r="F11" s="347"/>
      <c r="G11" s="348"/>
      <c r="H11" s="346" t="s">
        <v>15</v>
      </c>
      <c r="I11" s="347"/>
      <c r="J11" s="348"/>
    </row>
    <row r="12" spans="1:10" s="3" customFormat="1" ht="26.25" customHeight="1" thickBot="1">
      <c r="A12" s="14"/>
      <c r="B12" s="15" t="s">
        <v>9</v>
      </c>
      <c r="C12" s="331" t="s">
        <v>244</v>
      </c>
      <c r="D12" s="332"/>
      <c r="E12" s="16" t="s">
        <v>21</v>
      </c>
      <c r="F12" s="333" t="s">
        <v>245</v>
      </c>
      <c r="G12" s="334"/>
      <c r="H12" s="16" t="s">
        <v>9</v>
      </c>
      <c r="I12" s="333" t="s">
        <v>246</v>
      </c>
      <c r="J12" s="334"/>
    </row>
    <row r="13" spans="1:10" ht="30" customHeight="1">
      <c r="A13" s="335" t="s">
        <v>24</v>
      </c>
      <c r="B13" s="17" t="s">
        <v>27</v>
      </c>
      <c r="C13" s="149">
        <f>'ＡＢ表 '!C29/10</f>
        <v>221.60225317399994</v>
      </c>
      <c r="D13" s="145" t="s">
        <v>28</v>
      </c>
      <c r="E13" s="166">
        <f>('ＡＢ表 '!D29/100)-1</f>
        <v>-0.10271227087610202</v>
      </c>
      <c r="F13" s="149">
        <v>246.96899999999999</v>
      </c>
      <c r="G13" s="145" t="s">
        <v>28</v>
      </c>
      <c r="H13" s="166">
        <f>('ＡＢ表 '!E29/100)-1</f>
        <v>0.13151740851447946</v>
      </c>
      <c r="I13" s="149">
        <v>195.84520000000001</v>
      </c>
      <c r="J13" s="145" t="s">
        <v>28</v>
      </c>
    </row>
    <row r="14" spans="1:10" ht="30" customHeight="1" thickBot="1">
      <c r="A14" s="335"/>
      <c r="B14" s="18" t="s">
        <v>23</v>
      </c>
      <c r="C14" s="150">
        <f>'ＡＢ表 '!C30/100</f>
        <v>10692.81253162</v>
      </c>
      <c r="D14" s="146" t="s">
        <v>30</v>
      </c>
      <c r="E14" s="167">
        <f>('ＡＢ表 '!D30/100)-1</f>
        <v>-0.10260725482419975</v>
      </c>
      <c r="F14" s="150">
        <v>11915.421189999999</v>
      </c>
      <c r="G14" s="146" t="s">
        <v>30</v>
      </c>
      <c r="H14" s="167">
        <f>('ＡＢ表 '!E30/100)-1</f>
        <v>0.14308866992498226</v>
      </c>
      <c r="I14" s="150">
        <v>9354.3159099999993</v>
      </c>
      <c r="J14" s="146" t="s">
        <v>30</v>
      </c>
    </row>
    <row r="15" spans="1:10" ht="30" customHeight="1">
      <c r="A15" s="336" t="s">
        <v>32</v>
      </c>
      <c r="B15" s="19" t="s">
        <v>27</v>
      </c>
      <c r="C15" s="156">
        <f>'ＡＢ表 '!F29/10</f>
        <v>212.0276349319999</v>
      </c>
      <c r="D15" s="145" t="s">
        <v>28</v>
      </c>
      <c r="E15" s="166">
        <f>('ＡＢ表 '!G29/100)-1</f>
        <v>-0.15398320868446536</v>
      </c>
      <c r="F15" s="149">
        <v>250.61870770000004</v>
      </c>
      <c r="G15" s="145" t="s">
        <v>28</v>
      </c>
      <c r="H15" s="166">
        <f>('ＡＢ表 '!H29/100)-1</f>
        <v>0.1196687212303762</v>
      </c>
      <c r="I15" s="149">
        <v>189.3664</v>
      </c>
      <c r="J15" s="145" t="s">
        <v>28</v>
      </c>
    </row>
    <row r="16" spans="1:10" ht="30" customHeight="1" thickBot="1">
      <c r="A16" s="337"/>
      <c r="B16" s="20" t="s">
        <v>23</v>
      </c>
      <c r="C16" s="151">
        <f>'ＡＢ表 '!F30/100</f>
        <v>10302.386510100003</v>
      </c>
      <c r="D16" s="147" t="s">
        <v>30</v>
      </c>
      <c r="E16" s="167">
        <f>('ＡＢ表 '!G30/100)-1</f>
        <v>-0.15074587935424288</v>
      </c>
      <c r="F16" s="151">
        <v>12131.099820000001</v>
      </c>
      <c r="G16" s="147" t="s">
        <v>30</v>
      </c>
      <c r="H16" s="167">
        <f>('ＡＢ表 '!H30/100)-1</f>
        <v>0.14173970242758327</v>
      </c>
      <c r="I16" s="151">
        <v>9023.41093</v>
      </c>
      <c r="J16" s="147" t="s">
        <v>30</v>
      </c>
    </row>
    <row r="17" spans="1:13" ht="30" customHeight="1">
      <c r="A17" s="338" t="s">
        <v>38</v>
      </c>
      <c r="B17" s="17" t="s">
        <v>27</v>
      </c>
      <c r="C17" s="149">
        <f>'ＡＢ表 '!C42/10</f>
        <v>503.94958224200002</v>
      </c>
      <c r="D17" s="145" t="s">
        <v>28</v>
      </c>
      <c r="E17" s="166">
        <f>('ＡＢ表 '!D42/100)-1</f>
        <v>1.9367117955431112E-2</v>
      </c>
      <c r="F17" s="149">
        <v>494.37496399999998</v>
      </c>
      <c r="G17" s="145" t="s">
        <v>28</v>
      </c>
      <c r="H17" s="165">
        <f>('ＡＢ表 '!E42/100)-1</f>
        <v>-2.4522490041800737E-2</v>
      </c>
      <c r="I17" s="156">
        <v>516.61835059999999</v>
      </c>
      <c r="J17" s="145" t="s">
        <v>28</v>
      </c>
      <c r="L17" s="21"/>
      <c r="M17" s="21"/>
    </row>
    <row r="18" spans="1:13" ht="30" customHeight="1" thickBot="1">
      <c r="A18" s="333"/>
      <c r="B18" s="20" t="s">
        <v>23</v>
      </c>
      <c r="C18" s="151">
        <f>'ＡＢ表 '!C43/100</f>
        <v>29694.454125520002</v>
      </c>
      <c r="D18" s="147" t="s">
        <v>30</v>
      </c>
      <c r="E18" s="167">
        <f>('ＡＢ表 '!D43/100)-1</f>
        <v>1.3323288529971888E-2</v>
      </c>
      <c r="F18" s="151">
        <v>29304.028104000005</v>
      </c>
      <c r="G18" s="147" t="s">
        <v>30</v>
      </c>
      <c r="H18" s="168">
        <f>('ＡＢ表 '!E43/100)-1</f>
        <v>3.5760832955413768E-2</v>
      </c>
      <c r="I18" s="151">
        <v>28669.218974799998</v>
      </c>
      <c r="J18" s="147" t="s">
        <v>30</v>
      </c>
    </row>
    <row r="19" spans="1:13" ht="14.25" customHeight="1">
      <c r="A19" s="327"/>
      <c r="B19" s="328"/>
      <c r="C19" s="328"/>
      <c r="D19" s="328"/>
      <c r="E19" s="328"/>
      <c r="F19" s="328"/>
      <c r="G19" s="328"/>
      <c r="H19" s="328"/>
      <c r="I19" s="328"/>
      <c r="J19" s="328"/>
    </row>
    <row r="20" spans="1:13" ht="10.5" customHeight="1"/>
    <row r="21" spans="1:13" s="4" customFormat="1" ht="86.25" customHeight="1">
      <c r="A21" s="329" t="s">
        <v>211</v>
      </c>
      <c r="B21" s="329"/>
      <c r="C21" s="329"/>
      <c r="D21" s="329"/>
      <c r="E21" s="329"/>
      <c r="F21" s="329"/>
      <c r="G21" s="329"/>
      <c r="H21" s="329"/>
      <c r="I21" s="329"/>
      <c r="J21" s="329"/>
      <c r="K21" s="22"/>
    </row>
    <row r="22" spans="1:13" ht="21.75" customHeight="1">
      <c r="A22" s="330" t="s">
        <v>228</v>
      </c>
      <c r="B22" s="330"/>
      <c r="C22" s="330"/>
      <c r="D22" s="330"/>
      <c r="E22" s="330"/>
      <c r="F22" s="330"/>
      <c r="G22" s="330"/>
      <c r="H22" s="330"/>
      <c r="I22" s="330"/>
      <c r="J22" s="330"/>
    </row>
    <row r="23" spans="1:13">
      <c r="A23" s="330"/>
      <c r="B23" s="330"/>
      <c r="C23" s="330"/>
      <c r="D23" s="330"/>
      <c r="E23" s="330"/>
      <c r="F23" s="330"/>
      <c r="G23" s="330"/>
      <c r="H23" s="330"/>
      <c r="I23" s="330"/>
      <c r="J23" s="330"/>
    </row>
    <row r="24" spans="1:13">
      <c r="A24" s="330"/>
      <c r="B24" s="330"/>
      <c r="C24" s="330"/>
      <c r="D24" s="330"/>
      <c r="E24" s="330"/>
      <c r="F24" s="330"/>
      <c r="G24" s="330"/>
      <c r="H24" s="330"/>
      <c r="I24" s="330"/>
      <c r="J24" s="330"/>
    </row>
    <row r="25" spans="1:13">
      <c r="A25" s="330"/>
      <c r="B25" s="330"/>
      <c r="C25" s="330"/>
      <c r="D25" s="330"/>
      <c r="E25" s="330"/>
      <c r="F25" s="330"/>
      <c r="G25" s="330"/>
      <c r="H25" s="330"/>
      <c r="I25" s="330"/>
      <c r="J25" s="330"/>
    </row>
  </sheetData>
  <mergeCells count="15">
    <mergeCell ref="A1:J1"/>
    <mergeCell ref="F3:I3"/>
    <mergeCell ref="A8:J8"/>
    <mergeCell ref="C11:D11"/>
    <mergeCell ref="E11:G11"/>
    <mergeCell ref="H11:J11"/>
    <mergeCell ref="A19:J19"/>
    <mergeCell ref="A21:J21"/>
    <mergeCell ref="A22:J25"/>
    <mergeCell ref="C12:D12"/>
    <mergeCell ref="F12:G12"/>
    <mergeCell ref="I12:J12"/>
    <mergeCell ref="A13:A14"/>
    <mergeCell ref="A15:A16"/>
    <mergeCell ref="A17:A18"/>
  </mergeCells>
  <phoneticPr fontId="37"/>
  <pageMargins left="0.74803149606299213" right="0.5" top="0.59055118110236227" bottom="0.3" header="0.27559055118110237" footer="0.25"/>
  <pageSetup paperSize="9" scale="97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A2858-A64C-46E8-8483-0853E2C5C52D}">
  <sheetPr>
    <tabColor indexed="22"/>
  </sheetPr>
  <dimension ref="A1:K43"/>
  <sheetViews>
    <sheetView zoomScale="85" zoomScaleNormal="85" workbookViewId="0"/>
  </sheetViews>
  <sheetFormatPr defaultRowHeight="18.75" customHeight="1"/>
  <cols>
    <col min="1" max="1" width="16.7265625" customWidth="1"/>
    <col min="2" max="2" width="6.26953125" customWidth="1"/>
    <col min="3" max="3" width="16.08984375" customWidth="1"/>
    <col min="4" max="4" width="12" customWidth="1"/>
    <col min="5" max="5" width="10.36328125" customWidth="1"/>
    <col min="6" max="6" width="14.90625" customWidth="1"/>
    <col min="7" max="7" width="11.90625" customWidth="1"/>
    <col min="8" max="8" width="11.36328125" customWidth="1"/>
  </cols>
  <sheetData>
    <row r="1" spans="1:9" ht="18.75" customHeight="1">
      <c r="A1" s="23"/>
      <c r="B1" s="23"/>
      <c r="C1" s="23"/>
      <c r="D1" s="23"/>
      <c r="E1" s="23"/>
      <c r="F1" s="23"/>
      <c r="G1" s="23"/>
      <c r="H1" s="23"/>
      <c r="I1" s="24"/>
    </row>
    <row r="2" spans="1:9" ht="18.75" customHeight="1">
      <c r="A2" s="23"/>
      <c r="B2" s="23"/>
      <c r="C2" s="25" t="s">
        <v>46</v>
      </c>
      <c r="D2" s="23"/>
      <c r="E2" s="23"/>
      <c r="F2" s="23"/>
      <c r="G2" s="23"/>
      <c r="H2" s="23"/>
      <c r="I2" s="24"/>
    </row>
    <row r="3" spans="1:9" ht="18.75" customHeight="1">
      <c r="A3" s="23"/>
      <c r="B3" s="23"/>
      <c r="C3" s="23" t="s">
        <v>5</v>
      </c>
      <c r="D3" s="23"/>
      <c r="E3" s="23"/>
      <c r="F3" s="23"/>
      <c r="G3" s="23"/>
      <c r="H3" s="23"/>
      <c r="I3" s="24"/>
    </row>
    <row r="4" spans="1:9" ht="18.75" customHeight="1">
      <c r="A4" s="23"/>
      <c r="B4" s="23"/>
      <c r="C4" s="23"/>
      <c r="D4" s="295" t="s">
        <v>239</v>
      </c>
      <c r="E4" s="23"/>
      <c r="F4" s="26"/>
      <c r="G4" s="23"/>
      <c r="H4" s="23"/>
      <c r="I4" s="24"/>
    </row>
    <row r="5" spans="1:9" ht="18.75" customHeight="1">
      <c r="A5" s="23" t="s">
        <v>49</v>
      </c>
      <c r="B5" s="23"/>
      <c r="C5" s="23"/>
      <c r="D5" s="23"/>
      <c r="E5" s="23"/>
      <c r="F5" s="23"/>
      <c r="G5" s="23"/>
      <c r="H5" s="23"/>
      <c r="I5" s="24"/>
    </row>
    <row r="6" spans="1:9" ht="18.75" customHeight="1">
      <c r="A6" s="27"/>
      <c r="B6" s="28" t="s">
        <v>12</v>
      </c>
      <c r="C6" s="29" t="s">
        <v>50</v>
      </c>
      <c r="D6" s="30" t="s">
        <v>51</v>
      </c>
      <c r="E6" s="349" t="s">
        <v>52</v>
      </c>
      <c r="F6" s="350"/>
      <c r="G6" s="23"/>
      <c r="H6" s="23"/>
    </row>
    <row r="7" spans="1:9" ht="18.75" customHeight="1">
      <c r="A7" s="31" t="s">
        <v>53</v>
      </c>
      <c r="B7" s="32"/>
      <c r="C7" s="33"/>
      <c r="D7" s="34"/>
      <c r="E7" s="35" t="s">
        <v>8</v>
      </c>
      <c r="F7" s="36" t="s">
        <v>47</v>
      </c>
      <c r="G7" s="23"/>
      <c r="H7" s="23"/>
    </row>
    <row r="8" spans="1:9" ht="18.75" customHeight="1">
      <c r="A8" s="37" t="s">
        <v>55</v>
      </c>
      <c r="B8" s="38" t="s">
        <v>56</v>
      </c>
      <c r="C8" s="39">
        <v>9636.1386199999997</v>
      </c>
      <c r="D8" s="40">
        <v>7807.2970299999997</v>
      </c>
      <c r="E8" s="41">
        <v>100.75460306142243</v>
      </c>
      <c r="F8" s="42">
        <v>101.56071836367066</v>
      </c>
      <c r="G8" s="23"/>
      <c r="H8" s="43"/>
    </row>
    <row r="9" spans="1:9" ht="18.75" customHeight="1">
      <c r="A9" s="37" t="s">
        <v>57</v>
      </c>
      <c r="B9" s="38" t="s">
        <v>56</v>
      </c>
      <c r="C9" s="39">
        <v>4.4980000000000002</v>
      </c>
      <c r="D9" s="169">
        <v>4.4980000000000002</v>
      </c>
      <c r="E9" s="41">
        <v>100</v>
      </c>
      <c r="F9" s="42">
        <v>100</v>
      </c>
      <c r="G9" s="23"/>
      <c r="H9" s="43"/>
    </row>
    <row r="10" spans="1:9" ht="18.75" customHeight="1">
      <c r="A10" s="37" t="s">
        <v>58</v>
      </c>
      <c r="B10" s="38" t="s">
        <v>56</v>
      </c>
      <c r="C10" s="39">
        <v>10.20064</v>
      </c>
      <c r="D10" s="40">
        <v>6.7619999999999996</v>
      </c>
      <c r="E10" s="41">
        <v>100</v>
      </c>
      <c r="F10" s="42">
        <v>100</v>
      </c>
      <c r="G10" s="23"/>
      <c r="H10" s="43"/>
    </row>
    <row r="11" spans="1:9" ht="18.75" customHeight="1">
      <c r="A11" s="37" t="s">
        <v>36</v>
      </c>
      <c r="B11" s="38" t="s">
        <v>56</v>
      </c>
      <c r="C11" s="44">
        <v>9650.9</v>
      </c>
      <c r="D11" s="40">
        <v>7818.6</v>
      </c>
      <c r="E11" s="177">
        <v>100.75344505102379</v>
      </c>
      <c r="F11" s="144">
        <v>102.32347420055461</v>
      </c>
      <c r="G11" s="23"/>
      <c r="H11" s="43"/>
    </row>
    <row r="12" spans="1:9" ht="18.75" customHeight="1">
      <c r="A12" s="37" t="s">
        <v>59</v>
      </c>
      <c r="B12" s="38" t="s">
        <v>56</v>
      </c>
      <c r="C12" s="39">
        <v>151.00064</v>
      </c>
      <c r="D12" s="40">
        <v>66.132999999999996</v>
      </c>
      <c r="E12" s="41">
        <v>100</v>
      </c>
      <c r="F12" s="42">
        <v>99.267657603502201</v>
      </c>
      <c r="G12" s="23"/>
      <c r="H12" s="43"/>
    </row>
    <row r="13" spans="1:9" ht="18.75" customHeight="1">
      <c r="A13" s="37" t="s">
        <v>4</v>
      </c>
      <c r="B13" s="38" t="s">
        <v>20</v>
      </c>
      <c r="C13" s="39">
        <v>367.30700000000002</v>
      </c>
      <c r="D13" s="172">
        <v>105.43395999999998</v>
      </c>
      <c r="E13" s="41">
        <v>100</v>
      </c>
      <c r="F13" s="42">
        <v>99.99982575913748</v>
      </c>
      <c r="G13" s="23"/>
      <c r="H13" s="43"/>
    </row>
    <row r="14" spans="1:9" ht="18.75" customHeight="1">
      <c r="A14" s="37" t="s">
        <v>18</v>
      </c>
      <c r="B14" s="38" t="s">
        <v>20</v>
      </c>
      <c r="C14" s="39">
        <v>0</v>
      </c>
      <c r="D14" s="40">
        <v>0</v>
      </c>
      <c r="E14" s="178" t="s">
        <v>33</v>
      </c>
      <c r="F14" s="45" t="s">
        <v>33</v>
      </c>
      <c r="G14" s="23"/>
      <c r="H14" s="43"/>
    </row>
    <row r="15" spans="1:9" ht="18.75" customHeight="1">
      <c r="A15" s="46" t="s">
        <v>206</v>
      </c>
      <c r="B15" s="47" t="s">
        <v>56</v>
      </c>
      <c r="C15" s="48">
        <v>73.336449999999999</v>
      </c>
      <c r="D15" s="49">
        <v>63.139499999999998</v>
      </c>
      <c r="E15" s="179">
        <v>99.99919549520952</v>
      </c>
      <c r="F15" s="50">
        <v>111.11455383241039</v>
      </c>
      <c r="G15" s="23"/>
      <c r="H15" s="51"/>
    </row>
    <row r="16" spans="1:9" ht="18.75" customHeight="1">
      <c r="A16" s="23"/>
      <c r="B16" s="23"/>
      <c r="C16" s="23"/>
      <c r="D16" s="23"/>
      <c r="E16" s="23"/>
      <c r="F16" s="23"/>
      <c r="G16" s="23"/>
      <c r="H16" s="23"/>
      <c r="I16" s="24"/>
    </row>
    <row r="17" spans="1:11" ht="18.75" customHeight="1">
      <c r="A17" s="23"/>
      <c r="B17" s="23"/>
      <c r="C17" s="23"/>
      <c r="D17" s="23"/>
      <c r="E17" s="2"/>
      <c r="F17" s="23"/>
      <c r="G17" s="23"/>
      <c r="H17" s="2"/>
      <c r="I17" s="24"/>
    </row>
    <row r="18" spans="1:11" ht="18.75" customHeight="1">
      <c r="A18" s="23" t="s">
        <v>61</v>
      </c>
      <c r="B18" s="23"/>
      <c r="C18" s="23"/>
      <c r="D18" s="23"/>
      <c r="E18" s="23"/>
      <c r="F18" s="23" t="s">
        <v>63</v>
      </c>
      <c r="G18" s="23"/>
      <c r="H18" s="23"/>
      <c r="I18" s="24"/>
    </row>
    <row r="19" spans="1:11" ht="18.75" customHeight="1">
      <c r="A19" s="27"/>
      <c r="B19" s="52" t="s">
        <v>17</v>
      </c>
      <c r="C19" s="53" t="s">
        <v>62</v>
      </c>
      <c r="D19" s="54"/>
      <c r="E19" s="55"/>
      <c r="F19" s="53" t="s">
        <v>41</v>
      </c>
      <c r="G19" s="54"/>
      <c r="H19" s="56"/>
      <c r="I19" s="24"/>
    </row>
    <row r="20" spans="1:11" ht="28">
      <c r="A20" s="31" t="s">
        <v>53</v>
      </c>
      <c r="B20" s="57"/>
      <c r="C20" s="34"/>
      <c r="D20" s="58" t="s">
        <v>66</v>
      </c>
      <c r="E20" s="59" t="s">
        <v>37</v>
      </c>
      <c r="F20" s="34"/>
      <c r="G20" s="58" t="s">
        <v>66</v>
      </c>
      <c r="H20" s="60" t="s">
        <v>37</v>
      </c>
      <c r="I20" s="24"/>
    </row>
    <row r="21" spans="1:11" ht="18.75" customHeight="1">
      <c r="A21" s="61" t="s">
        <v>68</v>
      </c>
      <c r="B21" s="62" t="s">
        <v>69</v>
      </c>
      <c r="C21" s="41">
        <v>2152.5555317399999</v>
      </c>
      <c r="D21" s="39">
        <v>89.94443151738713</v>
      </c>
      <c r="E21" s="63">
        <v>114.36173885606146</v>
      </c>
      <c r="F21" s="41">
        <v>2047.6483493199992</v>
      </c>
      <c r="G21" s="180">
        <v>83.757713938996844</v>
      </c>
      <c r="H21" s="42">
        <v>112.2907265997047</v>
      </c>
      <c r="I21" s="24"/>
    </row>
    <row r="22" spans="1:11" ht="18.75" customHeight="1">
      <c r="A22" s="64" t="s">
        <v>71</v>
      </c>
      <c r="B22" s="62" t="s">
        <v>72</v>
      </c>
      <c r="C22" s="41">
        <v>1048331.087162</v>
      </c>
      <c r="D22" s="39">
        <v>89.872472870585</v>
      </c>
      <c r="E22" s="63">
        <v>114.73529384930561</v>
      </c>
      <c r="F22" s="41">
        <v>1008909.9600100003</v>
      </c>
      <c r="G22" s="180">
        <v>84.427048209927619</v>
      </c>
      <c r="H22" s="42">
        <v>114.16200135620042</v>
      </c>
      <c r="I22" s="24"/>
    </row>
    <row r="23" spans="1:11" ht="18.75" customHeight="1">
      <c r="A23" s="61" t="s">
        <v>73</v>
      </c>
      <c r="B23" s="62" t="s">
        <v>69</v>
      </c>
      <c r="C23" s="41">
        <v>35.094000000000001</v>
      </c>
      <c r="D23" s="39">
        <v>80.979301751390267</v>
      </c>
      <c r="E23" s="63">
        <v>80.755689532181236</v>
      </c>
      <c r="F23" s="41">
        <v>32.850999999999999</v>
      </c>
      <c r="G23" s="180">
        <v>125.00856196963355</v>
      </c>
      <c r="H23" s="42">
        <v>98.737639385651164</v>
      </c>
      <c r="I23" s="24"/>
    </row>
    <row r="24" spans="1:11" ht="18.75" customHeight="1">
      <c r="A24" s="64" t="s">
        <v>71</v>
      </c>
      <c r="B24" s="62" t="s">
        <v>72</v>
      </c>
      <c r="C24" s="41">
        <v>10414.941000000001</v>
      </c>
      <c r="D24" s="39">
        <v>82.888929955552499</v>
      </c>
      <c r="E24" s="63">
        <v>90.805568091222142</v>
      </c>
      <c r="F24" s="41">
        <v>9398.9169999999995</v>
      </c>
      <c r="G24" s="180">
        <v>127.64289605126513</v>
      </c>
      <c r="H24" s="42">
        <v>111.2375143693414</v>
      </c>
      <c r="I24" s="24"/>
    </row>
    <row r="25" spans="1:11" ht="18.75" customHeight="1">
      <c r="A25" s="61" t="s">
        <v>74</v>
      </c>
      <c r="B25" s="62" t="s">
        <v>69</v>
      </c>
      <c r="C25" s="41">
        <v>16.657</v>
      </c>
      <c r="D25" s="39">
        <v>90.843150087260042</v>
      </c>
      <c r="E25" s="63">
        <v>81.993600787595383</v>
      </c>
      <c r="F25" s="41">
        <v>26.353999999999999</v>
      </c>
      <c r="G25" s="180">
        <v>122.3661605608952</v>
      </c>
      <c r="H25" s="42">
        <v>109.89533380592968</v>
      </c>
      <c r="I25" s="24"/>
    </row>
    <row r="26" spans="1:11" ht="18.75" customHeight="1">
      <c r="A26" s="61" t="s">
        <v>71</v>
      </c>
      <c r="B26" s="62" t="s">
        <v>72</v>
      </c>
      <c r="C26" s="41">
        <v>978.81899999999996</v>
      </c>
      <c r="D26" s="39">
        <v>92.315636388329295</v>
      </c>
      <c r="E26" s="63">
        <v>59.680628256290035</v>
      </c>
      <c r="F26" s="173">
        <v>1597.2449999999999</v>
      </c>
      <c r="G26" s="174">
        <v>127.87606970698695</v>
      </c>
      <c r="H26" s="175">
        <v>95.02631117086942</v>
      </c>
      <c r="I26" s="24"/>
    </row>
    <row r="27" spans="1:11" ht="18.75" customHeight="1">
      <c r="A27" s="65" t="s">
        <v>75</v>
      </c>
      <c r="B27" s="62" t="s">
        <v>69</v>
      </c>
      <c r="C27" s="41">
        <v>11.715999999999999</v>
      </c>
      <c r="D27" s="39">
        <v>79.103369117547771</v>
      </c>
      <c r="E27" s="63">
        <v>94.13466173871123</v>
      </c>
      <c r="F27" s="41">
        <v>13.423</v>
      </c>
      <c r="G27" s="180">
        <v>98.38745144029906</v>
      </c>
      <c r="H27" s="42">
        <v>104.15114835505896</v>
      </c>
      <c r="I27" s="24"/>
    </row>
    <row r="28" spans="1:11" ht="18.75" customHeight="1">
      <c r="A28" s="61" t="s">
        <v>71</v>
      </c>
      <c r="B28" s="66" t="s">
        <v>72</v>
      </c>
      <c r="C28" s="68">
        <v>9556.4060000000009</v>
      </c>
      <c r="D28" s="67">
        <v>83.449496337843982</v>
      </c>
      <c r="E28" s="181">
        <v>110.77819301735224</v>
      </c>
      <c r="F28" s="68">
        <v>10332.529</v>
      </c>
      <c r="G28" s="182">
        <v>108.88378547156637</v>
      </c>
      <c r="H28" s="69">
        <v>122.16325481486807</v>
      </c>
      <c r="I28" s="24"/>
    </row>
    <row r="29" spans="1:11" ht="18.75" customHeight="1">
      <c r="A29" s="70" t="s">
        <v>76</v>
      </c>
      <c r="B29" s="71" t="s">
        <v>69</v>
      </c>
      <c r="C29" s="73">
        <v>2216.0225317399995</v>
      </c>
      <c r="D29" s="142">
        <v>89.7287729123898</v>
      </c>
      <c r="E29" s="72">
        <v>113.15174085144794</v>
      </c>
      <c r="F29" s="73">
        <v>2120.2763493199991</v>
      </c>
      <c r="G29" s="183">
        <v>84.601679131553468</v>
      </c>
      <c r="H29" s="171">
        <v>111.96687212303762</v>
      </c>
      <c r="I29" s="24"/>
    </row>
    <row r="30" spans="1:11" ht="18.75" customHeight="1">
      <c r="A30" s="74" t="s">
        <v>2</v>
      </c>
      <c r="B30" s="75" t="s">
        <v>72</v>
      </c>
      <c r="C30" s="179">
        <v>1069281.2531620001</v>
      </c>
      <c r="D30" s="143">
        <v>89.739274517580029</v>
      </c>
      <c r="E30" s="76">
        <v>114.30886699249822</v>
      </c>
      <c r="F30" s="77">
        <v>1030238.6510100003</v>
      </c>
      <c r="G30" s="184">
        <v>84.92541206457571</v>
      </c>
      <c r="H30" s="185">
        <v>114.17397024275833</v>
      </c>
      <c r="I30" s="24"/>
    </row>
    <row r="31" spans="1:11" ht="18.75" customHeight="1">
      <c r="A31" s="23"/>
      <c r="B31" s="23"/>
      <c r="C31" s="23"/>
      <c r="D31" s="23"/>
      <c r="E31" s="23"/>
      <c r="F31" s="23"/>
      <c r="G31" s="78"/>
      <c r="H31" s="23"/>
      <c r="I31" s="24"/>
      <c r="K31" s="79"/>
    </row>
    <row r="32" spans="1:11" ht="18.75" customHeight="1">
      <c r="A32" s="80"/>
      <c r="B32" s="81" t="s">
        <v>17</v>
      </c>
      <c r="C32" s="54" t="s">
        <v>38</v>
      </c>
      <c r="D32" s="82"/>
      <c r="E32" s="83"/>
      <c r="F32" s="84" t="s">
        <v>77</v>
      </c>
      <c r="G32" s="23"/>
      <c r="H32" s="23"/>
      <c r="I32" s="24"/>
    </row>
    <row r="33" spans="1:9" ht="25.5" customHeight="1">
      <c r="A33" s="85" t="s">
        <v>53</v>
      </c>
      <c r="B33" s="86"/>
      <c r="C33" s="33"/>
      <c r="D33" s="58" t="s">
        <v>66</v>
      </c>
      <c r="E33" s="87" t="s">
        <v>37</v>
      </c>
      <c r="F33" s="88" t="s">
        <v>35</v>
      </c>
      <c r="G33" s="23"/>
      <c r="H33" s="23"/>
      <c r="I33" s="24"/>
    </row>
    <row r="34" spans="1:9" ht="18.75" customHeight="1">
      <c r="A34" s="89" t="s">
        <v>68</v>
      </c>
      <c r="B34" s="90" t="s">
        <v>69</v>
      </c>
      <c r="C34" s="39">
        <v>4851.84882242</v>
      </c>
      <c r="D34" s="39">
        <v>102.20999520061511</v>
      </c>
      <c r="E34" s="39">
        <v>97.104143267773352</v>
      </c>
      <c r="F34" s="91">
        <v>43.757636938780138</v>
      </c>
      <c r="G34" s="23"/>
      <c r="H34" s="23"/>
      <c r="I34" s="24"/>
    </row>
    <row r="35" spans="1:9" ht="18.75" customHeight="1">
      <c r="A35" s="92" t="s">
        <v>71</v>
      </c>
      <c r="B35" s="90" t="s">
        <v>72</v>
      </c>
      <c r="C35" s="39">
        <v>2908657.1915520001</v>
      </c>
      <c r="D35" s="39">
        <v>101.3739241480029</v>
      </c>
      <c r="E35" s="39">
        <v>103.43735339551723</v>
      </c>
      <c r="F35" s="93" t="s">
        <v>33</v>
      </c>
      <c r="G35" s="94"/>
      <c r="I35" s="24"/>
    </row>
    <row r="36" spans="1:9" ht="18.75" customHeight="1">
      <c r="A36" s="89" t="s">
        <v>73</v>
      </c>
      <c r="B36" s="90" t="s">
        <v>69</v>
      </c>
      <c r="C36" s="39">
        <v>102.544</v>
      </c>
      <c r="D36" s="39">
        <v>102.23626883081924</v>
      </c>
      <c r="E36" s="39">
        <v>97.092269090564784</v>
      </c>
      <c r="F36" s="91">
        <v>33.496019127905548</v>
      </c>
      <c r="G36" s="94"/>
      <c r="H36" s="94"/>
      <c r="I36" s="24"/>
    </row>
    <row r="37" spans="1:9" ht="18.75" customHeight="1">
      <c r="A37" s="92" t="s">
        <v>71</v>
      </c>
      <c r="B37" s="90" t="s">
        <v>72</v>
      </c>
      <c r="C37" s="39">
        <v>32327.295999999998</v>
      </c>
      <c r="D37" s="39">
        <v>103.24491448319316</v>
      </c>
      <c r="E37" s="39">
        <v>101.94211076922592</v>
      </c>
      <c r="F37" s="93" t="s">
        <v>33</v>
      </c>
      <c r="G37" s="351" t="s">
        <v>78</v>
      </c>
      <c r="H37" s="352"/>
      <c r="I37" s="24"/>
    </row>
    <row r="38" spans="1:9" ht="18.75" customHeight="1">
      <c r="A38" s="89" t="s">
        <v>74</v>
      </c>
      <c r="B38" s="90" t="s">
        <v>69</v>
      </c>
      <c r="C38" s="39">
        <v>53.982999999999997</v>
      </c>
      <c r="D38" s="39">
        <v>84.772298994974875</v>
      </c>
      <c r="E38" s="39">
        <v>154.5064254844157</v>
      </c>
      <c r="F38" s="91">
        <v>36.554396879222864</v>
      </c>
      <c r="G38" s="351"/>
      <c r="H38" s="352"/>
      <c r="I38" s="24"/>
    </row>
    <row r="39" spans="1:9" ht="18.75" customHeight="1">
      <c r="A39" s="89" t="s">
        <v>71</v>
      </c>
      <c r="B39" s="90" t="s">
        <v>72</v>
      </c>
      <c r="C39" s="39">
        <v>2259.3020000000001</v>
      </c>
      <c r="D39" s="39">
        <v>78.509921716020415</v>
      </c>
      <c r="E39" s="39">
        <v>104.58458067374204</v>
      </c>
      <c r="F39" s="93" t="s">
        <v>33</v>
      </c>
      <c r="G39" s="351"/>
      <c r="H39" s="352"/>
      <c r="I39" s="24"/>
    </row>
    <row r="40" spans="1:9" ht="18.75" customHeight="1">
      <c r="A40" s="95" t="s">
        <v>75</v>
      </c>
      <c r="B40" s="90" t="s">
        <v>69</v>
      </c>
      <c r="C40" s="39">
        <v>31.12</v>
      </c>
      <c r="D40" s="39">
        <v>94.800012185091546</v>
      </c>
      <c r="E40" s="39">
        <v>106.98569856985698</v>
      </c>
      <c r="F40" s="91">
        <v>39.312242951193959</v>
      </c>
      <c r="G40" s="351"/>
      <c r="H40" s="352"/>
      <c r="I40" s="24"/>
    </row>
    <row r="41" spans="1:9" ht="18.75" customHeight="1">
      <c r="A41" s="89" t="s">
        <v>71</v>
      </c>
      <c r="B41" s="96" t="s">
        <v>72</v>
      </c>
      <c r="C41" s="67">
        <v>26201.623</v>
      </c>
      <c r="D41" s="67">
        <v>97.123099164770849</v>
      </c>
      <c r="E41" s="67">
        <v>124.46525059953382</v>
      </c>
      <c r="F41" s="97" t="s">
        <v>33</v>
      </c>
      <c r="G41" s="351"/>
      <c r="H41" s="352"/>
      <c r="I41" s="24"/>
    </row>
    <row r="42" spans="1:9" ht="18.75" customHeight="1">
      <c r="A42" s="98" t="s">
        <v>76</v>
      </c>
      <c r="B42" s="99" t="s">
        <v>69</v>
      </c>
      <c r="C42" s="186">
        <v>5039.49582242</v>
      </c>
      <c r="D42" s="142">
        <v>101.93671179554312</v>
      </c>
      <c r="E42" s="142">
        <v>97.547750995819925</v>
      </c>
      <c r="F42" s="100">
        <v>43.435763423659758</v>
      </c>
      <c r="G42" s="351"/>
      <c r="H42" s="352"/>
      <c r="I42" s="24"/>
    </row>
    <row r="43" spans="1:9" ht="18.75" customHeight="1">
      <c r="A43" s="101" t="s">
        <v>2</v>
      </c>
      <c r="B43" s="102" t="s">
        <v>72</v>
      </c>
      <c r="C43" s="48">
        <v>2969445.412552</v>
      </c>
      <c r="D43" s="143">
        <v>101.33232885299719</v>
      </c>
      <c r="E43" s="103">
        <v>103.57608329554138</v>
      </c>
      <c r="F43" s="104" t="s">
        <v>33</v>
      </c>
      <c r="G43" s="351"/>
      <c r="H43" s="352"/>
      <c r="I43" s="24"/>
    </row>
  </sheetData>
  <mergeCells count="2">
    <mergeCell ref="E6:F6"/>
    <mergeCell ref="G37:H43"/>
  </mergeCells>
  <phoneticPr fontId="37"/>
  <printOptions horizontalCentered="1"/>
  <pageMargins left="0" right="0" top="0.78740157480314965" bottom="0.27559055118110237" header="0.27559055118110237" footer="0"/>
  <pageSetup paperSize="9" scale="90" firstPageNumber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17B80-3BB6-4399-8ABD-5FE838F8F006}">
  <sheetPr>
    <tabColor indexed="22"/>
    <pageSetUpPr fitToPage="1"/>
  </sheetPr>
  <dimension ref="A1:J45"/>
  <sheetViews>
    <sheetView zoomScale="85" zoomScaleNormal="85" workbookViewId="0">
      <pane ySplit="4" topLeftCell="A13" activePane="bottomLeft" state="frozen"/>
      <selection activeCell="B47" sqref="B47"/>
      <selection pane="bottomLeft" activeCell="B1" sqref="B1"/>
    </sheetView>
  </sheetViews>
  <sheetFormatPr defaultRowHeight="13"/>
  <cols>
    <col min="1" max="1" width="4.36328125" customWidth="1"/>
    <col min="2" max="2" width="20.453125" bestFit="1" customWidth="1"/>
    <col min="4" max="5" width="8.453125" customWidth="1"/>
    <col min="6" max="6" width="11" bestFit="1" customWidth="1"/>
    <col min="8" max="9" width="8.453125" customWidth="1"/>
    <col min="10" max="10" width="11" bestFit="1" customWidth="1"/>
  </cols>
  <sheetData>
    <row r="1" spans="1:10" ht="21.75" customHeight="1">
      <c r="A1" s="105" t="s">
        <v>79</v>
      </c>
      <c r="B1" s="105" t="s">
        <v>80</v>
      </c>
      <c r="C1" s="105"/>
      <c r="D1" s="105"/>
      <c r="E1" s="105" t="str">
        <f>'ＡＢ表 '!D4</f>
        <v>令和7年1月</v>
      </c>
      <c r="F1" s="105"/>
      <c r="G1" s="105"/>
      <c r="H1" s="105"/>
      <c r="I1" s="105"/>
      <c r="J1" s="105"/>
    </row>
    <row r="2" spans="1:10" ht="19" customHeight="1">
      <c r="A2" s="80"/>
      <c r="B2" s="106" t="s">
        <v>81</v>
      </c>
      <c r="C2" s="107"/>
      <c r="D2" s="108" t="s">
        <v>82</v>
      </c>
      <c r="E2" s="108"/>
      <c r="F2" s="109"/>
      <c r="G2" s="108"/>
      <c r="H2" s="108" t="s">
        <v>83</v>
      </c>
      <c r="I2" s="108"/>
      <c r="J2" s="110"/>
    </row>
    <row r="3" spans="1:10" ht="19" customHeight="1">
      <c r="A3" s="111"/>
      <c r="B3" s="112"/>
      <c r="C3" s="96" t="s">
        <v>84</v>
      </c>
      <c r="D3" s="96" t="s">
        <v>85</v>
      </c>
      <c r="E3" s="96" t="s">
        <v>87</v>
      </c>
      <c r="F3" s="96" t="s">
        <v>88</v>
      </c>
      <c r="G3" s="96" t="s">
        <v>84</v>
      </c>
      <c r="H3" s="96" t="s">
        <v>85</v>
      </c>
      <c r="I3" s="113" t="s">
        <v>87</v>
      </c>
      <c r="J3" s="114" t="s">
        <v>88</v>
      </c>
    </row>
    <row r="4" spans="1:10" ht="19" customHeight="1">
      <c r="A4" s="85"/>
      <c r="B4" s="86" t="s">
        <v>40</v>
      </c>
      <c r="C4" s="102" t="s">
        <v>91</v>
      </c>
      <c r="D4" s="102" t="s">
        <v>90</v>
      </c>
      <c r="E4" s="102" t="s">
        <v>93</v>
      </c>
      <c r="F4" s="115" t="s">
        <v>95</v>
      </c>
      <c r="G4" s="116" t="s">
        <v>91</v>
      </c>
      <c r="H4" s="102" t="s">
        <v>90</v>
      </c>
      <c r="I4" s="102" t="s">
        <v>93</v>
      </c>
      <c r="J4" s="117" t="s">
        <v>96</v>
      </c>
    </row>
    <row r="5" spans="1:10" ht="19" customHeight="1">
      <c r="A5" s="118">
        <v>1</v>
      </c>
      <c r="B5" s="119" t="s">
        <v>97</v>
      </c>
      <c r="C5" s="157">
        <v>19.698</v>
      </c>
      <c r="D5" s="158">
        <v>104.21119458258386</v>
      </c>
      <c r="E5" s="158">
        <v>83.828410928589676</v>
      </c>
      <c r="F5" s="159">
        <v>3933.6289999999999</v>
      </c>
      <c r="G5" s="157">
        <v>130.37899999999999</v>
      </c>
      <c r="H5" s="158">
        <v>101.11759140051808</v>
      </c>
      <c r="I5" s="158">
        <v>96.989421689256545</v>
      </c>
      <c r="J5" s="160">
        <v>27784.633999999998</v>
      </c>
    </row>
    <row r="6" spans="1:10" ht="19" customHeight="1">
      <c r="A6" s="120">
        <v>2</v>
      </c>
      <c r="B6" s="121" t="s">
        <v>98</v>
      </c>
      <c r="C6" s="157">
        <v>4.4390000000000001</v>
      </c>
      <c r="D6" s="158">
        <v>70.359803455381197</v>
      </c>
      <c r="E6" s="158">
        <v>84.827059048347024</v>
      </c>
      <c r="F6" s="159">
        <v>383.267</v>
      </c>
      <c r="G6" s="157">
        <v>41.344000000000001</v>
      </c>
      <c r="H6" s="158">
        <v>89.854820481613501</v>
      </c>
      <c r="I6" s="158">
        <v>139.88361077277034</v>
      </c>
      <c r="J6" s="160">
        <v>3005.4450000000002</v>
      </c>
    </row>
    <row r="7" spans="1:10" ht="19" customHeight="1">
      <c r="A7" s="120">
        <v>3</v>
      </c>
      <c r="B7" s="121" t="s">
        <v>99</v>
      </c>
      <c r="C7" s="157">
        <v>8.1240000000000006</v>
      </c>
      <c r="D7" s="158">
        <v>105.05625242467347</v>
      </c>
      <c r="E7" s="158">
        <v>273.81193124368053</v>
      </c>
      <c r="F7" s="159">
        <v>303.452</v>
      </c>
      <c r="G7" s="157">
        <v>18.568000000000001</v>
      </c>
      <c r="H7" s="158">
        <v>88.35593623602189</v>
      </c>
      <c r="I7" s="158">
        <v>194.00271653954655</v>
      </c>
      <c r="J7" s="160">
        <v>1307.557</v>
      </c>
    </row>
    <row r="8" spans="1:10" ht="19" customHeight="1">
      <c r="A8" s="120">
        <v>4</v>
      </c>
      <c r="B8" s="121" t="s">
        <v>100</v>
      </c>
      <c r="C8" s="157">
        <v>11.006</v>
      </c>
      <c r="D8" s="158">
        <v>87.725171369360751</v>
      </c>
      <c r="E8" s="158">
        <v>90.183546378236642</v>
      </c>
      <c r="F8" s="159">
        <v>1937.798</v>
      </c>
      <c r="G8" s="157">
        <v>67.420077000000006</v>
      </c>
      <c r="H8" s="158">
        <v>96.468745707417597</v>
      </c>
      <c r="I8" s="158">
        <v>100.95243920699571</v>
      </c>
      <c r="J8" s="160">
        <v>11790.157999999999</v>
      </c>
    </row>
    <row r="9" spans="1:10" ht="19" customHeight="1">
      <c r="A9" s="120">
        <v>5</v>
      </c>
      <c r="B9" s="121" t="s">
        <v>11</v>
      </c>
      <c r="C9" s="157">
        <v>1.7290000000000001</v>
      </c>
      <c r="D9" s="158">
        <v>135.82089552238804</v>
      </c>
      <c r="E9" s="158">
        <v>108.33333333333333</v>
      </c>
      <c r="F9" s="159">
        <v>999.12300000000005</v>
      </c>
      <c r="G9" s="157">
        <v>4.9470000000000001</v>
      </c>
      <c r="H9" s="158">
        <v>101.81107223708582</v>
      </c>
      <c r="I9" s="158">
        <v>83.989813242784379</v>
      </c>
      <c r="J9" s="160">
        <v>4942.2659999999996</v>
      </c>
    </row>
    <row r="10" spans="1:10" ht="19" customHeight="1">
      <c r="A10" s="120">
        <v>6</v>
      </c>
      <c r="B10" s="121" t="s">
        <v>102</v>
      </c>
      <c r="C10" s="157">
        <v>3.5999999999999997E-2</v>
      </c>
      <c r="D10" s="158">
        <v>109.09090909090908</v>
      </c>
      <c r="E10" s="158">
        <v>128.57142857142858</v>
      </c>
      <c r="F10" s="159">
        <v>14.673999999999999</v>
      </c>
      <c r="G10" s="157">
        <v>7.6999999999999999E-2</v>
      </c>
      <c r="H10" s="158">
        <v>122.22222222222223</v>
      </c>
      <c r="I10" s="158">
        <v>3.8480759620189904</v>
      </c>
      <c r="J10" s="160">
        <v>21.963000000000001</v>
      </c>
    </row>
    <row r="11" spans="1:10" ht="19" customHeight="1">
      <c r="A11" s="120">
        <v>7</v>
      </c>
      <c r="B11" s="121" t="s">
        <v>103</v>
      </c>
      <c r="C11" s="157">
        <v>14.882</v>
      </c>
      <c r="D11" s="158">
        <v>112.80224361403775</v>
      </c>
      <c r="E11" s="158">
        <v>77.887685141571154</v>
      </c>
      <c r="F11" s="159">
        <v>1809.4639999999999</v>
      </c>
      <c r="G11" s="157">
        <v>39.081000000000003</v>
      </c>
      <c r="H11" s="158">
        <v>87.498040971678051</v>
      </c>
      <c r="I11" s="158">
        <v>138.08076882309294</v>
      </c>
      <c r="J11" s="160">
        <v>8670.7489999999998</v>
      </c>
    </row>
    <row r="12" spans="1:10" ht="19" customHeight="1">
      <c r="A12" s="120">
        <v>8</v>
      </c>
      <c r="B12" s="121" t="s">
        <v>104</v>
      </c>
      <c r="C12" s="157">
        <v>12.553000000000001</v>
      </c>
      <c r="D12" s="158">
        <v>109.33716575211218</v>
      </c>
      <c r="E12" s="158">
        <v>765.42682926829264</v>
      </c>
      <c r="F12" s="159">
        <v>9547.2819999999992</v>
      </c>
      <c r="G12" s="157">
        <v>24.789650000000002</v>
      </c>
      <c r="H12" s="158">
        <v>107.71247879068333</v>
      </c>
      <c r="I12" s="158">
        <v>155.18749217478401</v>
      </c>
      <c r="J12" s="160">
        <v>18859.588</v>
      </c>
    </row>
    <row r="13" spans="1:10" ht="19" customHeight="1">
      <c r="A13" s="120">
        <v>9</v>
      </c>
      <c r="B13" s="121" t="s">
        <v>65</v>
      </c>
      <c r="C13" s="157">
        <v>37.103000000000002</v>
      </c>
      <c r="D13" s="158">
        <v>106.47707053894277</v>
      </c>
      <c r="E13" s="158">
        <v>96.308890330953929</v>
      </c>
      <c r="F13" s="159">
        <v>15222.18</v>
      </c>
      <c r="G13" s="157">
        <v>99.016999999999996</v>
      </c>
      <c r="H13" s="158">
        <v>102.00366738091313</v>
      </c>
      <c r="I13" s="158">
        <v>54.262431635594432</v>
      </c>
      <c r="J13" s="160">
        <v>71326.002999999997</v>
      </c>
    </row>
    <row r="14" spans="1:10" ht="19" customHeight="1">
      <c r="A14" s="120">
        <v>10</v>
      </c>
      <c r="B14" s="121" t="s">
        <v>105</v>
      </c>
      <c r="C14" s="157">
        <v>0.81799999999999995</v>
      </c>
      <c r="D14" s="158">
        <v>90.788013318534965</v>
      </c>
      <c r="E14" s="158">
        <v>124.69512195121952</v>
      </c>
      <c r="F14" s="159">
        <v>298.57400000000001</v>
      </c>
      <c r="G14" s="157">
        <v>2.2679999999999998</v>
      </c>
      <c r="H14" s="158">
        <v>109.72423802612481</v>
      </c>
      <c r="I14" s="158">
        <v>51.911192492561234</v>
      </c>
      <c r="J14" s="160">
        <v>813.00300000000004</v>
      </c>
    </row>
    <row r="15" spans="1:10" ht="19" customHeight="1">
      <c r="A15" s="120">
        <v>11</v>
      </c>
      <c r="B15" s="121" t="s">
        <v>106</v>
      </c>
      <c r="C15" s="157">
        <v>4.2329999999999997</v>
      </c>
      <c r="D15" s="158">
        <v>111.45339652448658</v>
      </c>
      <c r="E15" s="158">
        <v>23.601895734597157</v>
      </c>
      <c r="F15" s="159">
        <v>878.74099999999999</v>
      </c>
      <c r="G15" s="157">
        <v>22.388000000000002</v>
      </c>
      <c r="H15" s="158">
        <v>81.402028869577876</v>
      </c>
      <c r="I15" s="158">
        <v>81.908315955072624</v>
      </c>
      <c r="J15" s="160">
        <v>1995.633</v>
      </c>
    </row>
    <row r="16" spans="1:10" ht="19" customHeight="1">
      <c r="A16" s="120">
        <v>12</v>
      </c>
      <c r="B16" s="122" t="s">
        <v>107</v>
      </c>
      <c r="C16" s="157">
        <v>25.561</v>
      </c>
      <c r="D16" s="158">
        <v>63.757451797161458</v>
      </c>
      <c r="E16" s="158">
        <v>57.276984784995634</v>
      </c>
      <c r="F16" s="159">
        <v>14240.448</v>
      </c>
      <c r="G16" s="157">
        <v>123.098</v>
      </c>
      <c r="H16" s="158">
        <v>94.259351429993487</v>
      </c>
      <c r="I16" s="158">
        <v>111.55435531228477</v>
      </c>
      <c r="J16" s="160">
        <v>45213.216999999997</v>
      </c>
    </row>
    <row r="17" spans="1:10" ht="19" customHeight="1">
      <c r="A17" s="120">
        <v>13</v>
      </c>
      <c r="B17" s="122" t="s">
        <v>22</v>
      </c>
      <c r="C17" s="157">
        <v>7.6580000000000004</v>
      </c>
      <c r="D17" s="158">
        <v>79.979112271540458</v>
      </c>
      <c r="E17" s="158">
        <v>71.190852468160273</v>
      </c>
      <c r="F17" s="159">
        <v>1991.527</v>
      </c>
      <c r="G17" s="157">
        <v>14.849</v>
      </c>
      <c r="H17" s="158">
        <v>94.07031992397846</v>
      </c>
      <c r="I17" s="158">
        <v>94.784884463168652</v>
      </c>
      <c r="J17" s="160">
        <v>3522.9490000000001</v>
      </c>
    </row>
    <row r="18" spans="1:10" ht="19" customHeight="1">
      <c r="A18" s="120">
        <v>14</v>
      </c>
      <c r="B18" s="122" t="s">
        <v>108</v>
      </c>
      <c r="C18" s="157">
        <v>51.548999999999999</v>
      </c>
      <c r="D18" s="158">
        <v>72.482740196009516</v>
      </c>
      <c r="E18" s="158">
        <v>77.405549882875846</v>
      </c>
      <c r="F18" s="159">
        <v>67717.445000000007</v>
      </c>
      <c r="G18" s="157">
        <v>147.792</v>
      </c>
      <c r="H18" s="158">
        <v>100.35172535545989</v>
      </c>
      <c r="I18" s="158">
        <v>87.773415924788722</v>
      </c>
      <c r="J18" s="160">
        <v>188264.93</v>
      </c>
    </row>
    <row r="19" spans="1:10" ht="19" customHeight="1">
      <c r="A19" s="120">
        <v>15</v>
      </c>
      <c r="B19" s="122" t="s">
        <v>109</v>
      </c>
      <c r="C19" s="157">
        <v>31.372</v>
      </c>
      <c r="D19" s="158">
        <v>98.703750314623704</v>
      </c>
      <c r="E19" s="158">
        <v>83.911520047075186</v>
      </c>
      <c r="F19" s="159">
        <v>30875.300999999999</v>
      </c>
      <c r="G19" s="157">
        <v>75.850999999999999</v>
      </c>
      <c r="H19" s="158">
        <v>105.34861111111111</v>
      </c>
      <c r="I19" s="158">
        <v>110.25014898472361</v>
      </c>
      <c r="J19" s="160">
        <v>63607.057000000001</v>
      </c>
    </row>
    <row r="20" spans="1:10" ht="19" customHeight="1">
      <c r="A20" s="120">
        <v>16</v>
      </c>
      <c r="B20" s="122" t="s">
        <v>111</v>
      </c>
      <c r="C20" s="157">
        <v>134.80000000000001</v>
      </c>
      <c r="D20" s="158">
        <v>90.526301651366296</v>
      </c>
      <c r="E20" s="158">
        <v>101.30768074552834</v>
      </c>
      <c r="F20" s="159">
        <v>76058.854000000007</v>
      </c>
      <c r="G20" s="157">
        <v>291.76799999999997</v>
      </c>
      <c r="H20" s="158">
        <v>105.16019044804308</v>
      </c>
      <c r="I20" s="158">
        <v>90.953243409219141</v>
      </c>
      <c r="J20" s="160">
        <v>207491.65599999999</v>
      </c>
    </row>
    <row r="21" spans="1:10" ht="19" customHeight="1">
      <c r="A21" s="120">
        <v>17</v>
      </c>
      <c r="B21" s="122" t="s">
        <v>70</v>
      </c>
      <c r="C21" s="157">
        <v>259.26799999999997</v>
      </c>
      <c r="D21" s="158">
        <v>112.70708625134218</v>
      </c>
      <c r="E21" s="158">
        <v>123.7036471553715</v>
      </c>
      <c r="F21" s="159">
        <v>136564.49400000001</v>
      </c>
      <c r="G21" s="157">
        <v>308.75599999999997</v>
      </c>
      <c r="H21" s="158">
        <v>106.28360562061533</v>
      </c>
      <c r="I21" s="158">
        <v>95.867604365578373</v>
      </c>
      <c r="J21" s="160">
        <v>293404.37</v>
      </c>
    </row>
    <row r="22" spans="1:10" ht="19" customHeight="1">
      <c r="A22" s="120">
        <v>18</v>
      </c>
      <c r="B22" s="122" t="s">
        <v>110</v>
      </c>
      <c r="C22" s="157">
        <v>1.7390000000000001</v>
      </c>
      <c r="D22" s="158">
        <v>81.034482758620683</v>
      </c>
      <c r="E22" s="158">
        <v>91.430073606729749</v>
      </c>
      <c r="F22" s="159">
        <v>985.61400000000003</v>
      </c>
      <c r="G22" s="157">
        <v>6.0579999999999998</v>
      </c>
      <c r="H22" s="158">
        <v>100.3977461054027</v>
      </c>
      <c r="I22" s="158">
        <v>81.097724230254357</v>
      </c>
      <c r="J22" s="160">
        <v>5489.982</v>
      </c>
    </row>
    <row r="23" spans="1:10" ht="19" customHeight="1">
      <c r="A23" s="120">
        <v>19</v>
      </c>
      <c r="B23" s="122" t="s">
        <v>48</v>
      </c>
      <c r="C23" s="157">
        <v>2.9039999999999999</v>
      </c>
      <c r="D23" s="158">
        <v>72.113235659299718</v>
      </c>
      <c r="E23" s="158">
        <v>155.12820512820514</v>
      </c>
      <c r="F23" s="159">
        <v>3572.8679999999999</v>
      </c>
      <c r="G23" s="157">
        <v>18.812999999999999</v>
      </c>
      <c r="H23" s="158">
        <v>97.10937903267434</v>
      </c>
      <c r="I23" s="158">
        <v>93.369397985011659</v>
      </c>
      <c r="J23" s="160">
        <v>8634.3439999999991</v>
      </c>
    </row>
    <row r="24" spans="1:10" ht="19" customHeight="1">
      <c r="A24" s="120">
        <v>20</v>
      </c>
      <c r="B24" s="122" t="s">
        <v>112</v>
      </c>
      <c r="C24" s="157">
        <v>1.41</v>
      </c>
      <c r="D24" s="158">
        <v>69.767441860465112</v>
      </c>
      <c r="E24" s="158">
        <v>119.39034716342083</v>
      </c>
      <c r="F24" s="159">
        <v>862.72799999999995</v>
      </c>
      <c r="G24" s="157">
        <v>2.8929999999999998</v>
      </c>
      <c r="H24" s="158">
        <v>97.015425888665334</v>
      </c>
      <c r="I24" s="158">
        <v>94.295958279009128</v>
      </c>
      <c r="J24" s="160">
        <v>2880.1660000000002</v>
      </c>
    </row>
    <row r="25" spans="1:10" ht="19" customHeight="1">
      <c r="A25" s="120">
        <v>21</v>
      </c>
      <c r="B25" s="122" t="s">
        <v>113</v>
      </c>
      <c r="C25" s="157">
        <v>25.140999999999998</v>
      </c>
      <c r="D25" s="158">
        <v>108.59105044920526</v>
      </c>
      <c r="E25" s="158">
        <v>101.13032984714401</v>
      </c>
      <c r="F25" s="159">
        <v>39097.665999999997</v>
      </c>
      <c r="G25" s="157">
        <v>52.26</v>
      </c>
      <c r="H25" s="158">
        <v>104.71476947121647</v>
      </c>
      <c r="I25" s="158">
        <v>92.736855180735716</v>
      </c>
      <c r="J25" s="160">
        <v>86623.837</v>
      </c>
    </row>
    <row r="26" spans="1:10" ht="19" customHeight="1">
      <c r="A26" s="120">
        <v>22</v>
      </c>
      <c r="B26" s="122" t="s">
        <v>114</v>
      </c>
      <c r="C26" s="157">
        <v>14.451000000000001</v>
      </c>
      <c r="D26" s="158">
        <v>97.110409246690409</v>
      </c>
      <c r="E26" s="158">
        <v>149.54982924557592</v>
      </c>
      <c r="F26" s="159">
        <v>1170.4349999999999</v>
      </c>
      <c r="G26" s="157">
        <v>57.387999999999998</v>
      </c>
      <c r="H26" s="158">
        <v>102.35610965452049</v>
      </c>
      <c r="I26" s="158">
        <v>112.05529737962277</v>
      </c>
      <c r="J26" s="160">
        <v>6620.7920000000004</v>
      </c>
    </row>
    <row r="27" spans="1:10" ht="19" customHeight="1">
      <c r="A27" s="120">
        <v>23</v>
      </c>
      <c r="B27" s="122" t="s">
        <v>29</v>
      </c>
      <c r="C27" s="157">
        <v>9.6590000000000007</v>
      </c>
      <c r="D27" s="158">
        <v>76.193105624359077</v>
      </c>
      <c r="E27" s="158">
        <v>127.51155115511553</v>
      </c>
      <c r="F27" s="159">
        <v>3969.4380000000001</v>
      </c>
      <c r="G27" s="157">
        <v>120.536</v>
      </c>
      <c r="H27" s="158">
        <v>101.75334926008155</v>
      </c>
      <c r="I27" s="158">
        <v>105.58051942364122</v>
      </c>
      <c r="J27" s="160">
        <v>19506.174999999999</v>
      </c>
    </row>
    <row r="28" spans="1:10" ht="19" customHeight="1">
      <c r="A28" s="120">
        <v>24</v>
      </c>
      <c r="B28" s="122" t="s">
        <v>115</v>
      </c>
      <c r="C28" s="157">
        <v>157.35058772000002</v>
      </c>
      <c r="D28" s="158">
        <v>92.615283212770095</v>
      </c>
      <c r="E28" s="158">
        <v>109.5832493349119</v>
      </c>
      <c r="F28" s="159">
        <v>49197.32778</v>
      </c>
      <c r="G28" s="157">
        <v>320.44740012</v>
      </c>
      <c r="H28" s="158">
        <v>101.85843813336231</v>
      </c>
      <c r="I28" s="158">
        <v>100.10383897166754</v>
      </c>
      <c r="J28" s="160">
        <v>113758.202718</v>
      </c>
    </row>
    <row r="29" spans="1:10" ht="19" customHeight="1">
      <c r="A29" s="120">
        <v>25</v>
      </c>
      <c r="B29" s="122" t="s">
        <v>116</v>
      </c>
      <c r="C29" s="157">
        <v>298.06599999999997</v>
      </c>
      <c r="D29" s="158">
        <v>86.084789182288944</v>
      </c>
      <c r="E29" s="158">
        <v>199.06367291329957</v>
      </c>
      <c r="F29" s="159">
        <v>155654.77799999999</v>
      </c>
      <c r="G29" s="157">
        <v>394.17500000000001</v>
      </c>
      <c r="H29" s="158">
        <v>101.57186110932166</v>
      </c>
      <c r="I29" s="158">
        <v>107.99078376364352</v>
      </c>
      <c r="J29" s="160">
        <v>534157.79599999997</v>
      </c>
    </row>
    <row r="30" spans="1:10" ht="19" customHeight="1">
      <c r="A30" s="120">
        <v>26</v>
      </c>
      <c r="B30" s="122" t="s">
        <v>117</v>
      </c>
      <c r="C30" s="157">
        <v>76.506</v>
      </c>
      <c r="D30" s="158">
        <v>96.674164118375501</v>
      </c>
      <c r="E30" s="158">
        <v>120.35111453695984</v>
      </c>
      <c r="F30" s="159">
        <v>15624.974</v>
      </c>
      <c r="G30" s="157">
        <v>160.38</v>
      </c>
      <c r="H30" s="158">
        <v>100.62427455532202</v>
      </c>
      <c r="I30" s="158">
        <v>102.72406438348267</v>
      </c>
      <c r="J30" s="160">
        <v>38452.535000000003</v>
      </c>
    </row>
    <row r="31" spans="1:10" ht="19" customHeight="1">
      <c r="A31" s="120">
        <v>27</v>
      </c>
      <c r="B31" s="122" t="s">
        <v>118</v>
      </c>
      <c r="C31" s="157">
        <v>21.379000000000001</v>
      </c>
      <c r="D31" s="158">
        <v>120.60814622588288</v>
      </c>
      <c r="E31" s="158">
        <v>133.76924039544485</v>
      </c>
      <c r="F31" s="159">
        <v>5085.7039999999997</v>
      </c>
      <c r="G31" s="157">
        <v>54.329000000000001</v>
      </c>
      <c r="H31" s="158">
        <v>104.21430215606537</v>
      </c>
      <c r="I31" s="158">
        <v>100.41957783446082</v>
      </c>
      <c r="J31" s="160">
        <v>13811.581</v>
      </c>
    </row>
    <row r="32" spans="1:10" ht="18.75" customHeight="1">
      <c r="A32" s="120">
        <v>28</v>
      </c>
      <c r="B32" s="122" t="s">
        <v>119</v>
      </c>
      <c r="C32" s="157">
        <v>0.26300000000000001</v>
      </c>
      <c r="D32" s="158">
        <v>74.928774928774928</v>
      </c>
      <c r="E32" s="158">
        <v>78.507462686567166</v>
      </c>
      <c r="F32" s="159">
        <v>163.66</v>
      </c>
      <c r="G32" s="157">
        <v>1.7729999999999999</v>
      </c>
      <c r="H32" s="158">
        <v>78.8</v>
      </c>
      <c r="I32" s="158">
        <v>77.221254355400688</v>
      </c>
      <c r="J32" s="160">
        <v>1251.7670000000001</v>
      </c>
    </row>
    <row r="33" spans="1:10" ht="19" customHeight="1">
      <c r="A33" s="120">
        <v>29</v>
      </c>
      <c r="B33" s="122" t="s">
        <v>120</v>
      </c>
      <c r="C33" s="157">
        <v>13.973000000000001</v>
      </c>
      <c r="D33" s="158">
        <v>97.59044559295991</v>
      </c>
      <c r="E33" s="158">
        <v>86.691897257724278</v>
      </c>
      <c r="F33" s="159">
        <v>17694.195</v>
      </c>
      <c r="G33" s="157">
        <v>66.138999999999996</v>
      </c>
      <c r="H33" s="158">
        <v>100.16204264598983</v>
      </c>
      <c r="I33" s="158">
        <v>96.732628376698401</v>
      </c>
      <c r="J33" s="160">
        <v>74064.096999999994</v>
      </c>
    </row>
    <row r="34" spans="1:10" ht="19" customHeight="1">
      <c r="A34" s="120">
        <v>30</v>
      </c>
      <c r="B34" s="122" t="s">
        <v>122</v>
      </c>
      <c r="C34" s="157">
        <v>0.67600000000000005</v>
      </c>
      <c r="D34" s="158">
        <v>38.08450704225352</v>
      </c>
      <c r="E34" s="158">
        <v>66.015625</v>
      </c>
      <c r="F34" s="159">
        <v>443.048</v>
      </c>
      <c r="G34" s="157">
        <v>5.4770000000000003</v>
      </c>
      <c r="H34" s="158">
        <v>99.963496988501561</v>
      </c>
      <c r="I34" s="158">
        <v>52.326359033151817</v>
      </c>
      <c r="J34" s="160">
        <v>4776.8670000000002</v>
      </c>
    </row>
    <row r="35" spans="1:10" ht="19" customHeight="1">
      <c r="A35" s="120">
        <v>31</v>
      </c>
      <c r="B35" s="122" t="s">
        <v>123</v>
      </c>
      <c r="C35" s="157">
        <v>4.1139999999999999</v>
      </c>
      <c r="D35" s="158">
        <v>99.757516973811832</v>
      </c>
      <c r="E35" s="158">
        <v>99.395989369412902</v>
      </c>
      <c r="F35" s="159">
        <v>1079.5260000000001</v>
      </c>
      <c r="G35" s="157">
        <v>15.564</v>
      </c>
      <c r="H35" s="158">
        <v>101.44039627191552</v>
      </c>
      <c r="I35" s="158">
        <v>87.679567348318415</v>
      </c>
      <c r="J35" s="160">
        <v>5166.07</v>
      </c>
    </row>
    <row r="36" spans="1:10" ht="19" customHeight="1">
      <c r="A36" s="120">
        <v>32</v>
      </c>
      <c r="B36" s="122" t="s">
        <v>124</v>
      </c>
      <c r="C36" s="157">
        <v>16.332000000000001</v>
      </c>
      <c r="D36" s="158">
        <v>69.839640795381655</v>
      </c>
      <c r="E36" s="158">
        <v>137.23216536425511</v>
      </c>
      <c r="F36" s="159">
        <v>3504.4960000000001</v>
      </c>
      <c r="G36" s="157">
        <v>69.244</v>
      </c>
      <c r="H36" s="158">
        <v>102.79386003978503</v>
      </c>
      <c r="I36" s="158">
        <v>113.08650846793292</v>
      </c>
      <c r="J36" s="160">
        <v>15555.464</v>
      </c>
    </row>
    <row r="37" spans="1:10" ht="19" customHeight="1">
      <c r="A37" s="120">
        <v>33</v>
      </c>
      <c r="B37" s="122" t="s">
        <v>125</v>
      </c>
      <c r="C37" s="157">
        <v>267.85599999999999</v>
      </c>
      <c r="D37" s="158">
        <v>73.205501016682334</v>
      </c>
      <c r="E37" s="158">
        <v>98.151344260372809</v>
      </c>
      <c r="F37" s="159">
        <v>93024.456999999995</v>
      </c>
      <c r="G37" s="157">
        <v>304.57100000000003</v>
      </c>
      <c r="H37" s="158">
        <v>99.732471478905524</v>
      </c>
      <c r="I37" s="158">
        <v>96.508138698505348</v>
      </c>
      <c r="J37" s="160">
        <v>135145.48499999999</v>
      </c>
    </row>
    <row r="38" spans="1:10" ht="19" customHeight="1">
      <c r="A38" s="120">
        <v>34</v>
      </c>
      <c r="B38" s="122" t="s">
        <v>10</v>
      </c>
      <c r="C38" s="157">
        <v>326.55328100000003</v>
      </c>
      <c r="D38" s="158">
        <v>83.043203647710143</v>
      </c>
      <c r="E38" s="158">
        <v>118.3734484371092</v>
      </c>
      <c r="F38" s="159">
        <v>107991.29594</v>
      </c>
      <c r="G38" s="157">
        <v>509.83144429999999</v>
      </c>
      <c r="H38" s="158">
        <v>107.10964022897527</v>
      </c>
      <c r="I38" s="158">
        <v>102.35595593713353</v>
      </c>
      <c r="J38" s="160">
        <v>201739.52116199999</v>
      </c>
    </row>
    <row r="39" spans="1:10" ht="19" customHeight="1">
      <c r="A39" s="120">
        <v>35</v>
      </c>
      <c r="B39" s="122" t="s">
        <v>43</v>
      </c>
      <c r="C39" s="157">
        <v>5.47</v>
      </c>
      <c r="D39" s="158">
        <v>107.63478945297126</v>
      </c>
      <c r="E39" s="158">
        <v>90.473040026463778</v>
      </c>
      <c r="F39" s="159">
        <v>5829.8209999999999</v>
      </c>
      <c r="G39" s="157">
        <v>19.922999999999998</v>
      </c>
      <c r="H39" s="158">
        <v>99.585124462661199</v>
      </c>
      <c r="I39" s="158">
        <v>88.096396197214233</v>
      </c>
      <c r="J39" s="160">
        <v>26930.382000000001</v>
      </c>
    </row>
    <row r="40" spans="1:10" ht="19" customHeight="1">
      <c r="A40" s="120">
        <v>36</v>
      </c>
      <c r="B40" s="122" t="s">
        <v>126</v>
      </c>
      <c r="C40" s="157">
        <v>151.96799999999999</v>
      </c>
      <c r="D40" s="158">
        <v>96.491294906472618</v>
      </c>
      <c r="E40" s="158">
        <v>108.01543808772416</v>
      </c>
      <c r="F40" s="159">
        <v>68329.747000000003</v>
      </c>
      <c r="G40" s="157">
        <v>409.50599999999997</v>
      </c>
      <c r="H40" s="158">
        <v>103.78196729205263</v>
      </c>
      <c r="I40" s="158">
        <v>86.657849350869213</v>
      </c>
      <c r="J40" s="160">
        <v>197671.802</v>
      </c>
    </row>
    <row r="41" spans="1:10" ht="19" customHeight="1">
      <c r="A41" s="120">
        <v>37</v>
      </c>
      <c r="B41" s="122" t="s">
        <v>127</v>
      </c>
      <c r="C41" s="157">
        <v>9.8160000000000007</v>
      </c>
      <c r="D41" s="158">
        <v>97.652208515718257</v>
      </c>
      <c r="E41" s="158">
        <v>93.637317561766679</v>
      </c>
      <c r="F41" s="159">
        <v>2940.3339999999998</v>
      </c>
      <c r="G41" s="157">
        <v>29.489000000000001</v>
      </c>
      <c r="H41" s="158">
        <v>109.31163583793602</v>
      </c>
      <c r="I41" s="158">
        <v>91.051965294717021</v>
      </c>
      <c r="J41" s="160">
        <v>10779.894</v>
      </c>
    </row>
    <row r="42" spans="1:10" ht="19" customHeight="1">
      <c r="A42" s="120">
        <v>38</v>
      </c>
      <c r="B42" s="122" t="s">
        <v>13</v>
      </c>
      <c r="C42" s="157">
        <v>61.244999999999997</v>
      </c>
      <c r="D42" s="158">
        <v>115.56096456470056</v>
      </c>
      <c r="E42" s="158">
        <v>127.1012327231976</v>
      </c>
      <c r="F42" s="159">
        <v>84023.968999999997</v>
      </c>
      <c r="G42" s="157">
        <v>114.742</v>
      </c>
      <c r="H42" s="158">
        <v>101.52092936835867</v>
      </c>
      <c r="I42" s="158">
        <v>103.20752680434626</v>
      </c>
      <c r="J42" s="160">
        <v>138541.622</v>
      </c>
    </row>
    <row r="43" spans="1:10" ht="19" customHeight="1">
      <c r="A43" s="120">
        <v>39</v>
      </c>
      <c r="B43" s="122" t="s">
        <v>34</v>
      </c>
      <c r="C43" s="157">
        <v>10.548999999999999</v>
      </c>
      <c r="D43" s="158">
        <v>95.345263919016631</v>
      </c>
      <c r="E43" s="158">
        <v>87.037953795379536</v>
      </c>
      <c r="F43" s="159">
        <v>2766.3449999999998</v>
      </c>
      <c r="G43" s="157">
        <v>40.061999999999998</v>
      </c>
      <c r="H43" s="158">
        <v>101.78612261490383</v>
      </c>
      <c r="I43" s="158">
        <v>93.806635914487089</v>
      </c>
      <c r="J43" s="160">
        <v>9190.7739999999994</v>
      </c>
    </row>
    <row r="44" spans="1:10" ht="19" customHeight="1">
      <c r="A44" s="120">
        <v>40</v>
      </c>
      <c r="B44" s="122" t="s">
        <v>128</v>
      </c>
      <c r="C44" s="157">
        <v>113.77266302000001</v>
      </c>
      <c r="D44" s="158">
        <v>98.523236477943854</v>
      </c>
      <c r="E44" s="158">
        <v>100.40920228754997</v>
      </c>
      <c r="F44" s="159">
        <v>43492.573442000001</v>
      </c>
      <c r="G44" s="157">
        <v>853.502251</v>
      </c>
      <c r="H44" s="187">
        <v>100.85829783311809</v>
      </c>
      <c r="I44" s="158">
        <v>100.36055047058214</v>
      </c>
      <c r="J44" s="160">
        <v>366675.07867199997</v>
      </c>
    </row>
    <row r="45" spans="1:10" ht="19" customHeight="1">
      <c r="A45" s="123"/>
      <c r="B45" s="124" t="s">
        <v>129</v>
      </c>
      <c r="C45" s="161">
        <v>2216.0225317399995</v>
      </c>
      <c r="D45" s="162">
        <v>89.7287729123898</v>
      </c>
      <c r="E45" s="163">
        <v>113.15174085144794</v>
      </c>
      <c r="F45" s="188">
        <v>1069281.2531620001</v>
      </c>
      <c r="G45" s="161">
        <v>5039.49582242</v>
      </c>
      <c r="H45" s="189">
        <v>101.93671179554312</v>
      </c>
      <c r="I45" s="163">
        <v>97.547750995819925</v>
      </c>
      <c r="J45" s="190">
        <v>2969445.412552</v>
      </c>
    </row>
  </sheetData>
  <phoneticPr fontId="37"/>
  <pageMargins left="0.78740157480314965" right="0.19685039370078741" top="0.78740157480314965" bottom="0.27559055118110237" header="0.27559055118110237" footer="0"/>
  <pageSetup paperSize="9" scale="94" firstPageNumber="0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76149-5028-4C5D-9101-C556C91FE094}">
  <sheetPr>
    <tabColor indexed="22"/>
  </sheetPr>
  <dimension ref="B3:R49"/>
  <sheetViews>
    <sheetView zoomScaleNormal="100" workbookViewId="0">
      <selection activeCell="B3" sqref="B3"/>
    </sheetView>
  </sheetViews>
  <sheetFormatPr defaultRowHeight="13"/>
  <cols>
    <col min="1" max="1" width="2.7265625" customWidth="1"/>
    <col min="2" max="2" width="19.36328125" customWidth="1"/>
    <col min="3" max="3" width="14.08984375" customWidth="1"/>
    <col min="4" max="4" width="15.26953125" customWidth="1"/>
    <col min="5" max="5" width="14.90625" customWidth="1"/>
    <col min="6" max="6" width="16.7265625" customWidth="1"/>
    <col min="7" max="7" width="9.7265625" customWidth="1"/>
    <col min="8" max="8" width="8" customWidth="1"/>
    <col min="9" max="9" width="7.7265625" customWidth="1"/>
    <col min="10" max="10" width="10.6328125" customWidth="1"/>
    <col min="13" max="13" width="19.36328125" customWidth="1"/>
    <col min="14" max="14" width="13.36328125" customWidth="1"/>
    <col min="15" max="15" width="13.90625" customWidth="1"/>
    <col min="16" max="16" width="14.08984375" customWidth="1"/>
    <col min="17" max="17" width="16.26953125" customWidth="1"/>
    <col min="19" max="20" width="9.7265625" customWidth="1"/>
    <col min="21" max="22" width="10" customWidth="1"/>
    <col min="257" max="257" width="2.7265625" customWidth="1"/>
    <col min="258" max="258" width="19.36328125" customWidth="1"/>
    <col min="259" max="259" width="14.08984375" customWidth="1"/>
    <col min="260" max="260" width="15.26953125" customWidth="1"/>
    <col min="261" max="261" width="14.90625" customWidth="1"/>
    <col min="262" max="262" width="16.7265625" customWidth="1"/>
    <col min="263" max="263" width="9.7265625" customWidth="1"/>
    <col min="264" max="264" width="8" customWidth="1"/>
    <col min="265" max="265" width="7.7265625" customWidth="1"/>
    <col min="266" max="266" width="10.6328125" customWidth="1"/>
    <col min="269" max="269" width="19.36328125" customWidth="1"/>
    <col min="270" max="270" width="13.36328125" customWidth="1"/>
    <col min="271" max="271" width="13.90625" customWidth="1"/>
    <col min="272" max="272" width="14.08984375" customWidth="1"/>
    <col min="273" max="273" width="16.26953125" customWidth="1"/>
    <col min="275" max="276" width="9.7265625" customWidth="1"/>
    <col min="277" max="278" width="10" customWidth="1"/>
    <col min="513" max="513" width="2.7265625" customWidth="1"/>
    <col min="514" max="514" width="19.36328125" customWidth="1"/>
    <col min="515" max="515" width="14.08984375" customWidth="1"/>
    <col min="516" max="516" width="15.26953125" customWidth="1"/>
    <col min="517" max="517" width="14.90625" customWidth="1"/>
    <col min="518" max="518" width="16.7265625" customWidth="1"/>
    <col min="519" max="519" width="9.7265625" customWidth="1"/>
    <col min="520" max="520" width="8" customWidth="1"/>
    <col min="521" max="521" width="7.7265625" customWidth="1"/>
    <col min="522" max="522" width="10.6328125" customWidth="1"/>
    <col min="525" max="525" width="19.36328125" customWidth="1"/>
    <col min="526" max="526" width="13.36328125" customWidth="1"/>
    <col min="527" max="527" width="13.90625" customWidth="1"/>
    <col min="528" max="528" width="14.08984375" customWidth="1"/>
    <col min="529" max="529" width="16.26953125" customWidth="1"/>
    <col min="531" max="532" width="9.7265625" customWidth="1"/>
    <col min="533" max="534" width="10" customWidth="1"/>
    <col min="769" max="769" width="2.7265625" customWidth="1"/>
    <col min="770" max="770" width="19.36328125" customWidth="1"/>
    <col min="771" max="771" width="14.08984375" customWidth="1"/>
    <col min="772" max="772" width="15.26953125" customWidth="1"/>
    <col min="773" max="773" width="14.90625" customWidth="1"/>
    <col min="774" max="774" width="16.7265625" customWidth="1"/>
    <col min="775" max="775" width="9.7265625" customWidth="1"/>
    <col min="776" max="776" width="8" customWidth="1"/>
    <col min="777" max="777" width="7.7265625" customWidth="1"/>
    <col min="778" max="778" width="10.6328125" customWidth="1"/>
    <col min="781" max="781" width="19.36328125" customWidth="1"/>
    <col min="782" max="782" width="13.36328125" customWidth="1"/>
    <col min="783" max="783" width="13.90625" customWidth="1"/>
    <col min="784" max="784" width="14.08984375" customWidth="1"/>
    <col min="785" max="785" width="16.26953125" customWidth="1"/>
    <col min="787" max="788" width="9.7265625" customWidth="1"/>
    <col min="789" max="790" width="10" customWidth="1"/>
    <col min="1025" max="1025" width="2.7265625" customWidth="1"/>
    <col min="1026" max="1026" width="19.36328125" customWidth="1"/>
    <col min="1027" max="1027" width="14.08984375" customWidth="1"/>
    <col min="1028" max="1028" width="15.26953125" customWidth="1"/>
    <col min="1029" max="1029" width="14.90625" customWidth="1"/>
    <col min="1030" max="1030" width="16.7265625" customWidth="1"/>
    <col min="1031" max="1031" width="9.7265625" customWidth="1"/>
    <col min="1032" max="1032" width="8" customWidth="1"/>
    <col min="1033" max="1033" width="7.7265625" customWidth="1"/>
    <col min="1034" max="1034" width="10.6328125" customWidth="1"/>
    <col min="1037" max="1037" width="19.36328125" customWidth="1"/>
    <col min="1038" max="1038" width="13.36328125" customWidth="1"/>
    <col min="1039" max="1039" width="13.90625" customWidth="1"/>
    <col min="1040" max="1040" width="14.08984375" customWidth="1"/>
    <col min="1041" max="1041" width="16.26953125" customWidth="1"/>
    <col min="1043" max="1044" width="9.7265625" customWidth="1"/>
    <col min="1045" max="1046" width="10" customWidth="1"/>
    <col min="1281" max="1281" width="2.7265625" customWidth="1"/>
    <col min="1282" max="1282" width="19.36328125" customWidth="1"/>
    <col min="1283" max="1283" width="14.08984375" customWidth="1"/>
    <col min="1284" max="1284" width="15.26953125" customWidth="1"/>
    <col min="1285" max="1285" width="14.90625" customWidth="1"/>
    <col min="1286" max="1286" width="16.7265625" customWidth="1"/>
    <col min="1287" max="1287" width="9.7265625" customWidth="1"/>
    <col min="1288" max="1288" width="8" customWidth="1"/>
    <col min="1289" max="1289" width="7.7265625" customWidth="1"/>
    <col min="1290" max="1290" width="10.6328125" customWidth="1"/>
    <col min="1293" max="1293" width="19.36328125" customWidth="1"/>
    <col min="1294" max="1294" width="13.36328125" customWidth="1"/>
    <col min="1295" max="1295" width="13.90625" customWidth="1"/>
    <col min="1296" max="1296" width="14.08984375" customWidth="1"/>
    <col min="1297" max="1297" width="16.26953125" customWidth="1"/>
    <col min="1299" max="1300" width="9.7265625" customWidth="1"/>
    <col min="1301" max="1302" width="10" customWidth="1"/>
    <col min="1537" max="1537" width="2.7265625" customWidth="1"/>
    <col min="1538" max="1538" width="19.36328125" customWidth="1"/>
    <col min="1539" max="1539" width="14.08984375" customWidth="1"/>
    <col min="1540" max="1540" width="15.26953125" customWidth="1"/>
    <col min="1541" max="1541" width="14.90625" customWidth="1"/>
    <col min="1542" max="1542" width="16.7265625" customWidth="1"/>
    <col min="1543" max="1543" width="9.7265625" customWidth="1"/>
    <col min="1544" max="1544" width="8" customWidth="1"/>
    <col min="1545" max="1545" width="7.7265625" customWidth="1"/>
    <col min="1546" max="1546" width="10.6328125" customWidth="1"/>
    <col min="1549" max="1549" width="19.36328125" customWidth="1"/>
    <col min="1550" max="1550" width="13.36328125" customWidth="1"/>
    <col min="1551" max="1551" width="13.90625" customWidth="1"/>
    <col min="1552" max="1552" width="14.08984375" customWidth="1"/>
    <col min="1553" max="1553" width="16.26953125" customWidth="1"/>
    <col min="1555" max="1556" width="9.7265625" customWidth="1"/>
    <col min="1557" max="1558" width="10" customWidth="1"/>
    <col min="1793" max="1793" width="2.7265625" customWidth="1"/>
    <col min="1794" max="1794" width="19.36328125" customWidth="1"/>
    <col min="1795" max="1795" width="14.08984375" customWidth="1"/>
    <col min="1796" max="1796" width="15.26953125" customWidth="1"/>
    <col min="1797" max="1797" width="14.90625" customWidth="1"/>
    <col min="1798" max="1798" width="16.7265625" customWidth="1"/>
    <col min="1799" max="1799" width="9.7265625" customWidth="1"/>
    <col min="1800" max="1800" width="8" customWidth="1"/>
    <col min="1801" max="1801" width="7.7265625" customWidth="1"/>
    <col min="1802" max="1802" width="10.6328125" customWidth="1"/>
    <col min="1805" max="1805" width="19.36328125" customWidth="1"/>
    <col min="1806" max="1806" width="13.36328125" customWidth="1"/>
    <col min="1807" max="1807" width="13.90625" customWidth="1"/>
    <col min="1808" max="1808" width="14.08984375" customWidth="1"/>
    <col min="1809" max="1809" width="16.26953125" customWidth="1"/>
    <col min="1811" max="1812" width="9.7265625" customWidth="1"/>
    <col min="1813" max="1814" width="10" customWidth="1"/>
    <col min="2049" max="2049" width="2.7265625" customWidth="1"/>
    <col min="2050" max="2050" width="19.36328125" customWidth="1"/>
    <col min="2051" max="2051" width="14.08984375" customWidth="1"/>
    <col min="2052" max="2052" width="15.26953125" customWidth="1"/>
    <col min="2053" max="2053" width="14.90625" customWidth="1"/>
    <col min="2054" max="2054" width="16.7265625" customWidth="1"/>
    <col min="2055" max="2055" width="9.7265625" customWidth="1"/>
    <col min="2056" max="2056" width="8" customWidth="1"/>
    <col min="2057" max="2057" width="7.7265625" customWidth="1"/>
    <col min="2058" max="2058" width="10.6328125" customWidth="1"/>
    <col min="2061" max="2061" width="19.36328125" customWidth="1"/>
    <col min="2062" max="2062" width="13.36328125" customWidth="1"/>
    <col min="2063" max="2063" width="13.90625" customWidth="1"/>
    <col min="2064" max="2064" width="14.08984375" customWidth="1"/>
    <col min="2065" max="2065" width="16.26953125" customWidth="1"/>
    <col min="2067" max="2068" width="9.7265625" customWidth="1"/>
    <col min="2069" max="2070" width="10" customWidth="1"/>
    <col min="2305" max="2305" width="2.7265625" customWidth="1"/>
    <col min="2306" max="2306" width="19.36328125" customWidth="1"/>
    <col min="2307" max="2307" width="14.08984375" customWidth="1"/>
    <col min="2308" max="2308" width="15.26953125" customWidth="1"/>
    <col min="2309" max="2309" width="14.90625" customWidth="1"/>
    <col min="2310" max="2310" width="16.7265625" customWidth="1"/>
    <col min="2311" max="2311" width="9.7265625" customWidth="1"/>
    <col min="2312" max="2312" width="8" customWidth="1"/>
    <col min="2313" max="2313" width="7.7265625" customWidth="1"/>
    <col min="2314" max="2314" width="10.6328125" customWidth="1"/>
    <col min="2317" max="2317" width="19.36328125" customWidth="1"/>
    <col min="2318" max="2318" width="13.36328125" customWidth="1"/>
    <col min="2319" max="2319" width="13.90625" customWidth="1"/>
    <col min="2320" max="2320" width="14.08984375" customWidth="1"/>
    <col min="2321" max="2321" width="16.26953125" customWidth="1"/>
    <col min="2323" max="2324" width="9.7265625" customWidth="1"/>
    <col min="2325" max="2326" width="10" customWidth="1"/>
    <col min="2561" max="2561" width="2.7265625" customWidth="1"/>
    <col min="2562" max="2562" width="19.36328125" customWidth="1"/>
    <col min="2563" max="2563" width="14.08984375" customWidth="1"/>
    <col min="2564" max="2564" width="15.26953125" customWidth="1"/>
    <col min="2565" max="2565" width="14.90625" customWidth="1"/>
    <col min="2566" max="2566" width="16.7265625" customWidth="1"/>
    <col min="2567" max="2567" width="9.7265625" customWidth="1"/>
    <col min="2568" max="2568" width="8" customWidth="1"/>
    <col min="2569" max="2569" width="7.7265625" customWidth="1"/>
    <col min="2570" max="2570" width="10.6328125" customWidth="1"/>
    <col min="2573" max="2573" width="19.36328125" customWidth="1"/>
    <col min="2574" max="2574" width="13.36328125" customWidth="1"/>
    <col min="2575" max="2575" width="13.90625" customWidth="1"/>
    <col min="2576" max="2576" width="14.08984375" customWidth="1"/>
    <col min="2577" max="2577" width="16.26953125" customWidth="1"/>
    <col min="2579" max="2580" width="9.7265625" customWidth="1"/>
    <col min="2581" max="2582" width="10" customWidth="1"/>
    <col min="2817" max="2817" width="2.7265625" customWidth="1"/>
    <col min="2818" max="2818" width="19.36328125" customWidth="1"/>
    <col min="2819" max="2819" width="14.08984375" customWidth="1"/>
    <col min="2820" max="2820" width="15.26953125" customWidth="1"/>
    <col min="2821" max="2821" width="14.90625" customWidth="1"/>
    <col min="2822" max="2822" width="16.7265625" customWidth="1"/>
    <col min="2823" max="2823" width="9.7265625" customWidth="1"/>
    <col min="2824" max="2824" width="8" customWidth="1"/>
    <col min="2825" max="2825" width="7.7265625" customWidth="1"/>
    <col min="2826" max="2826" width="10.6328125" customWidth="1"/>
    <col min="2829" max="2829" width="19.36328125" customWidth="1"/>
    <col min="2830" max="2830" width="13.36328125" customWidth="1"/>
    <col min="2831" max="2831" width="13.90625" customWidth="1"/>
    <col min="2832" max="2832" width="14.08984375" customWidth="1"/>
    <col min="2833" max="2833" width="16.26953125" customWidth="1"/>
    <col min="2835" max="2836" width="9.7265625" customWidth="1"/>
    <col min="2837" max="2838" width="10" customWidth="1"/>
    <col min="3073" max="3073" width="2.7265625" customWidth="1"/>
    <col min="3074" max="3074" width="19.36328125" customWidth="1"/>
    <col min="3075" max="3075" width="14.08984375" customWidth="1"/>
    <col min="3076" max="3076" width="15.26953125" customWidth="1"/>
    <col min="3077" max="3077" width="14.90625" customWidth="1"/>
    <col min="3078" max="3078" width="16.7265625" customWidth="1"/>
    <col min="3079" max="3079" width="9.7265625" customWidth="1"/>
    <col min="3080" max="3080" width="8" customWidth="1"/>
    <col min="3081" max="3081" width="7.7265625" customWidth="1"/>
    <col min="3082" max="3082" width="10.6328125" customWidth="1"/>
    <col min="3085" max="3085" width="19.36328125" customWidth="1"/>
    <col min="3086" max="3086" width="13.36328125" customWidth="1"/>
    <col min="3087" max="3087" width="13.90625" customWidth="1"/>
    <col min="3088" max="3088" width="14.08984375" customWidth="1"/>
    <col min="3089" max="3089" width="16.26953125" customWidth="1"/>
    <col min="3091" max="3092" width="9.7265625" customWidth="1"/>
    <col min="3093" max="3094" width="10" customWidth="1"/>
    <col min="3329" max="3329" width="2.7265625" customWidth="1"/>
    <col min="3330" max="3330" width="19.36328125" customWidth="1"/>
    <col min="3331" max="3331" width="14.08984375" customWidth="1"/>
    <col min="3332" max="3332" width="15.26953125" customWidth="1"/>
    <col min="3333" max="3333" width="14.90625" customWidth="1"/>
    <col min="3334" max="3334" width="16.7265625" customWidth="1"/>
    <col min="3335" max="3335" width="9.7265625" customWidth="1"/>
    <col min="3336" max="3336" width="8" customWidth="1"/>
    <col min="3337" max="3337" width="7.7265625" customWidth="1"/>
    <col min="3338" max="3338" width="10.6328125" customWidth="1"/>
    <col min="3341" max="3341" width="19.36328125" customWidth="1"/>
    <col min="3342" max="3342" width="13.36328125" customWidth="1"/>
    <col min="3343" max="3343" width="13.90625" customWidth="1"/>
    <col min="3344" max="3344" width="14.08984375" customWidth="1"/>
    <col min="3345" max="3345" width="16.26953125" customWidth="1"/>
    <col min="3347" max="3348" width="9.7265625" customWidth="1"/>
    <col min="3349" max="3350" width="10" customWidth="1"/>
    <col min="3585" max="3585" width="2.7265625" customWidth="1"/>
    <col min="3586" max="3586" width="19.36328125" customWidth="1"/>
    <col min="3587" max="3587" width="14.08984375" customWidth="1"/>
    <col min="3588" max="3588" width="15.26953125" customWidth="1"/>
    <col min="3589" max="3589" width="14.90625" customWidth="1"/>
    <col min="3590" max="3590" width="16.7265625" customWidth="1"/>
    <col min="3591" max="3591" width="9.7265625" customWidth="1"/>
    <col min="3592" max="3592" width="8" customWidth="1"/>
    <col min="3593" max="3593" width="7.7265625" customWidth="1"/>
    <col min="3594" max="3594" width="10.6328125" customWidth="1"/>
    <col min="3597" max="3597" width="19.36328125" customWidth="1"/>
    <col min="3598" max="3598" width="13.36328125" customWidth="1"/>
    <col min="3599" max="3599" width="13.90625" customWidth="1"/>
    <col min="3600" max="3600" width="14.08984375" customWidth="1"/>
    <col min="3601" max="3601" width="16.26953125" customWidth="1"/>
    <col min="3603" max="3604" width="9.7265625" customWidth="1"/>
    <col min="3605" max="3606" width="10" customWidth="1"/>
    <col min="3841" max="3841" width="2.7265625" customWidth="1"/>
    <col min="3842" max="3842" width="19.36328125" customWidth="1"/>
    <col min="3843" max="3843" width="14.08984375" customWidth="1"/>
    <col min="3844" max="3844" width="15.26953125" customWidth="1"/>
    <col min="3845" max="3845" width="14.90625" customWidth="1"/>
    <col min="3846" max="3846" width="16.7265625" customWidth="1"/>
    <col min="3847" max="3847" width="9.7265625" customWidth="1"/>
    <col min="3848" max="3848" width="8" customWidth="1"/>
    <col min="3849" max="3849" width="7.7265625" customWidth="1"/>
    <col min="3850" max="3850" width="10.6328125" customWidth="1"/>
    <col min="3853" max="3853" width="19.36328125" customWidth="1"/>
    <col min="3854" max="3854" width="13.36328125" customWidth="1"/>
    <col min="3855" max="3855" width="13.90625" customWidth="1"/>
    <col min="3856" max="3856" width="14.08984375" customWidth="1"/>
    <col min="3857" max="3857" width="16.26953125" customWidth="1"/>
    <col min="3859" max="3860" width="9.7265625" customWidth="1"/>
    <col min="3861" max="3862" width="10" customWidth="1"/>
    <col min="4097" max="4097" width="2.7265625" customWidth="1"/>
    <col min="4098" max="4098" width="19.36328125" customWidth="1"/>
    <col min="4099" max="4099" width="14.08984375" customWidth="1"/>
    <col min="4100" max="4100" width="15.26953125" customWidth="1"/>
    <col min="4101" max="4101" width="14.90625" customWidth="1"/>
    <col min="4102" max="4102" width="16.7265625" customWidth="1"/>
    <col min="4103" max="4103" width="9.7265625" customWidth="1"/>
    <col min="4104" max="4104" width="8" customWidth="1"/>
    <col min="4105" max="4105" width="7.7265625" customWidth="1"/>
    <col min="4106" max="4106" width="10.6328125" customWidth="1"/>
    <col min="4109" max="4109" width="19.36328125" customWidth="1"/>
    <col min="4110" max="4110" width="13.36328125" customWidth="1"/>
    <col min="4111" max="4111" width="13.90625" customWidth="1"/>
    <col min="4112" max="4112" width="14.08984375" customWidth="1"/>
    <col min="4113" max="4113" width="16.26953125" customWidth="1"/>
    <col min="4115" max="4116" width="9.7265625" customWidth="1"/>
    <col min="4117" max="4118" width="10" customWidth="1"/>
    <col min="4353" max="4353" width="2.7265625" customWidth="1"/>
    <col min="4354" max="4354" width="19.36328125" customWidth="1"/>
    <col min="4355" max="4355" width="14.08984375" customWidth="1"/>
    <col min="4356" max="4356" width="15.26953125" customWidth="1"/>
    <col min="4357" max="4357" width="14.90625" customWidth="1"/>
    <col min="4358" max="4358" width="16.7265625" customWidth="1"/>
    <col min="4359" max="4359" width="9.7265625" customWidth="1"/>
    <col min="4360" max="4360" width="8" customWidth="1"/>
    <col min="4361" max="4361" width="7.7265625" customWidth="1"/>
    <col min="4362" max="4362" width="10.6328125" customWidth="1"/>
    <col min="4365" max="4365" width="19.36328125" customWidth="1"/>
    <col min="4366" max="4366" width="13.36328125" customWidth="1"/>
    <col min="4367" max="4367" width="13.90625" customWidth="1"/>
    <col min="4368" max="4368" width="14.08984375" customWidth="1"/>
    <col min="4369" max="4369" width="16.26953125" customWidth="1"/>
    <col min="4371" max="4372" width="9.7265625" customWidth="1"/>
    <col min="4373" max="4374" width="10" customWidth="1"/>
    <col min="4609" max="4609" width="2.7265625" customWidth="1"/>
    <col min="4610" max="4610" width="19.36328125" customWidth="1"/>
    <col min="4611" max="4611" width="14.08984375" customWidth="1"/>
    <col min="4612" max="4612" width="15.26953125" customWidth="1"/>
    <col min="4613" max="4613" width="14.90625" customWidth="1"/>
    <col min="4614" max="4614" width="16.7265625" customWidth="1"/>
    <col min="4615" max="4615" width="9.7265625" customWidth="1"/>
    <col min="4616" max="4616" width="8" customWidth="1"/>
    <col min="4617" max="4617" width="7.7265625" customWidth="1"/>
    <col min="4618" max="4618" width="10.6328125" customWidth="1"/>
    <col min="4621" max="4621" width="19.36328125" customWidth="1"/>
    <col min="4622" max="4622" width="13.36328125" customWidth="1"/>
    <col min="4623" max="4623" width="13.90625" customWidth="1"/>
    <col min="4624" max="4624" width="14.08984375" customWidth="1"/>
    <col min="4625" max="4625" width="16.26953125" customWidth="1"/>
    <col min="4627" max="4628" width="9.7265625" customWidth="1"/>
    <col min="4629" max="4630" width="10" customWidth="1"/>
    <col min="4865" max="4865" width="2.7265625" customWidth="1"/>
    <col min="4866" max="4866" width="19.36328125" customWidth="1"/>
    <col min="4867" max="4867" width="14.08984375" customWidth="1"/>
    <col min="4868" max="4868" width="15.26953125" customWidth="1"/>
    <col min="4869" max="4869" width="14.90625" customWidth="1"/>
    <col min="4870" max="4870" width="16.7265625" customWidth="1"/>
    <col min="4871" max="4871" width="9.7265625" customWidth="1"/>
    <col min="4872" max="4872" width="8" customWidth="1"/>
    <col min="4873" max="4873" width="7.7265625" customWidth="1"/>
    <col min="4874" max="4874" width="10.6328125" customWidth="1"/>
    <col min="4877" max="4877" width="19.36328125" customWidth="1"/>
    <col min="4878" max="4878" width="13.36328125" customWidth="1"/>
    <col min="4879" max="4879" width="13.90625" customWidth="1"/>
    <col min="4880" max="4880" width="14.08984375" customWidth="1"/>
    <col min="4881" max="4881" width="16.26953125" customWidth="1"/>
    <col min="4883" max="4884" width="9.7265625" customWidth="1"/>
    <col min="4885" max="4886" width="10" customWidth="1"/>
    <col min="5121" max="5121" width="2.7265625" customWidth="1"/>
    <col min="5122" max="5122" width="19.36328125" customWidth="1"/>
    <col min="5123" max="5123" width="14.08984375" customWidth="1"/>
    <col min="5124" max="5124" width="15.26953125" customWidth="1"/>
    <col min="5125" max="5125" width="14.90625" customWidth="1"/>
    <col min="5126" max="5126" width="16.7265625" customWidth="1"/>
    <col min="5127" max="5127" width="9.7265625" customWidth="1"/>
    <col min="5128" max="5128" width="8" customWidth="1"/>
    <col min="5129" max="5129" width="7.7265625" customWidth="1"/>
    <col min="5130" max="5130" width="10.6328125" customWidth="1"/>
    <col min="5133" max="5133" width="19.36328125" customWidth="1"/>
    <col min="5134" max="5134" width="13.36328125" customWidth="1"/>
    <col min="5135" max="5135" width="13.90625" customWidth="1"/>
    <col min="5136" max="5136" width="14.08984375" customWidth="1"/>
    <col min="5137" max="5137" width="16.26953125" customWidth="1"/>
    <col min="5139" max="5140" width="9.7265625" customWidth="1"/>
    <col min="5141" max="5142" width="10" customWidth="1"/>
    <col min="5377" max="5377" width="2.7265625" customWidth="1"/>
    <col min="5378" max="5378" width="19.36328125" customWidth="1"/>
    <col min="5379" max="5379" width="14.08984375" customWidth="1"/>
    <col min="5380" max="5380" width="15.26953125" customWidth="1"/>
    <col min="5381" max="5381" width="14.90625" customWidth="1"/>
    <col min="5382" max="5382" width="16.7265625" customWidth="1"/>
    <col min="5383" max="5383" width="9.7265625" customWidth="1"/>
    <col min="5384" max="5384" width="8" customWidth="1"/>
    <col min="5385" max="5385" width="7.7265625" customWidth="1"/>
    <col min="5386" max="5386" width="10.6328125" customWidth="1"/>
    <col min="5389" max="5389" width="19.36328125" customWidth="1"/>
    <col min="5390" max="5390" width="13.36328125" customWidth="1"/>
    <col min="5391" max="5391" width="13.90625" customWidth="1"/>
    <col min="5392" max="5392" width="14.08984375" customWidth="1"/>
    <col min="5393" max="5393" width="16.26953125" customWidth="1"/>
    <col min="5395" max="5396" width="9.7265625" customWidth="1"/>
    <col min="5397" max="5398" width="10" customWidth="1"/>
    <col min="5633" max="5633" width="2.7265625" customWidth="1"/>
    <col min="5634" max="5634" width="19.36328125" customWidth="1"/>
    <col min="5635" max="5635" width="14.08984375" customWidth="1"/>
    <col min="5636" max="5636" width="15.26953125" customWidth="1"/>
    <col min="5637" max="5637" width="14.90625" customWidth="1"/>
    <col min="5638" max="5638" width="16.7265625" customWidth="1"/>
    <col min="5639" max="5639" width="9.7265625" customWidth="1"/>
    <col min="5640" max="5640" width="8" customWidth="1"/>
    <col min="5641" max="5641" width="7.7265625" customWidth="1"/>
    <col min="5642" max="5642" width="10.6328125" customWidth="1"/>
    <col min="5645" max="5645" width="19.36328125" customWidth="1"/>
    <col min="5646" max="5646" width="13.36328125" customWidth="1"/>
    <col min="5647" max="5647" width="13.90625" customWidth="1"/>
    <col min="5648" max="5648" width="14.08984375" customWidth="1"/>
    <col min="5649" max="5649" width="16.26953125" customWidth="1"/>
    <col min="5651" max="5652" width="9.7265625" customWidth="1"/>
    <col min="5653" max="5654" width="10" customWidth="1"/>
    <col min="5889" max="5889" width="2.7265625" customWidth="1"/>
    <col min="5890" max="5890" width="19.36328125" customWidth="1"/>
    <col min="5891" max="5891" width="14.08984375" customWidth="1"/>
    <col min="5892" max="5892" width="15.26953125" customWidth="1"/>
    <col min="5893" max="5893" width="14.90625" customWidth="1"/>
    <col min="5894" max="5894" width="16.7265625" customWidth="1"/>
    <col min="5895" max="5895" width="9.7265625" customWidth="1"/>
    <col min="5896" max="5896" width="8" customWidth="1"/>
    <col min="5897" max="5897" width="7.7265625" customWidth="1"/>
    <col min="5898" max="5898" width="10.6328125" customWidth="1"/>
    <col min="5901" max="5901" width="19.36328125" customWidth="1"/>
    <col min="5902" max="5902" width="13.36328125" customWidth="1"/>
    <col min="5903" max="5903" width="13.90625" customWidth="1"/>
    <col min="5904" max="5904" width="14.08984375" customWidth="1"/>
    <col min="5905" max="5905" width="16.26953125" customWidth="1"/>
    <col min="5907" max="5908" width="9.7265625" customWidth="1"/>
    <col min="5909" max="5910" width="10" customWidth="1"/>
    <col min="6145" max="6145" width="2.7265625" customWidth="1"/>
    <col min="6146" max="6146" width="19.36328125" customWidth="1"/>
    <col min="6147" max="6147" width="14.08984375" customWidth="1"/>
    <col min="6148" max="6148" width="15.26953125" customWidth="1"/>
    <col min="6149" max="6149" width="14.90625" customWidth="1"/>
    <col min="6150" max="6150" width="16.7265625" customWidth="1"/>
    <col min="6151" max="6151" width="9.7265625" customWidth="1"/>
    <col min="6152" max="6152" width="8" customWidth="1"/>
    <col min="6153" max="6153" width="7.7265625" customWidth="1"/>
    <col min="6154" max="6154" width="10.6328125" customWidth="1"/>
    <col min="6157" max="6157" width="19.36328125" customWidth="1"/>
    <col min="6158" max="6158" width="13.36328125" customWidth="1"/>
    <col min="6159" max="6159" width="13.90625" customWidth="1"/>
    <col min="6160" max="6160" width="14.08984375" customWidth="1"/>
    <col min="6161" max="6161" width="16.26953125" customWidth="1"/>
    <col min="6163" max="6164" width="9.7265625" customWidth="1"/>
    <col min="6165" max="6166" width="10" customWidth="1"/>
    <col min="6401" max="6401" width="2.7265625" customWidth="1"/>
    <col min="6402" max="6402" width="19.36328125" customWidth="1"/>
    <col min="6403" max="6403" width="14.08984375" customWidth="1"/>
    <col min="6404" max="6404" width="15.26953125" customWidth="1"/>
    <col min="6405" max="6405" width="14.90625" customWidth="1"/>
    <col min="6406" max="6406" width="16.7265625" customWidth="1"/>
    <col min="6407" max="6407" width="9.7265625" customWidth="1"/>
    <col min="6408" max="6408" width="8" customWidth="1"/>
    <col min="6409" max="6409" width="7.7265625" customWidth="1"/>
    <col min="6410" max="6410" width="10.6328125" customWidth="1"/>
    <col min="6413" max="6413" width="19.36328125" customWidth="1"/>
    <col min="6414" max="6414" width="13.36328125" customWidth="1"/>
    <col min="6415" max="6415" width="13.90625" customWidth="1"/>
    <col min="6416" max="6416" width="14.08984375" customWidth="1"/>
    <col min="6417" max="6417" width="16.26953125" customWidth="1"/>
    <col min="6419" max="6420" width="9.7265625" customWidth="1"/>
    <col min="6421" max="6422" width="10" customWidth="1"/>
    <col min="6657" max="6657" width="2.7265625" customWidth="1"/>
    <col min="6658" max="6658" width="19.36328125" customWidth="1"/>
    <col min="6659" max="6659" width="14.08984375" customWidth="1"/>
    <col min="6660" max="6660" width="15.26953125" customWidth="1"/>
    <col min="6661" max="6661" width="14.90625" customWidth="1"/>
    <col min="6662" max="6662" width="16.7265625" customWidth="1"/>
    <col min="6663" max="6663" width="9.7265625" customWidth="1"/>
    <col min="6664" max="6664" width="8" customWidth="1"/>
    <col min="6665" max="6665" width="7.7265625" customWidth="1"/>
    <col min="6666" max="6666" width="10.6328125" customWidth="1"/>
    <col min="6669" max="6669" width="19.36328125" customWidth="1"/>
    <col min="6670" max="6670" width="13.36328125" customWidth="1"/>
    <col min="6671" max="6671" width="13.90625" customWidth="1"/>
    <col min="6672" max="6672" width="14.08984375" customWidth="1"/>
    <col min="6673" max="6673" width="16.26953125" customWidth="1"/>
    <col min="6675" max="6676" width="9.7265625" customWidth="1"/>
    <col min="6677" max="6678" width="10" customWidth="1"/>
    <col min="6913" max="6913" width="2.7265625" customWidth="1"/>
    <col min="6914" max="6914" width="19.36328125" customWidth="1"/>
    <col min="6915" max="6915" width="14.08984375" customWidth="1"/>
    <col min="6916" max="6916" width="15.26953125" customWidth="1"/>
    <col min="6917" max="6917" width="14.90625" customWidth="1"/>
    <col min="6918" max="6918" width="16.7265625" customWidth="1"/>
    <col min="6919" max="6919" width="9.7265625" customWidth="1"/>
    <col min="6920" max="6920" width="8" customWidth="1"/>
    <col min="6921" max="6921" width="7.7265625" customWidth="1"/>
    <col min="6922" max="6922" width="10.6328125" customWidth="1"/>
    <col min="6925" max="6925" width="19.36328125" customWidth="1"/>
    <col min="6926" max="6926" width="13.36328125" customWidth="1"/>
    <col min="6927" max="6927" width="13.90625" customWidth="1"/>
    <col min="6928" max="6928" width="14.08984375" customWidth="1"/>
    <col min="6929" max="6929" width="16.26953125" customWidth="1"/>
    <col min="6931" max="6932" width="9.7265625" customWidth="1"/>
    <col min="6933" max="6934" width="10" customWidth="1"/>
    <col min="7169" max="7169" width="2.7265625" customWidth="1"/>
    <col min="7170" max="7170" width="19.36328125" customWidth="1"/>
    <col min="7171" max="7171" width="14.08984375" customWidth="1"/>
    <col min="7172" max="7172" width="15.26953125" customWidth="1"/>
    <col min="7173" max="7173" width="14.90625" customWidth="1"/>
    <col min="7174" max="7174" width="16.7265625" customWidth="1"/>
    <col min="7175" max="7175" width="9.7265625" customWidth="1"/>
    <col min="7176" max="7176" width="8" customWidth="1"/>
    <col min="7177" max="7177" width="7.7265625" customWidth="1"/>
    <col min="7178" max="7178" width="10.6328125" customWidth="1"/>
    <col min="7181" max="7181" width="19.36328125" customWidth="1"/>
    <col min="7182" max="7182" width="13.36328125" customWidth="1"/>
    <col min="7183" max="7183" width="13.90625" customWidth="1"/>
    <col min="7184" max="7184" width="14.08984375" customWidth="1"/>
    <col min="7185" max="7185" width="16.26953125" customWidth="1"/>
    <col min="7187" max="7188" width="9.7265625" customWidth="1"/>
    <col min="7189" max="7190" width="10" customWidth="1"/>
    <col min="7425" max="7425" width="2.7265625" customWidth="1"/>
    <col min="7426" max="7426" width="19.36328125" customWidth="1"/>
    <col min="7427" max="7427" width="14.08984375" customWidth="1"/>
    <col min="7428" max="7428" width="15.26953125" customWidth="1"/>
    <col min="7429" max="7429" width="14.90625" customWidth="1"/>
    <col min="7430" max="7430" width="16.7265625" customWidth="1"/>
    <col min="7431" max="7431" width="9.7265625" customWidth="1"/>
    <col min="7432" max="7432" width="8" customWidth="1"/>
    <col min="7433" max="7433" width="7.7265625" customWidth="1"/>
    <col min="7434" max="7434" width="10.6328125" customWidth="1"/>
    <col min="7437" max="7437" width="19.36328125" customWidth="1"/>
    <col min="7438" max="7438" width="13.36328125" customWidth="1"/>
    <col min="7439" max="7439" width="13.90625" customWidth="1"/>
    <col min="7440" max="7440" width="14.08984375" customWidth="1"/>
    <col min="7441" max="7441" width="16.26953125" customWidth="1"/>
    <col min="7443" max="7444" width="9.7265625" customWidth="1"/>
    <col min="7445" max="7446" width="10" customWidth="1"/>
    <col min="7681" max="7681" width="2.7265625" customWidth="1"/>
    <col min="7682" max="7682" width="19.36328125" customWidth="1"/>
    <col min="7683" max="7683" width="14.08984375" customWidth="1"/>
    <col min="7684" max="7684" width="15.26953125" customWidth="1"/>
    <col min="7685" max="7685" width="14.90625" customWidth="1"/>
    <col min="7686" max="7686" width="16.7265625" customWidth="1"/>
    <col min="7687" max="7687" width="9.7265625" customWidth="1"/>
    <col min="7688" max="7688" width="8" customWidth="1"/>
    <col min="7689" max="7689" width="7.7265625" customWidth="1"/>
    <col min="7690" max="7690" width="10.6328125" customWidth="1"/>
    <col min="7693" max="7693" width="19.36328125" customWidth="1"/>
    <col min="7694" max="7694" width="13.36328125" customWidth="1"/>
    <col min="7695" max="7695" width="13.90625" customWidth="1"/>
    <col min="7696" max="7696" width="14.08984375" customWidth="1"/>
    <col min="7697" max="7697" width="16.26953125" customWidth="1"/>
    <col min="7699" max="7700" width="9.7265625" customWidth="1"/>
    <col min="7701" max="7702" width="10" customWidth="1"/>
    <col min="7937" max="7937" width="2.7265625" customWidth="1"/>
    <col min="7938" max="7938" width="19.36328125" customWidth="1"/>
    <col min="7939" max="7939" width="14.08984375" customWidth="1"/>
    <col min="7940" max="7940" width="15.26953125" customWidth="1"/>
    <col min="7941" max="7941" width="14.90625" customWidth="1"/>
    <col min="7942" max="7942" width="16.7265625" customWidth="1"/>
    <col min="7943" max="7943" width="9.7265625" customWidth="1"/>
    <col min="7944" max="7944" width="8" customWidth="1"/>
    <col min="7945" max="7945" width="7.7265625" customWidth="1"/>
    <col min="7946" max="7946" width="10.6328125" customWidth="1"/>
    <col min="7949" max="7949" width="19.36328125" customWidth="1"/>
    <col min="7950" max="7950" width="13.36328125" customWidth="1"/>
    <col min="7951" max="7951" width="13.90625" customWidth="1"/>
    <col min="7952" max="7952" width="14.08984375" customWidth="1"/>
    <col min="7953" max="7953" width="16.26953125" customWidth="1"/>
    <col min="7955" max="7956" width="9.7265625" customWidth="1"/>
    <col min="7957" max="7958" width="10" customWidth="1"/>
    <col min="8193" max="8193" width="2.7265625" customWidth="1"/>
    <col min="8194" max="8194" width="19.36328125" customWidth="1"/>
    <col min="8195" max="8195" width="14.08984375" customWidth="1"/>
    <col min="8196" max="8196" width="15.26953125" customWidth="1"/>
    <col min="8197" max="8197" width="14.90625" customWidth="1"/>
    <col min="8198" max="8198" width="16.7265625" customWidth="1"/>
    <col min="8199" max="8199" width="9.7265625" customWidth="1"/>
    <col min="8200" max="8200" width="8" customWidth="1"/>
    <col min="8201" max="8201" width="7.7265625" customWidth="1"/>
    <col min="8202" max="8202" width="10.6328125" customWidth="1"/>
    <col min="8205" max="8205" width="19.36328125" customWidth="1"/>
    <col min="8206" max="8206" width="13.36328125" customWidth="1"/>
    <col min="8207" max="8207" width="13.90625" customWidth="1"/>
    <col min="8208" max="8208" width="14.08984375" customWidth="1"/>
    <col min="8209" max="8209" width="16.26953125" customWidth="1"/>
    <col min="8211" max="8212" width="9.7265625" customWidth="1"/>
    <col min="8213" max="8214" width="10" customWidth="1"/>
    <col min="8449" max="8449" width="2.7265625" customWidth="1"/>
    <col min="8450" max="8450" width="19.36328125" customWidth="1"/>
    <col min="8451" max="8451" width="14.08984375" customWidth="1"/>
    <col min="8452" max="8452" width="15.26953125" customWidth="1"/>
    <col min="8453" max="8453" width="14.90625" customWidth="1"/>
    <col min="8454" max="8454" width="16.7265625" customWidth="1"/>
    <col min="8455" max="8455" width="9.7265625" customWidth="1"/>
    <col min="8456" max="8456" width="8" customWidth="1"/>
    <col min="8457" max="8457" width="7.7265625" customWidth="1"/>
    <col min="8458" max="8458" width="10.6328125" customWidth="1"/>
    <col min="8461" max="8461" width="19.36328125" customWidth="1"/>
    <col min="8462" max="8462" width="13.36328125" customWidth="1"/>
    <col min="8463" max="8463" width="13.90625" customWidth="1"/>
    <col min="8464" max="8464" width="14.08984375" customWidth="1"/>
    <col min="8465" max="8465" width="16.26953125" customWidth="1"/>
    <col min="8467" max="8468" width="9.7265625" customWidth="1"/>
    <col min="8469" max="8470" width="10" customWidth="1"/>
    <col min="8705" max="8705" width="2.7265625" customWidth="1"/>
    <col min="8706" max="8706" width="19.36328125" customWidth="1"/>
    <col min="8707" max="8707" width="14.08984375" customWidth="1"/>
    <col min="8708" max="8708" width="15.26953125" customWidth="1"/>
    <col min="8709" max="8709" width="14.90625" customWidth="1"/>
    <col min="8710" max="8710" width="16.7265625" customWidth="1"/>
    <col min="8711" max="8711" width="9.7265625" customWidth="1"/>
    <col min="8712" max="8712" width="8" customWidth="1"/>
    <col min="8713" max="8713" width="7.7265625" customWidth="1"/>
    <col min="8714" max="8714" width="10.6328125" customWidth="1"/>
    <col min="8717" max="8717" width="19.36328125" customWidth="1"/>
    <col min="8718" max="8718" width="13.36328125" customWidth="1"/>
    <col min="8719" max="8719" width="13.90625" customWidth="1"/>
    <col min="8720" max="8720" width="14.08984375" customWidth="1"/>
    <col min="8721" max="8721" width="16.26953125" customWidth="1"/>
    <col min="8723" max="8724" width="9.7265625" customWidth="1"/>
    <col min="8725" max="8726" width="10" customWidth="1"/>
    <col min="8961" max="8961" width="2.7265625" customWidth="1"/>
    <col min="8962" max="8962" width="19.36328125" customWidth="1"/>
    <col min="8963" max="8963" width="14.08984375" customWidth="1"/>
    <col min="8964" max="8964" width="15.26953125" customWidth="1"/>
    <col min="8965" max="8965" width="14.90625" customWidth="1"/>
    <col min="8966" max="8966" width="16.7265625" customWidth="1"/>
    <col min="8967" max="8967" width="9.7265625" customWidth="1"/>
    <col min="8968" max="8968" width="8" customWidth="1"/>
    <col min="8969" max="8969" width="7.7265625" customWidth="1"/>
    <col min="8970" max="8970" width="10.6328125" customWidth="1"/>
    <col min="8973" max="8973" width="19.36328125" customWidth="1"/>
    <col min="8974" max="8974" width="13.36328125" customWidth="1"/>
    <col min="8975" max="8975" width="13.90625" customWidth="1"/>
    <col min="8976" max="8976" width="14.08984375" customWidth="1"/>
    <col min="8977" max="8977" width="16.26953125" customWidth="1"/>
    <col min="8979" max="8980" width="9.7265625" customWidth="1"/>
    <col min="8981" max="8982" width="10" customWidth="1"/>
    <col min="9217" max="9217" width="2.7265625" customWidth="1"/>
    <col min="9218" max="9218" width="19.36328125" customWidth="1"/>
    <col min="9219" max="9219" width="14.08984375" customWidth="1"/>
    <col min="9220" max="9220" width="15.26953125" customWidth="1"/>
    <col min="9221" max="9221" width="14.90625" customWidth="1"/>
    <col min="9222" max="9222" width="16.7265625" customWidth="1"/>
    <col min="9223" max="9223" width="9.7265625" customWidth="1"/>
    <col min="9224" max="9224" width="8" customWidth="1"/>
    <col min="9225" max="9225" width="7.7265625" customWidth="1"/>
    <col min="9226" max="9226" width="10.6328125" customWidth="1"/>
    <col min="9229" max="9229" width="19.36328125" customWidth="1"/>
    <col min="9230" max="9230" width="13.36328125" customWidth="1"/>
    <col min="9231" max="9231" width="13.90625" customWidth="1"/>
    <col min="9232" max="9232" width="14.08984375" customWidth="1"/>
    <col min="9233" max="9233" width="16.26953125" customWidth="1"/>
    <col min="9235" max="9236" width="9.7265625" customWidth="1"/>
    <col min="9237" max="9238" width="10" customWidth="1"/>
    <col min="9473" max="9473" width="2.7265625" customWidth="1"/>
    <col min="9474" max="9474" width="19.36328125" customWidth="1"/>
    <col min="9475" max="9475" width="14.08984375" customWidth="1"/>
    <col min="9476" max="9476" width="15.26953125" customWidth="1"/>
    <col min="9477" max="9477" width="14.90625" customWidth="1"/>
    <col min="9478" max="9478" width="16.7265625" customWidth="1"/>
    <col min="9479" max="9479" width="9.7265625" customWidth="1"/>
    <col min="9480" max="9480" width="8" customWidth="1"/>
    <col min="9481" max="9481" width="7.7265625" customWidth="1"/>
    <col min="9482" max="9482" width="10.6328125" customWidth="1"/>
    <col min="9485" max="9485" width="19.36328125" customWidth="1"/>
    <col min="9486" max="9486" width="13.36328125" customWidth="1"/>
    <col min="9487" max="9487" width="13.90625" customWidth="1"/>
    <col min="9488" max="9488" width="14.08984375" customWidth="1"/>
    <col min="9489" max="9489" width="16.26953125" customWidth="1"/>
    <col min="9491" max="9492" width="9.7265625" customWidth="1"/>
    <col min="9493" max="9494" width="10" customWidth="1"/>
    <col min="9729" max="9729" width="2.7265625" customWidth="1"/>
    <col min="9730" max="9730" width="19.36328125" customWidth="1"/>
    <col min="9731" max="9731" width="14.08984375" customWidth="1"/>
    <col min="9732" max="9732" width="15.26953125" customWidth="1"/>
    <col min="9733" max="9733" width="14.90625" customWidth="1"/>
    <col min="9734" max="9734" width="16.7265625" customWidth="1"/>
    <col min="9735" max="9735" width="9.7265625" customWidth="1"/>
    <col min="9736" max="9736" width="8" customWidth="1"/>
    <col min="9737" max="9737" width="7.7265625" customWidth="1"/>
    <col min="9738" max="9738" width="10.6328125" customWidth="1"/>
    <col min="9741" max="9741" width="19.36328125" customWidth="1"/>
    <col min="9742" max="9742" width="13.36328125" customWidth="1"/>
    <col min="9743" max="9743" width="13.90625" customWidth="1"/>
    <col min="9744" max="9744" width="14.08984375" customWidth="1"/>
    <col min="9745" max="9745" width="16.26953125" customWidth="1"/>
    <col min="9747" max="9748" width="9.7265625" customWidth="1"/>
    <col min="9749" max="9750" width="10" customWidth="1"/>
    <col min="9985" max="9985" width="2.7265625" customWidth="1"/>
    <col min="9986" max="9986" width="19.36328125" customWidth="1"/>
    <col min="9987" max="9987" width="14.08984375" customWidth="1"/>
    <col min="9988" max="9988" width="15.26953125" customWidth="1"/>
    <col min="9989" max="9989" width="14.90625" customWidth="1"/>
    <col min="9990" max="9990" width="16.7265625" customWidth="1"/>
    <col min="9991" max="9991" width="9.7265625" customWidth="1"/>
    <col min="9992" max="9992" width="8" customWidth="1"/>
    <col min="9993" max="9993" width="7.7265625" customWidth="1"/>
    <col min="9994" max="9994" width="10.6328125" customWidth="1"/>
    <col min="9997" max="9997" width="19.36328125" customWidth="1"/>
    <col min="9998" max="9998" width="13.36328125" customWidth="1"/>
    <col min="9999" max="9999" width="13.90625" customWidth="1"/>
    <col min="10000" max="10000" width="14.08984375" customWidth="1"/>
    <col min="10001" max="10001" width="16.26953125" customWidth="1"/>
    <col min="10003" max="10004" width="9.7265625" customWidth="1"/>
    <col min="10005" max="10006" width="10" customWidth="1"/>
    <col min="10241" max="10241" width="2.7265625" customWidth="1"/>
    <col min="10242" max="10242" width="19.36328125" customWidth="1"/>
    <col min="10243" max="10243" width="14.08984375" customWidth="1"/>
    <col min="10244" max="10244" width="15.26953125" customWidth="1"/>
    <col min="10245" max="10245" width="14.90625" customWidth="1"/>
    <col min="10246" max="10246" width="16.7265625" customWidth="1"/>
    <col min="10247" max="10247" width="9.7265625" customWidth="1"/>
    <col min="10248" max="10248" width="8" customWidth="1"/>
    <col min="10249" max="10249" width="7.7265625" customWidth="1"/>
    <col min="10250" max="10250" width="10.6328125" customWidth="1"/>
    <col min="10253" max="10253" width="19.36328125" customWidth="1"/>
    <col min="10254" max="10254" width="13.36328125" customWidth="1"/>
    <col min="10255" max="10255" width="13.90625" customWidth="1"/>
    <col min="10256" max="10256" width="14.08984375" customWidth="1"/>
    <col min="10257" max="10257" width="16.26953125" customWidth="1"/>
    <col min="10259" max="10260" width="9.7265625" customWidth="1"/>
    <col min="10261" max="10262" width="10" customWidth="1"/>
    <col min="10497" max="10497" width="2.7265625" customWidth="1"/>
    <col min="10498" max="10498" width="19.36328125" customWidth="1"/>
    <col min="10499" max="10499" width="14.08984375" customWidth="1"/>
    <col min="10500" max="10500" width="15.26953125" customWidth="1"/>
    <col min="10501" max="10501" width="14.90625" customWidth="1"/>
    <col min="10502" max="10502" width="16.7265625" customWidth="1"/>
    <col min="10503" max="10503" width="9.7265625" customWidth="1"/>
    <col min="10504" max="10504" width="8" customWidth="1"/>
    <col min="10505" max="10505" width="7.7265625" customWidth="1"/>
    <col min="10506" max="10506" width="10.6328125" customWidth="1"/>
    <col min="10509" max="10509" width="19.36328125" customWidth="1"/>
    <col min="10510" max="10510" width="13.36328125" customWidth="1"/>
    <col min="10511" max="10511" width="13.90625" customWidth="1"/>
    <col min="10512" max="10512" width="14.08984375" customWidth="1"/>
    <col min="10513" max="10513" width="16.26953125" customWidth="1"/>
    <col min="10515" max="10516" width="9.7265625" customWidth="1"/>
    <col min="10517" max="10518" width="10" customWidth="1"/>
    <col min="10753" max="10753" width="2.7265625" customWidth="1"/>
    <col min="10754" max="10754" width="19.36328125" customWidth="1"/>
    <col min="10755" max="10755" width="14.08984375" customWidth="1"/>
    <col min="10756" max="10756" width="15.26953125" customWidth="1"/>
    <col min="10757" max="10757" width="14.90625" customWidth="1"/>
    <col min="10758" max="10758" width="16.7265625" customWidth="1"/>
    <col min="10759" max="10759" width="9.7265625" customWidth="1"/>
    <col min="10760" max="10760" width="8" customWidth="1"/>
    <col min="10761" max="10761" width="7.7265625" customWidth="1"/>
    <col min="10762" max="10762" width="10.6328125" customWidth="1"/>
    <col min="10765" max="10765" width="19.36328125" customWidth="1"/>
    <col min="10766" max="10766" width="13.36328125" customWidth="1"/>
    <col min="10767" max="10767" width="13.90625" customWidth="1"/>
    <col min="10768" max="10768" width="14.08984375" customWidth="1"/>
    <col min="10769" max="10769" width="16.26953125" customWidth="1"/>
    <col min="10771" max="10772" width="9.7265625" customWidth="1"/>
    <col min="10773" max="10774" width="10" customWidth="1"/>
    <col min="11009" max="11009" width="2.7265625" customWidth="1"/>
    <col min="11010" max="11010" width="19.36328125" customWidth="1"/>
    <col min="11011" max="11011" width="14.08984375" customWidth="1"/>
    <col min="11012" max="11012" width="15.26953125" customWidth="1"/>
    <col min="11013" max="11013" width="14.90625" customWidth="1"/>
    <col min="11014" max="11014" width="16.7265625" customWidth="1"/>
    <col min="11015" max="11015" width="9.7265625" customWidth="1"/>
    <col min="11016" max="11016" width="8" customWidth="1"/>
    <col min="11017" max="11017" width="7.7265625" customWidth="1"/>
    <col min="11018" max="11018" width="10.6328125" customWidth="1"/>
    <col min="11021" max="11021" width="19.36328125" customWidth="1"/>
    <col min="11022" max="11022" width="13.36328125" customWidth="1"/>
    <col min="11023" max="11023" width="13.90625" customWidth="1"/>
    <col min="11024" max="11024" width="14.08984375" customWidth="1"/>
    <col min="11025" max="11025" width="16.26953125" customWidth="1"/>
    <col min="11027" max="11028" width="9.7265625" customWidth="1"/>
    <col min="11029" max="11030" width="10" customWidth="1"/>
    <col min="11265" max="11265" width="2.7265625" customWidth="1"/>
    <col min="11266" max="11266" width="19.36328125" customWidth="1"/>
    <col min="11267" max="11267" width="14.08984375" customWidth="1"/>
    <col min="11268" max="11268" width="15.26953125" customWidth="1"/>
    <col min="11269" max="11269" width="14.90625" customWidth="1"/>
    <col min="11270" max="11270" width="16.7265625" customWidth="1"/>
    <col min="11271" max="11271" width="9.7265625" customWidth="1"/>
    <col min="11272" max="11272" width="8" customWidth="1"/>
    <col min="11273" max="11273" width="7.7265625" customWidth="1"/>
    <col min="11274" max="11274" width="10.6328125" customWidth="1"/>
    <col min="11277" max="11277" width="19.36328125" customWidth="1"/>
    <col min="11278" max="11278" width="13.36328125" customWidth="1"/>
    <col min="11279" max="11279" width="13.90625" customWidth="1"/>
    <col min="11280" max="11280" width="14.08984375" customWidth="1"/>
    <col min="11281" max="11281" width="16.26953125" customWidth="1"/>
    <col min="11283" max="11284" width="9.7265625" customWidth="1"/>
    <col min="11285" max="11286" width="10" customWidth="1"/>
    <col min="11521" max="11521" width="2.7265625" customWidth="1"/>
    <col min="11522" max="11522" width="19.36328125" customWidth="1"/>
    <col min="11523" max="11523" width="14.08984375" customWidth="1"/>
    <col min="11524" max="11524" width="15.26953125" customWidth="1"/>
    <col min="11525" max="11525" width="14.90625" customWidth="1"/>
    <col min="11526" max="11526" width="16.7265625" customWidth="1"/>
    <col min="11527" max="11527" width="9.7265625" customWidth="1"/>
    <col min="11528" max="11528" width="8" customWidth="1"/>
    <col min="11529" max="11529" width="7.7265625" customWidth="1"/>
    <col min="11530" max="11530" width="10.6328125" customWidth="1"/>
    <col min="11533" max="11533" width="19.36328125" customWidth="1"/>
    <col min="11534" max="11534" width="13.36328125" customWidth="1"/>
    <col min="11535" max="11535" width="13.90625" customWidth="1"/>
    <col min="11536" max="11536" width="14.08984375" customWidth="1"/>
    <col min="11537" max="11537" width="16.26953125" customWidth="1"/>
    <col min="11539" max="11540" width="9.7265625" customWidth="1"/>
    <col min="11541" max="11542" width="10" customWidth="1"/>
    <col min="11777" max="11777" width="2.7265625" customWidth="1"/>
    <col min="11778" max="11778" width="19.36328125" customWidth="1"/>
    <col min="11779" max="11779" width="14.08984375" customWidth="1"/>
    <col min="11780" max="11780" width="15.26953125" customWidth="1"/>
    <col min="11781" max="11781" width="14.90625" customWidth="1"/>
    <col min="11782" max="11782" width="16.7265625" customWidth="1"/>
    <col min="11783" max="11783" width="9.7265625" customWidth="1"/>
    <col min="11784" max="11784" width="8" customWidth="1"/>
    <col min="11785" max="11785" width="7.7265625" customWidth="1"/>
    <col min="11786" max="11786" width="10.6328125" customWidth="1"/>
    <col min="11789" max="11789" width="19.36328125" customWidth="1"/>
    <col min="11790" max="11790" width="13.36328125" customWidth="1"/>
    <col min="11791" max="11791" width="13.90625" customWidth="1"/>
    <col min="11792" max="11792" width="14.08984375" customWidth="1"/>
    <col min="11793" max="11793" width="16.26953125" customWidth="1"/>
    <col min="11795" max="11796" width="9.7265625" customWidth="1"/>
    <col min="11797" max="11798" width="10" customWidth="1"/>
    <col min="12033" max="12033" width="2.7265625" customWidth="1"/>
    <col min="12034" max="12034" width="19.36328125" customWidth="1"/>
    <col min="12035" max="12035" width="14.08984375" customWidth="1"/>
    <col min="12036" max="12036" width="15.26953125" customWidth="1"/>
    <col min="12037" max="12037" width="14.90625" customWidth="1"/>
    <col min="12038" max="12038" width="16.7265625" customWidth="1"/>
    <col min="12039" max="12039" width="9.7265625" customWidth="1"/>
    <col min="12040" max="12040" width="8" customWidth="1"/>
    <col min="12041" max="12041" width="7.7265625" customWidth="1"/>
    <col min="12042" max="12042" width="10.6328125" customWidth="1"/>
    <col min="12045" max="12045" width="19.36328125" customWidth="1"/>
    <col min="12046" max="12046" width="13.36328125" customWidth="1"/>
    <col min="12047" max="12047" width="13.90625" customWidth="1"/>
    <col min="12048" max="12048" width="14.08984375" customWidth="1"/>
    <col min="12049" max="12049" width="16.26953125" customWidth="1"/>
    <col min="12051" max="12052" width="9.7265625" customWidth="1"/>
    <col min="12053" max="12054" width="10" customWidth="1"/>
    <col min="12289" max="12289" width="2.7265625" customWidth="1"/>
    <col min="12290" max="12290" width="19.36328125" customWidth="1"/>
    <col min="12291" max="12291" width="14.08984375" customWidth="1"/>
    <col min="12292" max="12292" width="15.26953125" customWidth="1"/>
    <col min="12293" max="12293" width="14.90625" customWidth="1"/>
    <col min="12294" max="12294" width="16.7265625" customWidth="1"/>
    <col min="12295" max="12295" width="9.7265625" customWidth="1"/>
    <col min="12296" max="12296" width="8" customWidth="1"/>
    <col min="12297" max="12297" width="7.7265625" customWidth="1"/>
    <col min="12298" max="12298" width="10.6328125" customWidth="1"/>
    <col min="12301" max="12301" width="19.36328125" customWidth="1"/>
    <col min="12302" max="12302" width="13.36328125" customWidth="1"/>
    <col min="12303" max="12303" width="13.90625" customWidth="1"/>
    <col min="12304" max="12304" width="14.08984375" customWidth="1"/>
    <col min="12305" max="12305" width="16.26953125" customWidth="1"/>
    <col min="12307" max="12308" width="9.7265625" customWidth="1"/>
    <col min="12309" max="12310" width="10" customWidth="1"/>
    <col min="12545" max="12545" width="2.7265625" customWidth="1"/>
    <col min="12546" max="12546" width="19.36328125" customWidth="1"/>
    <col min="12547" max="12547" width="14.08984375" customWidth="1"/>
    <col min="12548" max="12548" width="15.26953125" customWidth="1"/>
    <col min="12549" max="12549" width="14.90625" customWidth="1"/>
    <col min="12550" max="12550" width="16.7265625" customWidth="1"/>
    <col min="12551" max="12551" width="9.7265625" customWidth="1"/>
    <col min="12552" max="12552" width="8" customWidth="1"/>
    <col min="12553" max="12553" width="7.7265625" customWidth="1"/>
    <col min="12554" max="12554" width="10.6328125" customWidth="1"/>
    <col min="12557" max="12557" width="19.36328125" customWidth="1"/>
    <col min="12558" max="12558" width="13.36328125" customWidth="1"/>
    <col min="12559" max="12559" width="13.90625" customWidth="1"/>
    <col min="12560" max="12560" width="14.08984375" customWidth="1"/>
    <col min="12561" max="12561" width="16.26953125" customWidth="1"/>
    <col min="12563" max="12564" width="9.7265625" customWidth="1"/>
    <col min="12565" max="12566" width="10" customWidth="1"/>
    <col min="12801" max="12801" width="2.7265625" customWidth="1"/>
    <col min="12802" max="12802" width="19.36328125" customWidth="1"/>
    <col min="12803" max="12803" width="14.08984375" customWidth="1"/>
    <col min="12804" max="12804" width="15.26953125" customWidth="1"/>
    <col min="12805" max="12805" width="14.90625" customWidth="1"/>
    <col min="12806" max="12806" width="16.7265625" customWidth="1"/>
    <col min="12807" max="12807" width="9.7265625" customWidth="1"/>
    <col min="12808" max="12808" width="8" customWidth="1"/>
    <col min="12809" max="12809" width="7.7265625" customWidth="1"/>
    <col min="12810" max="12810" width="10.6328125" customWidth="1"/>
    <col min="12813" max="12813" width="19.36328125" customWidth="1"/>
    <col min="12814" max="12814" width="13.36328125" customWidth="1"/>
    <col min="12815" max="12815" width="13.90625" customWidth="1"/>
    <col min="12816" max="12816" width="14.08984375" customWidth="1"/>
    <col min="12817" max="12817" width="16.26953125" customWidth="1"/>
    <col min="12819" max="12820" width="9.7265625" customWidth="1"/>
    <col min="12821" max="12822" width="10" customWidth="1"/>
    <col min="13057" max="13057" width="2.7265625" customWidth="1"/>
    <col min="13058" max="13058" width="19.36328125" customWidth="1"/>
    <col min="13059" max="13059" width="14.08984375" customWidth="1"/>
    <col min="13060" max="13060" width="15.26953125" customWidth="1"/>
    <col min="13061" max="13061" width="14.90625" customWidth="1"/>
    <col min="13062" max="13062" width="16.7265625" customWidth="1"/>
    <col min="13063" max="13063" width="9.7265625" customWidth="1"/>
    <col min="13064" max="13064" width="8" customWidth="1"/>
    <col min="13065" max="13065" width="7.7265625" customWidth="1"/>
    <col min="13066" max="13066" width="10.6328125" customWidth="1"/>
    <col min="13069" max="13069" width="19.36328125" customWidth="1"/>
    <col min="13070" max="13070" width="13.36328125" customWidth="1"/>
    <col min="13071" max="13071" width="13.90625" customWidth="1"/>
    <col min="13072" max="13072" width="14.08984375" customWidth="1"/>
    <col min="13073" max="13073" width="16.26953125" customWidth="1"/>
    <col min="13075" max="13076" width="9.7265625" customWidth="1"/>
    <col min="13077" max="13078" width="10" customWidth="1"/>
    <col min="13313" max="13313" width="2.7265625" customWidth="1"/>
    <col min="13314" max="13314" width="19.36328125" customWidth="1"/>
    <col min="13315" max="13315" width="14.08984375" customWidth="1"/>
    <col min="13316" max="13316" width="15.26953125" customWidth="1"/>
    <col min="13317" max="13317" width="14.90625" customWidth="1"/>
    <col min="13318" max="13318" width="16.7265625" customWidth="1"/>
    <col min="13319" max="13319" width="9.7265625" customWidth="1"/>
    <col min="13320" max="13320" width="8" customWidth="1"/>
    <col min="13321" max="13321" width="7.7265625" customWidth="1"/>
    <col min="13322" max="13322" width="10.6328125" customWidth="1"/>
    <col min="13325" max="13325" width="19.36328125" customWidth="1"/>
    <col min="13326" max="13326" width="13.36328125" customWidth="1"/>
    <col min="13327" max="13327" width="13.90625" customWidth="1"/>
    <col min="13328" max="13328" width="14.08984375" customWidth="1"/>
    <col min="13329" max="13329" width="16.26953125" customWidth="1"/>
    <col min="13331" max="13332" width="9.7265625" customWidth="1"/>
    <col min="13333" max="13334" width="10" customWidth="1"/>
    <col min="13569" max="13569" width="2.7265625" customWidth="1"/>
    <col min="13570" max="13570" width="19.36328125" customWidth="1"/>
    <col min="13571" max="13571" width="14.08984375" customWidth="1"/>
    <col min="13572" max="13572" width="15.26953125" customWidth="1"/>
    <col min="13573" max="13573" width="14.90625" customWidth="1"/>
    <col min="13574" max="13574" width="16.7265625" customWidth="1"/>
    <col min="13575" max="13575" width="9.7265625" customWidth="1"/>
    <col min="13576" max="13576" width="8" customWidth="1"/>
    <col min="13577" max="13577" width="7.7265625" customWidth="1"/>
    <col min="13578" max="13578" width="10.6328125" customWidth="1"/>
    <col min="13581" max="13581" width="19.36328125" customWidth="1"/>
    <col min="13582" max="13582" width="13.36328125" customWidth="1"/>
    <col min="13583" max="13583" width="13.90625" customWidth="1"/>
    <col min="13584" max="13584" width="14.08984375" customWidth="1"/>
    <col min="13585" max="13585" width="16.26953125" customWidth="1"/>
    <col min="13587" max="13588" width="9.7265625" customWidth="1"/>
    <col min="13589" max="13590" width="10" customWidth="1"/>
    <col min="13825" max="13825" width="2.7265625" customWidth="1"/>
    <col min="13826" max="13826" width="19.36328125" customWidth="1"/>
    <col min="13827" max="13827" width="14.08984375" customWidth="1"/>
    <col min="13828" max="13828" width="15.26953125" customWidth="1"/>
    <col min="13829" max="13829" width="14.90625" customWidth="1"/>
    <col min="13830" max="13830" width="16.7265625" customWidth="1"/>
    <col min="13831" max="13831" width="9.7265625" customWidth="1"/>
    <col min="13832" max="13832" width="8" customWidth="1"/>
    <col min="13833" max="13833" width="7.7265625" customWidth="1"/>
    <col min="13834" max="13834" width="10.6328125" customWidth="1"/>
    <col min="13837" max="13837" width="19.36328125" customWidth="1"/>
    <col min="13838" max="13838" width="13.36328125" customWidth="1"/>
    <col min="13839" max="13839" width="13.90625" customWidth="1"/>
    <col min="13840" max="13840" width="14.08984375" customWidth="1"/>
    <col min="13841" max="13841" width="16.26953125" customWidth="1"/>
    <col min="13843" max="13844" width="9.7265625" customWidth="1"/>
    <col min="13845" max="13846" width="10" customWidth="1"/>
    <col min="14081" max="14081" width="2.7265625" customWidth="1"/>
    <col min="14082" max="14082" width="19.36328125" customWidth="1"/>
    <col min="14083" max="14083" width="14.08984375" customWidth="1"/>
    <col min="14084" max="14084" width="15.26953125" customWidth="1"/>
    <col min="14085" max="14085" width="14.90625" customWidth="1"/>
    <col min="14086" max="14086" width="16.7265625" customWidth="1"/>
    <col min="14087" max="14087" width="9.7265625" customWidth="1"/>
    <col min="14088" max="14088" width="8" customWidth="1"/>
    <col min="14089" max="14089" width="7.7265625" customWidth="1"/>
    <col min="14090" max="14090" width="10.6328125" customWidth="1"/>
    <col min="14093" max="14093" width="19.36328125" customWidth="1"/>
    <col min="14094" max="14094" width="13.36328125" customWidth="1"/>
    <col min="14095" max="14095" width="13.90625" customWidth="1"/>
    <col min="14096" max="14096" width="14.08984375" customWidth="1"/>
    <col min="14097" max="14097" width="16.26953125" customWidth="1"/>
    <col min="14099" max="14100" width="9.7265625" customWidth="1"/>
    <col min="14101" max="14102" width="10" customWidth="1"/>
    <col min="14337" max="14337" width="2.7265625" customWidth="1"/>
    <col min="14338" max="14338" width="19.36328125" customWidth="1"/>
    <col min="14339" max="14339" width="14.08984375" customWidth="1"/>
    <col min="14340" max="14340" width="15.26953125" customWidth="1"/>
    <col min="14341" max="14341" width="14.90625" customWidth="1"/>
    <col min="14342" max="14342" width="16.7265625" customWidth="1"/>
    <col min="14343" max="14343" width="9.7265625" customWidth="1"/>
    <col min="14344" max="14344" width="8" customWidth="1"/>
    <col min="14345" max="14345" width="7.7265625" customWidth="1"/>
    <col min="14346" max="14346" width="10.6328125" customWidth="1"/>
    <col min="14349" max="14349" width="19.36328125" customWidth="1"/>
    <col min="14350" max="14350" width="13.36328125" customWidth="1"/>
    <col min="14351" max="14351" width="13.90625" customWidth="1"/>
    <col min="14352" max="14352" width="14.08984375" customWidth="1"/>
    <col min="14353" max="14353" width="16.26953125" customWidth="1"/>
    <col min="14355" max="14356" width="9.7265625" customWidth="1"/>
    <col min="14357" max="14358" width="10" customWidth="1"/>
    <col min="14593" max="14593" width="2.7265625" customWidth="1"/>
    <col min="14594" max="14594" width="19.36328125" customWidth="1"/>
    <col min="14595" max="14595" width="14.08984375" customWidth="1"/>
    <col min="14596" max="14596" width="15.26953125" customWidth="1"/>
    <col min="14597" max="14597" width="14.90625" customWidth="1"/>
    <col min="14598" max="14598" width="16.7265625" customWidth="1"/>
    <col min="14599" max="14599" width="9.7265625" customWidth="1"/>
    <col min="14600" max="14600" width="8" customWidth="1"/>
    <col min="14601" max="14601" width="7.7265625" customWidth="1"/>
    <col min="14602" max="14602" width="10.6328125" customWidth="1"/>
    <col min="14605" max="14605" width="19.36328125" customWidth="1"/>
    <col min="14606" max="14606" width="13.36328125" customWidth="1"/>
    <col min="14607" max="14607" width="13.90625" customWidth="1"/>
    <col min="14608" max="14608" width="14.08984375" customWidth="1"/>
    <col min="14609" max="14609" width="16.26953125" customWidth="1"/>
    <col min="14611" max="14612" width="9.7265625" customWidth="1"/>
    <col min="14613" max="14614" width="10" customWidth="1"/>
    <col min="14849" max="14849" width="2.7265625" customWidth="1"/>
    <col min="14850" max="14850" width="19.36328125" customWidth="1"/>
    <col min="14851" max="14851" width="14.08984375" customWidth="1"/>
    <col min="14852" max="14852" width="15.26953125" customWidth="1"/>
    <col min="14853" max="14853" width="14.90625" customWidth="1"/>
    <col min="14854" max="14854" width="16.7265625" customWidth="1"/>
    <col min="14855" max="14855" width="9.7265625" customWidth="1"/>
    <col min="14856" max="14856" width="8" customWidth="1"/>
    <col min="14857" max="14857" width="7.7265625" customWidth="1"/>
    <col min="14858" max="14858" width="10.6328125" customWidth="1"/>
    <col min="14861" max="14861" width="19.36328125" customWidth="1"/>
    <col min="14862" max="14862" width="13.36328125" customWidth="1"/>
    <col min="14863" max="14863" width="13.90625" customWidth="1"/>
    <col min="14864" max="14864" width="14.08984375" customWidth="1"/>
    <col min="14865" max="14865" width="16.26953125" customWidth="1"/>
    <col min="14867" max="14868" width="9.7265625" customWidth="1"/>
    <col min="14869" max="14870" width="10" customWidth="1"/>
    <col min="15105" max="15105" width="2.7265625" customWidth="1"/>
    <col min="15106" max="15106" width="19.36328125" customWidth="1"/>
    <col min="15107" max="15107" width="14.08984375" customWidth="1"/>
    <col min="15108" max="15108" width="15.26953125" customWidth="1"/>
    <col min="15109" max="15109" width="14.90625" customWidth="1"/>
    <col min="15110" max="15110" width="16.7265625" customWidth="1"/>
    <col min="15111" max="15111" width="9.7265625" customWidth="1"/>
    <col min="15112" max="15112" width="8" customWidth="1"/>
    <col min="15113" max="15113" width="7.7265625" customWidth="1"/>
    <col min="15114" max="15114" width="10.6328125" customWidth="1"/>
    <col min="15117" max="15117" width="19.36328125" customWidth="1"/>
    <col min="15118" max="15118" width="13.36328125" customWidth="1"/>
    <col min="15119" max="15119" width="13.90625" customWidth="1"/>
    <col min="15120" max="15120" width="14.08984375" customWidth="1"/>
    <col min="15121" max="15121" width="16.26953125" customWidth="1"/>
    <col min="15123" max="15124" width="9.7265625" customWidth="1"/>
    <col min="15125" max="15126" width="10" customWidth="1"/>
    <col min="15361" max="15361" width="2.7265625" customWidth="1"/>
    <col min="15362" max="15362" width="19.36328125" customWidth="1"/>
    <col min="15363" max="15363" width="14.08984375" customWidth="1"/>
    <col min="15364" max="15364" width="15.26953125" customWidth="1"/>
    <col min="15365" max="15365" width="14.90625" customWidth="1"/>
    <col min="15366" max="15366" width="16.7265625" customWidth="1"/>
    <col min="15367" max="15367" width="9.7265625" customWidth="1"/>
    <col min="15368" max="15368" width="8" customWidth="1"/>
    <col min="15369" max="15369" width="7.7265625" customWidth="1"/>
    <col min="15370" max="15370" width="10.6328125" customWidth="1"/>
    <col min="15373" max="15373" width="19.36328125" customWidth="1"/>
    <col min="15374" max="15374" width="13.36328125" customWidth="1"/>
    <col min="15375" max="15375" width="13.90625" customWidth="1"/>
    <col min="15376" max="15376" width="14.08984375" customWidth="1"/>
    <col min="15377" max="15377" width="16.26953125" customWidth="1"/>
    <col min="15379" max="15380" width="9.7265625" customWidth="1"/>
    <col min="15381" max="15382" width="10" customWidth="1"/>
    <col min="15617" max="15617" width="2.7265625" customWidth="1"/>
    <col min="15618" max="15618" width="19.36328125" customWidth="1"/>
    <col min="15619" max="15619" width="14.08984375" customWidth="1"/>
    <col min="15620" max="15620" width="15.26953125" customWidth="1"/>
    <col min="15621" max="15621" width="14.90625" customWidth="1"/>
    <col min="15622" max="15622" width="16.7265625" customWidth="1"/>
    <col min="15623" max="15623" width="9.7265625" customWidth="1"/>
    <col min="15624" max="15624" width="8" customWidth="1"/>
    <col min="15625" max="15625" width="7.7265625" customWidth="1"/>
    <col min="15626" max="15626" width="10.6328125" customWidth="1"/>
    <col min="15629" max="15629" width="19.36328125" customWidth="1"/>
    <col min="15630" max="15630" width="13.36328125" customWidth="1"/>
    <col min="15631" max="15631" width="13.90625" customWidth="1"/>
    <col min="15632" max="15632" width="14.08984375" customWidth="1"/>
    <col min="15633" max="15633" width="16.26953125" customWidth="1"/>
    <col min="15635" max="15636" width="9.7265625" customWidth="1"/>
    <col min="15637" max="15638" width="10" customWidth="1"/>
    <col min="15873" max="15873" width="2.7265625" customWidth="1"/>
    <col min="15874" max="15874" width="19.36328125" customWidth="1"/>
    <col min="15875" max="15875" width="14.08984375" customWidth="1"/>
    <col min="15876" max="15876" width="15.26953125" customWidth="1"/>
    <col min="15877" max="15877" width="14.90625" customWidth="1"/>
    <col min="15878" max="15878" width="16.7265625" customWidth="1"/>
    <col min="15879" max="15879" width="9.7265625" customWidth="1"/>
    <col min="15880" max="15880" width="8" customWidth="1"/>
    <col min="15881" max="15881" width="7.7265625" customWidth="1"/>
    <col min="15882" max="15882" width="10.6328125" customWidth="1"/>
    <col min="15885" max="15885" width="19.36328125" customWidth="1"/>
    <col min="15886" max="15886" width="13.36328125" customWidth="1"/>
    <col min="15887" max="15887" width="13.90625" customWidth="1"/>
    <col min="15888" max="15888" width="14.08984375" customWidth="1"/>
    <col min="15889" max="15889" width="16.26953125" customWidth="1"/>
    <col min="15891" max="15892" width="9.7265625" customWidth="1"/>
    <col min="15893" max="15894" width="10" customWidth="1"/>
    <col min="16129" max="16129" width="2.7265625" customWidth="1"/>
    <col min="16130" max="16130" width="19.36328125" customWidth="1"/>
    <col min="16131" max="16131" width="14.08984375" customWidth="1"/>
    <col min="16132" max="16132" width="15.26953125" customWidth="1"/>
    <col min="16133" max="16133" width="14.90625" customWidth="1"/>
    <col min="16134" max="16134" width="16.7265625" customWidth="1"/>
    <col min="16135" max="16135" width="9.7265625" customWidth="1"/>
    <col min="16136" max="16136" width="8" customWidth="1"/>
    <col min="16137" max="16137" width="7.7265625" customWidth="1"/>
    <col min="16138" max="16138" width="10.6328125" customWidth="1"/>
    <col min="16141" max="16141" width="19.36328125" customWidth="1"/>
    <col min="16142" max="16142" width="13.36328125" customWidth="1"/>
    <col min="16143" max="16143" width="13.90625" customWidth="1"/>
    <col min="16144" max="16144" width="14.08984375" customWidth="1"/>
    <col min="16145" max="16145" width="16.26953125" customWidth="1"/>
    <col min="16147" max="16148" width="9.7265625" customWidth="1"/>
    <col min="16149" max="16150" width="10" customWidth="1"/>
  </cols>
  <sheetData>
    <row r="3" spans="2:6" ht="16.5">
      <c r="B3" s="301" t="s">
        <v>247</v>
      </c>
      <c r="C3" s="302"/>
      <c r="D3" s="326" t="str">
        <f>'ＡＢ表 '!D4</f>
        <v>令和7年1月</v>
      </c>
      <c r="E3" s="302"/>
      <c r="F3" s="303"/>
    </row>
    <row r="4" spans="2:6">
      <c r="B4" s="304" t="s">
        <v>81</v>
      </c>
      <c r="C4" s="305" t="s">
        <v>248</v>
      </c>
      <c r="D4" s="306"/>
      <c r="E4" s="305" t="s">
        <v>83</v>
      </c>
      <c r="F4" s="307"/>
    </row>
    <row r="5" spans="2:6">
      <c r="B5" s="308" t="s">
        <v>249</v>
      </c>
      <c r="C5" s="309" t="s">
        <v>84</v>
      </c>
      <c r="D5" s="309" t="s">
        <v>88</v>
      </c>
      <c r="E5" s="309" t="s">
        <v>84</v>
      </c>
      <c r="F5" s="310" t="s">
        <v>88</v>
      </c>
    </row>
    <row r="6" spans="2:6">
      <c r="B6" s="311" t="s">
        <v>97</v>
      </c>
      <c r="C6" s="316">
        <v>19698</v>
      </c>
      <c r="D6" s="316">
        <v>3933629</v>
      </c>
      <c r="E6" s="316">
        <v>130379</v>
      </c>
      <c r="F6" s="317">
        <v>27784634</v>
      </c>
    </row>
    <row r="7" spans="2:6">
      <c r="B7" s="312" t="s">
        <v>98</v>
      </c>
      <c r="C7" s="318">
        <v>4439</v>
      </c>
      <c r="D7" s="318">
        <v>383267</v>
      </c>
      <c r="E7" s="318">
        <v>41344</v>
      </c>
      <c r="F7" s="319">
        <v>3005445</v>
      </c>
    </row>
    <row r="8" spans="2:6">
      <c r="B8" s="312" t="s">
        <v>99</v>
      </c>
      <c r="C8" s="318">
        <v>8124</v>
      </c>
      <c r="D8" s="318">
        <v>303452</v>
      </c>
      <c r="E8" s="318">
        <v>18568</v>
      </c>
      <c r="F8" s="319">
        <v>1307557</v>
      </c>
    </row>
    <row r="9" spans="2:6">
      <c r="B9" s="312" t="s">
        <v>100</v>
      </c>
      <c r="C9" s="318">
        <v>11006</v>
      </c>
      <c r="D9" s="318">
        <v>1937798</v>
      </c>
      <c r="E9" s="318">
        <v>67420.077000000005</v>
      </c>
      <c r="F9" s="319">
        <v>11790158</v>
      </c>
    </row>
    <row r="10" spans="2:6">
      <c r="B10" s="312" t="s">
        <v>11</v>
      </c>
      <c r="C10" s="318">
        <v>1729</v>
      </c>
      <c r="D10" s="318">
        <v>999123</v>
      </c>
      <c r="E10" s="318">
        <v>4947</v>
      </c>
      <c r="F10" s="319">
        <v>4942266</v>
      </c>
    </row>
    <row r="11" spans="2:6">
      <c r="B11" s="312" t="s">
        <v>102</v>
      </c>
      <c r="C11" s="318">
        <v>36</v>
      </c>
      <c r="D11" s="318">
        <v>14674</v>
      </c>
      <c r="E11" s="318">
        <v>77</v>
      </c>
      <c r="F11" s="319">
        <v>21963</v>
      </c>
    </row>
    <row r="12" spans="2:6">
      <c r="B12" s="312" t="s">
        <v>103</v>
      </c>
      <c r="C12" s="318">
        <v>14882</v>
      </c>
      <c r="D12" s="318">
        <v>1809464</v>
      </c>
      <c r="E12" s="318">
        <v>39081</v>
      </c>
      <c r="F12" s="319">
        <v>8670749</v>
      </c>
    </row>
    <row r="13" spans="2:6">
      <c r="B13" s="312" t="s">
        <v>104</v>
      </c>
      <c r="C13" s="318">
        <v>12553</v>
      </c>
      <c r="D13" s="318">
        <v>9547282</v>
      </c>
      <c r="E13" s="318">
        <v>24789.65</v>
      </c>
      <c r="F13" s="319">
        <v>18859588</v>
      </c>
    </row>
    <row r="14" spans="2:6">
      <c r="B14" s="312" t="s">
        <v>65</v>
      </c>
      <c r="C14" s="318">
        <v>37103</v>
      </c>
      <c r="D14" s="318">
        <v>15222180</v>
      </c>
      <c r="E14" s="318">
        <v>99017</v>
      </c>
      <c r="F14" s="319">
        <v>71326003</v>
      </c>
    </row>
    <row r="15" spans="2:6">
      <c r="B15" s="312" t="s">
        <v>105</v>
      </c>
      <c r="C15" s="318">
        <v>818</v>
      </c>
      <c r="D15" s="318">
        <v>298574</v>
      </c>
      <c r="E15" s="318">
        <v>2268</v>
      </c>
      <c r="F15" s="319">
        <v>813003</v>
      </c>
    </row>
    <row r="16" spans="2:6">
      <c r="B16" s="312" t="s">
        <v>106</v>
      </c>
      <c r="C16" s="318">
        <v>4233</v>
      </c>
      <c r="D16" s="318">
        <v>878741</v>
      </c>
      <c r="E16" s="318">
        <v>22388</v>
      </c>
      <c r="F16" s="319">
        <v>1995633</v>
      </c>
    </row>
    <row r="17" spans="2:6">
      <c r="B17" s="313" t="s">
        <v>250</v>
      </c>
      <c r="C17" s="318">
        <v>25561</v>
      </c>
      <c r="D17" s="318">
        <v>14240448</v>
      </c>
      <c r="E17" s="318">
        <v>123098</v>
      </c>
      <c r="F17" s="319">
        <v>45213217</v>
      </c>
    </row>
    <row r="18" spans="2:6">
      <c r="B18" s="313" t="s">
        <v>251</v>
      </c>
      <c r="C18" s="318">
        <v>7658</v>
      </c>
      <c r="D18" s="318">
        <v>1991527</v>
      </c>
      <c r="E18" s="318">
        <v>14849</v>
      </c>
      <c r="F18" s="319">
        <v>3522949</v>
      </c>
    </row>
    <row r="19" spans="2:6">
      <c r="B19" s="313" t="s">
        <v>108</v>
      </c>
      <c r="C19" s="318">
        <v>51549</v>
      </c>
      <c r="D19" s="318">
        <v>67717445</v>
      </c>
      <c r="E19" s="318">
        <v>147792</v>
      </c>
      <c r="F19" s="319">
        <v>188264930</v>
      </c>
    </row>
    <row r="20" spans="2:6">
      <c r="B20" s="313" t="s">
        <v>109</v>
      </c>
      <c r="C20" s="318">
        <v>31372</v>
      </c>
      <c r="D20" s="318">
        <v>30875301</v>
      </c>
      <c r="E20" s="318">
        <v>75851</v>
      </c>
      <c r="F20" s="319">
        <v>63607057</v>
      </c>
    </row>
    <row r="21" spans="2:6">
      <c r="B21" s="313" t="s">
        <v>111</v>
      </c>
      <c r="C21" s="318">
        <v>134800</v>
      </c>
      <c r="D21" s="318">
        <v>76058854</v>
      </c>
      <c r="E21" s="318">
        <v>291768</v>
      </c>
      <c r="F21" s="319">
        <v>207491656</v>
      </c>
    </row>
    <row r="22" spans="2:6">
      <c r="B22" s="313" t="s">
        <v>70</v>
      </c>
      <c r="C22" s="318">
        <v>259268</v>
      </c>
      <c r="D22" s="318">
        <v>136564494</v>
      </c>
      <c r="E22" s="318">
        <v>308756</v>
      </c>
      <c r="F22" s="319">
        <v>293404370</v>
      </c>
    </row>
    <row r="23" spans="2:6">
      <c r="B23" s="313" t="s">
        <v>252</v>
      </c>
      <c r="C23" s="318">
        <v>1739</v>
      </c>
      <c r="D23" s="318">
        <v>985614</v>
      </c>
      <c r="E23" s="318">
        <v>6058</v>
      </c>
      <c r="F23" s="319">
        <v>5489982</v>
      </c>
    </row>
    <row r="24" spans="2:6">
      <c r="B24" s="313" t="s">
        <v>48</v>
      </c>
      <c r="C24" s="318">
        <v>2904</v>
      </c>
      <c r="D24" s="318">
        <v>3572868</v>
      </c>
      <c r="E24" s="318">
        <v>18813</v>
      </c>
      <c r="F24" s="319">
        <v>8634344</v>
      </c>
    </row>
    <row r="25" spans="2:6">
      <c r="B25" s="313" t="s">
        <v>112</v>
      </c>
      <c r="C25" s="318">
        <v>1410</v>
      </c>
      <c r="D25" s="318">
        <v>862728</v>
      </c>
      <c r="E25" s="318">
        <v>2893</v>
      </c>
      <c r="F25" s="319">
        <v>2880166</v>
      </c>
    </row>
    <row r="26" spans="2:6">
      <c r="B26" s="313" t="s">
        <v>113</v>
      </c>
      <c r="C26" s="318">
        <v>25141</v>
      </c>
      <c r="D26" s="318">
        <v>39097666</v>
      </c>
      <c r="E26" s="318">
        <v>52260</v>
      </c>
      <c r="F26" s="319">
        <v>86623837</v>
      </c>
    </row>
    <row r="27" spans="2:6">
      <c r="B27" s="313" t="s">
        <v>114</v>
      </c>
      <c r="C27" s="318">
        <v>14451</v>
      </c>
      <c r="D27" s="318">
        <v>1170435</v>
      </c>
      <c r="E27" s="318">
        <v>57388</v>
      </c>
      <c r="F27" s="319">
        <v>6620792</v>
      </c>
    </row>
    <row r="28" spans="2:6">
      <c r="B28" s="313" t="s">
        <v>29</v>
      </c>
      <c r="C28" s="318">
        <v>9659</v>
      </c>
      <c r="D28" s="318">
        <v>3969438</v>
      </c>
      <c r="E28" s="318">
        <v>120536</v>
      </c>
      <c r="F28" s="319">
        <v>19506175</v>
      </c>
    </row>
    <row r="29" spans="2:6">
      <c r="B29" s="313" t="s">
        <v>115</v>
      </c>
      <c r="C29" s="318">
        <v>157350.58772000001</v>
      </c>
      <c r="D29" s="318">
        <v>49197327.780000001</v>
      </c>
      <c r="E29" s="318">
        <v>320447.40012000001</v>
      </c>
      <c r="F29" s="319">
        <v>113758202.71799999</v>
      </c>
    </row>
    <row r="30" spans="2:6">
      <c r="B30" s="313" t="s">
        <v>253</v>
      </c>
      <c r="C30" s="318">
        <v>298066</v>
      </c>
      <c r="D30" s="318">
        <v>155654778</v>
      </c>
      <c r="E30" s="318">
        <v>394175</v>
      </c>
      <c r="F30" s="319">
        <v>534157796</v>
      </c>
    </row>
    <row r="31" spans="2:6">
      <c r="B31" s="313" t="s">
        <v>117</v>
      </c>
      <c r="C31" s="318">
        <v>76506</v>
      </c>
      <c r="D31" s="318">
        <v>15624974</v>
      </c>
      <c r="E31" s="318">
        <v>160380</v>
      </c>
      <c r="F31" s="319">
        <v>38452535</v>
      </c>
    </row>
    <row r="32" spans="2:6">
      <c r="B32" s="313" t="s">
        <v>118</v>
      </c>
      <c r="C32" s="318">
        <v>21379</v>
      </c>
      <c r="D32" s="318">
        <v>5085704</v>
      </c>
      <c r="E32" s="318">
        <v>54329</v>
      </c>
      <c r="F32" s="319">
        <v>13811581</v>
      </c>
    </row>
    <row r="33" spans="2:6">
      <c r="B33" s="313" t="s">
        <v>119</v>
      </c>
      <c r="C33" s="318">
        <v>263</v>
      </c>
      <c r="D33" s="318">
        <v>163660</v>
      </c>
      <c r="E33" s="318">
        <v>1773</v>
      </c>
      <c r="F33" s="319">
        <v>1251767</v>
      </c>
    </row>
    <row r="34" spans="2:6">
      <c r="B34" s="313" t="s">
        <v>120</v>
      </c>
      <c r="C34" s="318">
        <v>13973</v>
      </c>
      <c r="D34" s="318">
        <v>17694195</v>
      </c>
      <c r="E34" s="318">
        <v>66139</v>
      </c>
      <c r="F34" s="319">
        <v>74064097</v>
      </c>
    </row>
    <row r="35" spans="2:6">
      <c r="B35" s="313" t="s">
        <v>122</v>
      </c>
      <c r="C35" s="318">
        <v>676</v>
      </c>
      <c r="D35" s="318">
        <v>443048</v>
      </c>
      <c r="E35" s="318">
        <v>5477</v>
      </c>
      <c r="F35" s="319">
        <v>4776867</v>
      </c>
    </row>
    <row r="36" spans="2:6">
      <c r="B36" s="313" t="s">
        <v>123</v>
      </c>
      <c r="C36" s="318">
        <v>4114</v>
      </c>
      <c r="D36" s="318">
        <v>1079526</v>
      </c>
      <c r="E36" s="318">
        <v>15564</v>
      </c>
      <c r="F36" s="319">
        <v>5166070</v>
      </c>
    </row>
    <row r="37" spans="2:6">
      <c r="B37" s="313" t="s">
        <v>124</v>
      </c>
      <c r="C37" s="318">
        <v>16332</v>
      </c>
      <c r="D37" s="318">
        <v>3504496</v>
      </c>
      <c r="E37" s="318">
        <v>69244</v>
      </c>
      <c r="F37" s="319">
        <v>15555464</v>
      </c>
    </row>
    <row r="38" spans="2:6">
      <c r="B38" s="313" t="s">
        <v>125</v>
      </c>
      <c r="C38" s="318">
        <v>267856</v>
      </c>
      <c r="D38" s="318">
        <v>93024457</v>
      </c>
      <c r="E38" s="318">
        <v>304571</v>
      </c>
      <c r="F38" s="319">
        <v>135145485</v>
      </c>
    </row>
    <row r="39" spans="2:6">
      <c r="B39" s="313" t="s">
        <v>254</v>
      </c>
      <c r="C39" s="318">
        <v>326553.28100000002</v>
      </c>
      <c r="D39" s="318">
        <v>107991295.94</v>
      </c>
      <c r="E39" s="318">
        <v>509831.44429999997</v>
      </c>
      <c r="F39" s="319">
        <v>201739521.162</v>
      </c>
    </row>
    <row r="40" spans="2:6">
      <c r="B40" s="313" t="s">
        <v>43</v>
      </c>
      <c r="C40" s="318">
        <v>5470</v>
      </c>
      <c r="D40" s="318">
        <v>5829821</v>
      </c>
      <c r="E40" s="318">
        <v>19923</v>
      </c>
      <c r="F40" s="319">
        <v>26930382</v>
      </c>
    </row>
    <row r="41" spans="2:6">
      <c r="B41" s="313" t="s">
        <v>255</v>
      </c>
      <c r="C41" s="318">
        <v>151968</v>
      </c>
      <c r="D41" s="318">
        <v>68329747</v>
      </c>
      <c r="E41" s="318">
        <v>409506</v>
      </c>
      <c r="F41" s="319">
        <v>197671802</v>
      </c>
    </row>
    <row r="42" spans="2:6">
      <c r="B42" s="313" t="s">
        <v>127</v>
      </c>
      <c r="C42" s="318">
        <v>9816</v>
      </c>
      <c r="D42" s="318">
        <v>2940334</v>
      </c>
      <c r="E42" s="318">
        <v>29489</v>
      </c>
      <c r="F42" s="319">
        <v>10779894</v>
      </c>
    </row>
    <row r="43" spans="2:6">
      <c r="B43" s="313" t="s">
        <v>256</v>
      </c>
      <c r="C43" s="318">
        <v>61245</v>
      </c>
      <c r="D43" s="318">
        <v>84023969</v>
      </c>
      <c r="E43" s="318">
        <v>114742</v>
      </c>
      <c r="F43" s="319">
        <v>138541622</v>
      </c>
    </row>
    <row r="44" spans="2:6">
      <c r="B44" s="314" t="s">
        <v>257</v>
      </c>
      <c r="C44" s="318">
        <v>10549</v>
      </c>
      <c r="D44" s="318">
        <v>2766345</v>
      </c>
      <c r="E44" s="318">
        <v>40062</v>
      </c>
      <c r="F44" s="319">
        <v>9190774</v>
      </c>
    </row>
    <row r="45" spans="2:6">
      <c r="B45" s="315" t="s">
        <v>128</v>
      </c>
      <c r="C45" s="320">
        <v>113772.66302000001</v>
      </c>
      <c r="D45" s="320">
        <v>43492573.442000002</v>
      </c>
      <c r="E45" s="320">
        <v>853502.25100000005</v>
      </c>
      <c r="F45" s="321">
        <v>366675078.67199999</v>
      </c>
    </row>
    <row r="46" spans="2:6">
      <c r="B46" s="322" t="s">
        <v>129</v>
      </c>
      <c r="C46" s="323">
        <v>2216022.5317399995</v>
      </c>
      <c r="D46" s="323">
        <v>1069281253.1620001</v>
      </c>
      <c r="E46" s="323">
        <v>5039495.8224200001</v>
      </c>
      <c r="F46" s="324">
        <v>2969445412.552</v>
      </c>
    </row>
    <row r="49" spans="18:18">
      <c r="R49" s="325"/>
    </row>
  </sheetData>
  <phoneticPr fontId="37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C0D9-A26B-4D37-B9BA-CC49DEE02A32}">
  <sheetPr>
    <tabColor indexed="22"/>
    <pageSetUpPr fitToPage="1"/>
  </sheetPr>
  <dimension ref="A1:IV153"/>
  <sheetViews>
    <sheetView view="pageBreakPreview" topLeftCell="A118" zoomScale="115" zoomScaleNormal="85" zoomScaleSheetLayoutView="115" workbookViewId="0">
      <selection activeCell="A152" sqref="A152"/>
    </sheetView>
  </sheetViews>
  <sheetFormatPr defaultRowHeight="13"/>
  <cols>
    <col min="1" max="1" width="16.6328125" customWidth="1"/>
    <col min="2" max="2" width="9.36328125" customWidth="1"/>
    <col min="3" max="3" width="8.453125" customWidth="1"/>
    <col min="4" max="4" width="13.453125" bestFit="1" customWidth="1"/>
    <col min="5" max="5" width="12.26953125" customWidth="1"/>
    <col min="6" max="6" width="12.08984375" bestFit="1" customWidth="1"/>
    <col min="7" max="7" width="12.6328125" customWidth="1"/>
    <col min="8" max="8" width="11.6328125" customWidth="1"/>
    <col min="9" max="9" width="8.6328125" customWidth="1"/>
    <col min="10" max="10" width="12" customWidth="1"/>
    <col min="11" max="11" width="10.6328125" customWidth="1"/>
    <col min="12" max="12" width="8.7265625" customWidth="1"/>
    <col min="13" max="13" width="12.36328125" customWidth="1"/>
    <col min="14" max="14" width="9.08984375" customWidth="1"/>
    <col min="15" max="15" width="9.453125" customWidth="1"/>
    <col min="16" max="16" width="12.26953125" customWidth="1"/>
    <col min="17" max="17" width="9.6328125" customWidth="1"/>
    <col min="18" max="18" width="12.453125" customWidth="1"/>
  </cols>
  <sheetData>
    <row r="1" spans="1:18" ht="12.75" customHeight="1">
      <c r="A1" s="191" t="s">
        <v>130</v>
      </c>
      <c r="B1" s="192" t="s">
        <v>131</v>
      </c>
      <c r="C1" s="192"/>
      <c r="D1" s="192"/>
      <c r="E1" s="192" t="str">
        <f>'ＡＢ表 '!D4</f>
        <v>令和7年1月</v>
      </c>
      <c r="F1" s="192"/>
      <c r="G1" s="192"/>
      <c r="H1" s="192"/>
      <c r="I1" s="192"/>
      <c r="J1" s="192" t="s">
        <v>132</v>
      </c>
      <c r="K1" s="192"/>
      <c r="L1" s="192"/>
      <c r="M1" s="192"/>
      <c r="N1" s="193"/>
      <c r="O1" s="193"/>
      <c r="P1" s="194"/>
      <c r="Q1" s="193"/>
      <c r="R1" s="193"/>
    </row>
    <row r="2" spans="1:18" ht="12" customHeight="1">
      <c r="A2" s="195" t="s">
        <v>64</v>
      </c>
      <c r="B2" s="196"/>
      <c r="C2" s="197"/>
      <c r="D2" s="197"/>
      <c r="E2" s="197" t="s">
        <v>134</v>
      </c>
      <c r="F2" s="198"/>
      <c r="G2" s="198"/>
      <c r="H2" s="197"/>
      <c r="I2" s="197" t="s">
        <v>101</v>
      </c>
      <c r="J2" s="198"/>
      <c r="K2" s="198"/>
      <c r="L2" s="198"/>
      <c r="M2" s="198"/>
      <c r="N2" s="353" t="s">
        <v>135</v>
      </c>
      <c r="O2" s="354"/>
      <c r="P2" s="354"/>
      <c r="Q2" s="354"/>
      <c r="R2" s="355"/>
    </row>
    <row r="3" spans="1:18" ht="12.75" customHeight="1">
      <c r="A3" s="200"/>
      <c r="B3" s="201" t="s">
        <v>136</v>
      </c>
      <c r="C3" s="202" t="s">
        <v>5</v>
      </c>
      <c r="D3" s="203"/>
      <c r="E3" s="201" t="s">
        <v>138</v>
      </c>
      <c r="F3" s="202"/>
      <c r="G3" s="203"/>
      <c r="H3" s="201" t="s">
        <v>139</v>
      </c>
      <c r="I3" s="202"/>
      <c r="J3" s="203"/>
      <c r="K3" s="356" t="s">
        <v>140</v>
      </c>
      <c r="L3" s="357"/>
      <c r="M3" s="203"/>
      <c r="N3" s="201" t="s">
        <v>141</v>
      </c>
      <c r="O3" s="202"/>
      <c r="P3" s="202"/>
      <c r="Q3" s="202"/>
      <c r="R3" s="203"/>
    </row>
    <row r="4" spans="1:18" s="125" customFormat="1" ht="12" customHeight="1">
      <c r="A4" s="204" t="s">
        <v>142</v>
      </c>
      <c r="B4" s="205" t="s">
        <v>143</v>
      </c>
      <c r="C4" s="206" t="s">
        <v>19</v>
      </c>
      <c r="D4" s="206" t="s">
        <v>60</v>
      </c>
      <c r="E4" s="205" t="s">
        <v>144</v>
      </c>
      <c r="F4" s="206" t="s">
        <v>67</v>
      </c>
      <c r="G4" s="206" t="s">
        <v>60</v>
      </c>
      <c r="H4" s="205" t="s">
        <v>143</v>
      </c>
      <c r="I4" s="206" t="s">
        <v>19</v>
      </c>
      <c r="J4" s="206" t="s">
        <v>60</v>
      </c>
      <c r="K4" s="205" t="s">
        <v>145</v>
      </c>
      <c r="L4" s="206" t="s">
        <v>19</v>
      </c>
      <c r="M4" s="206" t="s">
        <v>60</v>
      </c>
      <c r="N4" s="205" t="s">
        <v>146</v>
      </c>
      <c r="O4" s="206" t="s">
        <v>19</v>
      </c>
      <c r="P4" s="206" t="s">
        <v>147</v>
      </c>
      <c r="Q4" s="207" t="s">
        <v>86</v>
      </c>
      <c r="R4" s="206" t="s">
        <v>31</v>
      </c>
    </row>
    <row r="5" spans="1:18">
      <c r="A5" s="208" t="s">
        <v>148</v>
      </c>
      <c r="B5" s="209">
        <v>2753.8</v>
      </c>
      <c r="C5" s="210">
        <v>100.982764943161</v>
      </c>
      <c r="D5" s="211">
        <f>B5/2754*100</f>
        <v>99.992737835875104</v>
      </c>
      <c r="E5" s="212">
        <v>795033</v>
      </c>
      <c r="F5" s="211">
        <v>104.340653499729</v>
      </c>
      <c r="G5" s="211">
        <f>E5/795033*100</f>
        <v>100</v>
      </c>
      <c r="H5" s="213">
        <v>4884.8999999999996</v>
      </c>
      <c r="I5" s="211">
        <v>103.67595559989</v>
      </c>
      <c r="J5" s="211">
        <f>H5/4885*100</f>
        <v>99.99795291709313</v>
      </c>
      <c r="K5" s="212">
        <v>1474286</v>
      </c>
      <c r="L5" s="211">
        <v>106.831544698952</v>
      </c>
      <c r="M5" s="211">
        <f>K5/1474286*100</f>
        <v>100</v>
      </c>
      <c r="N5" s="214">
        <v>4946.6000000000004</v>
      </c>
      <c r="O5" s="211">
        <v>101.558297575297</v>
      </c>
      <c r="P5" s="211">
        <f>N5/4947*100</f>
        <v>99.991914291489806</v>
      </c>
      <c r="Q5" s="215">
        <v>74.3</v>
      </c>
      <c r="R5" s="211">
        <v>53.1</v>
      </c>
    </row>
    <row r="6" spans="1:18" ht="12" customHeight="1">
      <c r="A6" s="216" t="s">
        <v>149</v>
      </c>
      <c r="B6" s="217">
        <v>2464.4333333333329</v>
      </c>
      <c r="C6" s="139">
        <v>101.96248793269893</v>
      </c>
      <c r="D6" s="139">
        <v>89.485596707818914</v>
      </c>
      <c r="E6" s="218">
        <v>735131.91666666663</v>
      </c>
      <c r="F6" s="139">
        <v>107.73073565667563</v>
      </c>
      <c r="G6" s="139">
        <v>92.465585285977653</v>
      </c>
      <c r="H6" s="218">
        <v>4706.7583333333341</v>
      </c>
      <c r="I6" s="139">
        <v>94.95175173155809</v>
      </c>
      <c r="J6" s="139">
        <v>96.351245308768355</v>
      </c>
      <c r="K6" s="138">
        <v>1342946.0833333333</v>
      </c>
      <c r="L6" s="139">
        <v>98.973456164593884</v>
      </c>
      <c r="M6" s="139">
        <v>91.091286448717085</v>
      </c>
      <c r="N6" s="219">
        <v>6470.85</v>
      </c>
      <c r="O6" s="139">
        <v>99.527039497969724</v>
      </c>
      <c r="P6" s="139">
        <v>130.80351728320196</v>
      </c>
      <c r="Q6" s="220">
        <v>72.775000000000006</v>
      </c>
      <c r="R6" s="139">
        <v>52.591666666666661</v>
      </c>
    </row>
    <row r="7" spans="1:18" ht="12" customHeight="1">
      <c r="A7" s="216" t="s">
        <v>150</v>
      </c>
      <c r="B7" s="217">
        <v>2492.4</v>
      </c>
      <c r="C7" s="139">
        <v>101.13481124802189</v>
      </c>
      <c r="D7" s="139">
        <v>90.501089324618746</v>
      </c>
      <c r="E7" s="218">
        <v>746715</v>
      </c>
      <c r="F7" s="139">
        <v>101.57564691053749</v>
      </c>
      <c r="G7" s="139">
        <v>93.92251642384656</v>
      </c>
      <c r="H7" s="218">
        <v>4822.3</v>
      </c>
      <c r="I7" s="139">
        <v>102.4</v>
      </c>
      <c r="J7" s="139">
        <v>98.716479017400204</v>
      </c>
      <c r="K7" s="138">
        <v>1405612</v>
      </c>
      <c r="L7" s="139">
        <v>104.66630175584737</v>
      </c>
      <c r="M7" s="139">
        <v>95.34188074769753</v>
      </c>
      <c r="N7" s="219">
        <v>6522.9</v>
      </c>
      <c r="O7" s="139">
        <v>100.80437655022136</v>
      </c>
      <c r="P7" s="139">
        <v>131.85567010309279</v>
      </c>
      <c r="Q7" s="220">
        <v>73.8</v>
      </c>
      <c r="R7" s="139">
        <v>51.6</v>
      </c>
    </row>
    <row r="8" spans="1:18" ht="12" customHeight="1">
      <c r="A8" s="216" t="s">
        <v>151</v>
      </c>
      <c r="B8" s="217">
        <v>2535.2312726916666</v>
      </c>
      <c r="C8" s="139">
        <v>101.7</v>
      </c>
      <c r="D8" s="139">
        <v>92</v>
      </c>
      <c r="E8" s="218">
        <v>784773.69689833326</v>
      </c>
      <c r="F8" s="139">
        <v>105.1</v>
      </c>
      <c r="G8" s="139">
        <v>98.709575187235416</v>
      </c>
      <c r="H8" s="218">
        <v>4702.8935031749998</v>
      </c>
      <c r="I8" s="139">
        <v>97.5</v>
      </c>
      <c r="J8" s="139">
        <v>96.272129031218014</v>
      </c>
      <c r="K8" s="138">
        <v>1470211.7803914582</v>
      </c>
      <c r="L8" s="139">
        <v>104.6</v>
      </c>
      <c r="M8" s="139">
        <v>99.7</v>
      </c>
      <c r="N8" s="219">
        <v>6590.8287027916658</v>
      </c>
      <c r="O8" s="139">
        <v>101</v>
      </c>
      <c r="P8" s="139">
        <v>133.22879932871771</v>
      </c>
      <c r="Q8" s="220">
        <v>74.208333333333329</v>
      </c>
      <c r="R8" s="139">
        <v>53.996901991484982</v>
      </c>
    </row>
    <row r="9" spans="1:18" ht="12" customHeight="1">
      <c r="A9" s="216" t="s">
        <v>137</v>
      </c>
      <c r="B9" s="217">
        <v>2568.1695657124997</v>
      </c>
      <c r="C9" s="139">
        <v>101.3</v>
      </c>
      <c r="D9" s="139">
        <v>93.2</v>
      </c>
      <c r="E9" s="218">
        <v>789332.06495833315</v>
      </c>
      <c r="F9" s="139">
        <v>100.6</v>
      </c>
      <c r="G9" s="139">
        <v>99.282931017748083</v>
      </c>
      <c r="H9" s="218">
        <v>4795.5030071645842</v>
      </c>
      <c r="I9" s="139">
        <v>102</v>
      </c>
      <c r="J9" s="139">
        <v>98.167922357514513</v>
      </c>
      <c r="K9" s="138">
        <v>1579078.7856666667</v>
      </c>
      <c r="L9" s="139">
        <v>107.4</v>
      </c>
      <c r="M9" s="139">
        <v>107.10803640994126</v>
      </c>
      <c r="N9" s="219">
        <v>6782.4712592083342</v>
      </c>
      <c r="O9" s="139">
        <v>102.9</v>
      </c>
      <c r="P9" s="139">
        <v>137.10271395205851</v>
      </c>
      <c r="Q9" s="220">
        <v>75.673393181602734</v>
      </c>
      <c r="R9" s="139">
        <v>53.396384641478598</v>
      </c>
    </row>
    <row r="10" spans="1:18" ht="12" customHeight="1">
      <c r="A10" s="216" t="s">
        <v>39</v>
      </c>
      <c r="B10" s="217">
        <v>2553.6999999999998</v>
      </c>
      <c r="C10" s="139">
        <v>99.5</v>
      </c>
      <c r="D10" s="139">
        <v>92.7</v>
      </c>
      <c r="E10" s="218">
        <v>800434.6166666667</v>
      </c>
      <c r="F10" s="139">
        <v>101.4</v>
      </c>
      <c r="G10" s="139">
        <v>100.7</v>
      </c>
      <c r="H10" s="218">
        <v>4852</v>
      </c>
      <c r="I10" s="139">
        <v>101.2</v>
      </c>
      <c r="J10" s="139">
        <v>99.3</v>
      </c>
      <c r="K10" s="138">
        <v>1633580.9166666667</v>
      </c>
      <c r="L10" s="139">
        <v>103.5</v>
      </c>
      <c r="M10" s="139">
        <v>110.8</v>
      </c>
      <c r="N10" s="219">
        <v>6978.3666666666659</v>
      </c>
      <c r="O10" s="139">
        <v>102.9</v>
      </c>
      <c r="P10" s="139">
        <v>141.1</v>
      </c>
      <c r="Q10" s="220">
        <v>77</v>
      </c>
      <c r="R10" s="139">
        <v>52.608333333333341</v>
      </c>
    </row>
    <row r="11" spans="1:18" ht="12" customHeight="1">
      <c r="A11" s="216" t="s">
        <v>121</v>
      </c>
      <c r="B11" s="217">
        <v>2167</v>
      </c>
      <c r="C11" s="139">
        <v>84.8</v>
      </c>
      <c r="D11" s="139">
        <v>78.7</v>
      </c>
      <c r="E11" s="218">
        <v>761078.90833333321</v>
      </c>
      <c r="F11" s="139">
        <v>95.1</v>
      </c>
      <c r="G11" s="139">
        <v>95.7</v>
      </c>
      <c r="H11" s="218">
        <v>4750</v>
      </c>
      <c r="I11" s="139">
        <v>97.9</v>
      </c>
      <c r="J11" s="139">
        <v>97.2</v>
      </c>
      <c r="K11" s="138">
        <v>1671764.1</v>
      </c>
      <c r="L11" s="139">
        <v>102.3</v>
      </c>
      <c r="M11" s="139">
        <v>113.4</v>
      </c>
      <c r="N11" s="219">
        <v>7138.7916666666679</v>
      </c>
      <c r="O11" s="139">
        <v>102.3</v>
      </c>
      <c r="P11" s="139">
        <v>144.30000000000001</v>
      </c>
      <c r="Q11" s="220">
        <v>76.599999999999994</v>
      </c>
      <c r="R11" s="139">
        <v>46</v>
      </c>
    </row>
    <row r="12" spans="1:18" ht="12" customHeight="1">
      <c r="A12" s="216" t="s">
        <v>152</v>
      </c>
      <c r="B12" s="217">
        <v>2341.0416666666665</v>
      </c>
      <c r="C12" s="139">
        <v>108</v>
      </c>
      <c r="D12" s="139">
        <v>85</v>
      </c>
      <c r="E12" s="218">
        <v>855246.50833333342</v>
      </c>
      <c r="F12" s="139">
        <v>112.4</v>
      </c>
      <c r="G12" s="139">
        <v>107.6</v>
      </c>
      <c r="H12" s="218">
        <v>4693.4750000000004</v>
      </c>
      <c r="I12" s="139">
        <v>98.8</v>
      </c>
      <c r="J12" s="139">
        <v>96.1</v>
      </c>
      <c r="K12" s="138">
        <v>1743489.2583333335</v>
      </c>
      <c r="L12" s="139">
        <v>104.3</v>
      </c>
      <c r="M12" s="139">
        <v>118.3</v>
      </c>
      <c r="N12" s="219">
        <v>7126.05</v>
      </c>
      <c r="O12" s="139">
        <v>99.8</v>
      </c>
      <c r="P12" s="139">
        <v>144.1</v>
      </c>
      <c r="Q12" s="220">
        <v>76.524999999999991</v>
      </c>
      <c r="R12" s="139">
        <v>49.75</v>
      </c>
    </row>
    <row r="13" spans="1:18" ht="12" customHeight="1">
      <c r="A13" s="216" t="s">
        <v>153</v>
      </c>
      <c r="B13" s="217">
        <v>2284</v>
      </c>
      <c r="C13" s="139">
        <v>97.6</v>
      </c>
      <c r="D13" s="139">
        <v>82.9</v>
      </c>
      <c r="E13" s="218">
        <v>874831</v>
      </c>
      <c r="F13" s="139">
        <v>102.3</v>
      </c>
      <c r="G13" s="139">
        <v>110</v>
      </c>
      <c r="H13" s="218">
        <v>4591</v>
      </c>
      <c r="I13" s="139">
        <v>97.8</v>
      </c>
      <c r="J13" s="139">
        <v>94</v>
      </c>
      <c r="K13" s="138">
        <v>1882007</v>
      </c>
      <c r="L13" s="139">
        <v>107.9</v>
      </c>
      <c r="M13" s="139">
        <v>127.7</v>
      </c>
      <c r="N13" s="219">
        <v>7019.1</v>
      </c>
      <c r="O13" s="139">
        <v>98.5</v>
      </c>
      <c r="P13" s="139">
        <v>141.9</v>
      </c>
      <c r="Q13" s="220">
        <v>78.099999999999994</v>
      </c>
      <c r="R13" s="139">
        <v>49.5</v>
      </c>
    </row>
    <row r="14" spans="1:18" ht="12" customHeight="1">
      <c r="A14" s="216" t="s">
        <v>154</v>
      </c>
      <c r="B14" s="217">
        <v>2266</v>
      </c>
      <c r="C14" s="139">
        <v>99.2</v>
      </c>
      <c r="D14" s="139">
        <v>82.3</v>
      </c>
      <c r="E14" s="218">
        <v>874347</v>
      </c>
      <c r="F14" s="139">
        <v>99.9</v>
      </c>
      <c r="G14" s="139">
        <v>110</v>
      </c>
      <c r="H14" s="218">
        <v>4681</v>
      </c>
      <c r="I14" s="139">
        <v>102.2</v>
      </c>
      <c r="J14" s="139">
        <v>95.8</v>
      </c>
      <c r="K14" s="138">
        <v>2008849</v>
      </c>
      <c r="L14" s="139">
        <v>106.7</v>
      </c>
      <c r="M14" s="139">
        <v>136.30000000000001</v>
      </c>
      <c r="N14" s="219">
        <v>7097.1</v>
      </c>
      <c r="O14" s="139">
        <v>101.1</v>
      </c>
      <c r="P14" s="139">
        <v>143.5</v>
      </c>
      <c r="Q14" s="220">
        <v>79</v>
      </c>
      <c r="R14" s="139">
        <v>48.8</v>
      </c>
    </row>
    <row r="15" spans="1:18" ht="12" customHeight="1">
      <c r="A15" s="216" t="s">
        <v>155</v>
      </c>
      <c r="B15" s="217">
        <v>2306.1166666666672</v>
      </c>
      <c r="C15" s="139">
        <v>101.8</v>
      </c>
      <c r="D15" s="139">
        <v>83.7</v>
      </c>
      <c r="E15" s="218">
        <v>951702.84999999974</v>
      </c>
      <c r="F15" s="139">
        <v>108.8</v>
      </c>
      <c r="G15" s="139">
        <v>119.7</v>
      </c>
      <c r="H15" s="218">
        <v>4698.3583333333345</v>
      </c>
      <c r="I15" s="139">
        <v>100.4</v>
      </c>
      <c r="J15" s="139">
        <v>100.375</v>
      </c>
      <c r="K15" s="138">
        <v>2103227.3583333334</v>
      </c>
      <c r="L15" s="139">
        <v>104.7</v>
      </c>
      <c r="M15" s="139">
        <v>142.69999999999999</v>
      </c>
      <c r="N15" s="219">
        <v>7168.4750000000013</v>
      </c>
      <c r="O15" s="139">
        <v>101</v>
      </c>
      <c r="P15" s="139">
        <v>144.9</v>
      </c>
      <c r="Q15" s="220">
        <v>79.566666666666663</v>
      </c>
      <c r="R15" s="139">
        <v>49.733333333333341</v>
      </c>
    </row>
    <row r="16" spans="1:18" ht="12" customHeight="1">
      <c r="A16" s="216" t="s">
        <v>156</v>
      </c>
      <c r="B16" s="217">
        <v>2369.6583333333333</v>
      </c>
      <c r="C16" s="139">
        <v>102.8</v>
      </c>
      <c r="D16" s="139">
        <v>86.1</v>
      </c>
      <c r="E16" s="218">
        <v>1005767</v>
      </c>
      <c r="F16" s="139">
        <v>105.7</v>
      </c>
      <c r="G16" s="139">
        <v>126.5</v>
      </c>
      <c r="H16" s="218">
        <v>4863</v>
      </c>
      <c r="I16" s="139">
        <v>103.5</v>
      </c>
      <c r="J16" s="139">
        <v>99.5</v>
      </c>
      <c r="K16" s="138">
        <v>2251158</v>
      </c>
      <c r="L16" s="139">
        <v>107</v>
      </c>
      <c r="M16" s="139">
        <v>152.69999999999999</v>
      </c>
      <c r="N16" s="221">
        <v>7310</v>
      </c>
      <c r="O16" s="139">
        <v>102</v>
      </c>
      <c r="P16" s="139">
        <v>147.80000000000001</v>
      </c>
      <c r="Q16" s="220">
        <v>79.900000000000006</v>
      </c>
      <c r="R16" s="139">
        <v>49.2</v>
      </c>
    </row>
    <row r="17" spans="1:18" s="126" customFormat="1" ht="12" customHeight="1">
      <c r="A17" s="216" t="s">
        <v>157</v>
      </c>
      <c r="B17" s="130">
        <v>2256</v>
      </c>
      <c r="C17" s="131">
        <v>95.2</v>
      </c>
      <c r="D17" s="132">
        <f>B17/2754*100</f>
        <v>81.917211328976038</v>
      </c>
      <c r="E17" s="133">
        <v>982965</v>
      </c>
      <c r="F17" s="131">
        <v>97.7</v>
      </c>
      <c r="G17" s="132">
        <f>E17/795033*100</f>
        <v>123.63826407205738</v>
      </c>
      <c r="H17" s="133">
        <v>4994</v>
      </c>
      <c r="I17" s="134">
        <v>102.7</v>
      </c>
      <c r="J17" s="132">
        <f>H17/4885*100</f>
        <v>102.23132036847493</v>
      </c>
      <c r="K17" s="135">
        <v>2189408</v>
      </c>
      <c r="L17" s="131">
        <v>97.3</v>
      </c>
      <c r="M17" s="132">
        <f>K17/1474286*100</f>
        <v>148.50632780885121</v>
      </c>
      <c r="N17" s="136">
        <v>7427.7</v>
      </c>
      <c r="O17" s="131">
        <v>101.6</v>
      </c>
      <c r="P17" s="132">
        <f>N17/4947*100</f>
        <v>150.14554275318375</v>
      </c>
      <c r="Q17" s="132">
        <v>80</v>
      </c>
      <c r="R17" s="131">
        <v>45.8</v>
      </c>
    </row>
    <row r="18" spans="1:18" s="126" customFormat="1" ht="12" customHeight="1">
      <c r="A18" s="216" t="s">
        <v>158</v>
      </c>
      <c r="B18" s="130">
        <v>2230</v>
      </c>
      <c r="C18" s="131">
        <v>98.8</v>
      </c>
      <c r="D18" s="132">
        <f>B18/2754*100</f>
        <v>80.973129992737839</v>
      </c>
      <c r="E18" s="133">
        <v>999059</v>
      </c>
      <c r="F18" s="131">
        <v>101.6</v>
      </c>
      <c r="G18" s="132">
        <f>E18/795033*100</f>
        <v>125.6625825594661</v>
      </c>
      <c r="H18" s="133">
        <v>4862</v>
      </c>
      <c r="I18" s="134">
        <v>97.4</v>
      </c>
      <c r="J18" s="132">
        <f>H18/4885*100</f>
        <v>99.529170931422726</v>
      </c>
      <c r="K18" s="135">
        <v>2234653</v>
      </c>
      <c r="L18" s="131">
        <v>102.1</v>
      </c>
      <c r="M18" s="132">
        <f>K18/1474286*100</f>
        <v>151.57527101254436</v>
      </c>
      <c r="N18" s="136">
        <v>7478.7</v>
      </c>
      <c r="O18" s="131">
        <v>100.7</v>
      </c>
      <c r="P18" s="132">
        <f>N18/4947*100</f>
        <v>151.1764705882353</v>
      </c>
      <c r="Q18" s="132">
        <v>80.099999999999994</v>
      </c>
      <c r="R18" s="131">
        <v>46.1</v>
      </c>
    </row>
    <row r="19" spans="1:18" s="126" customFormat="1" ht="12" customHeight="1">
      <c r="A19" s="216" t="s">
        <v>159</v>
      </c>
      <c r="B19" s="130">
        <v>2330</v>
      </c>
      <c r="C19" s="131">
        <v>101</v>
      </c>
      <c r="D19" s="132">
        <f>B19/2754*100</f>
        <v>84.604212055192448</v>
      </c>
      <c r="E19" s="133">
        <v>1045546</v>
      </c>
      <c r="F19" s="131">
        <v>104.7</v>
      </c>
      <c r="G19" s="132">
        <f>E19/795033*100</f>
        <v>131.50976123003699</v>
      </c>
      <c r="H19" s="137">
        <v>4825</v>
      </c>
      <c r="I19" s="134">
        <v>99.2</v>
      </c>
      <c r="J19" s="132">
        <f>H19/4885*100</f>
        <v>98.771750255885365</v>
      </c>
      <c r="K19" s="135">
        <v>2310860</v>
      </c>
      <c r="L19" s="131">
        <v>103.4</v>
      </c>
      <c r="M19" s="132">
        <f>K19/1474286*100</f>
        <v>156.74434946814932</v>
      </c>
      <c r="N19" s="136">
        <v>7569.1</v>
      </c>
      <c r="O19" s="131">
        <v>101.2</v>
      </c>
      <c r="P19" s="132">
        <f>N19/4947*100</f>
        <v>153.00384071154235</v>
      </c>
      <c r="Q19" s="132">
        <v>80.5</v>
      </c>
      <c r="R19" s="131">
        <v>48.2</v>
      </c>
    </row>
    <row r="20" spans="1:18" s="126" customFormat="1" ht="12" customHeight="1">
      <c r="A20" s="216" t="s">
        <v>160</v>
      </c>
      <c r="B20" s="130">
        <v>2407.3000000000002</v>
      </c>
      <c r="C20" s="131">
        <v>104.5</v>
      </c>
      <c r="D20" s="132">
        <v>87.411038489469874</v>
      </c>
      <c r="E20" s="133">
        <v>1044095</v>
      </c>
      <c r="F20" s="131">
        <v>99.9</v>
      </c>
      <c r="G20" s="132">
        <v>131.32725308257645</v>
      </c>
      <c r="H20" s="137">
        <v>4941.7</v>
      </c>
      <c r="I20" s="134">
        <v>102.4</v>
      </c>
      <c r="J20" s="132">
        <v>101.16069600818834</v>
      </c>
      <c r="K20" s="135">
        <v>2369882</v>
      </c>
      <c r="L20" s="131">
        <v>102.6</v>
      </c>
      <c r="M20" s="132">
        <v>160.74777892484903</v>
      </c>
      <c r="N20" s="136">
        <v>7714</v>
      </c>
      <c r="O20" s="131">
        <v>102</v>
      </c>
      <c r="P20" s="132">
        <v>155.93288861936529</v>
      </c>
      <c r="Q20" s="132">
        <v>80.95</v>
      </c>
      <c r="R20" s="131">
        <v>48.725000000000001</v>
      </c>
    </row>
    <row r="21" spans="1:18" s="126" customFormat="1" ht="12" customHeight="1">
      <c r="A21" s="216" t="s">
        <v>25</v>
      </c>
      <c r="B21" s="130">
        <v>2499</v>
      </c>
      <c r="C21" s="131">
        <v>103.8</v>
      </c>
      <c r="D21" s="132">
        <v>90.740740740740705</v>
      </c>
      <c r="E21" s="133">
        <v>1092687</v>
      </c>
      <c r="F21" s="131">
        <v>104.7</v>
      </c>
      <c r="G21" s="132">
        <v>137.43920063695469</v>
      </c>
      <c r="H21" s="137">
        <v>5135</v>
      </c>
      <c r="I21" s="134">
        <v>103.9</v>
      </c>
      <c r="J21" s="132">
        <v>105.11770726714431</v>
      </c>
      <c r="K21" s="135">
        <v>2469268</v>
      </c>
      <c r="L21" s="131">
        <v>104.2</v>
      </c>
      <c r="M21" s="132">
        <v>167.4890760680085</v>
      </c>
      <c r="N21" s="136">
        <v>7798.8</v>
      </c>
      <c r="O21" s="131">
        <v>101.1</v>
      </c>
      <c r="P21" s="132">
        <v>157.64705882352942</v>
      </c>
      <c r="Q21" s="132">
        <v>81.8</v>
      </c>
      <c r="R21" s="131">
        <v>48.9</v>
      </c>
    </row>
    <row r="22" spans="1:18" s="126" customFormat="1" ht="12" customHeight="1">
      <c r="A22" s="216" t="s">
        <v>194</v>
      </c>
      <c r="B22" s="130">
        <v>2404.4333333333334</v>
      </c>
      <c r="C22" s="131">
        <v>96.2</v>
      </c>
      <c r="D22" s="132">
        <v>87.306947470346159</v>
      </c>
      <c r="E22" s="133">
        <v>1000162.5416666669</v>
      </c>
      <c r="F22" s="131">
        <v>91.5</v>
      </c>
      <c r="G22" s="132">
        <v>125.80138707030612</v>
      </c>
      <c r="H22" s="137">
        <v>5299.2500000000009</v>
      </c>
      <c r="I22" s="134">
        <v>103.2</v>
      </c>
      <c r="J22" s="132">
        <v>108.48004094165815</v>
      </c>
      <c r="K22" s="135">
        <v>2447117.0083333333</v>
      </c>
      <c r="L22" s="131">
        <v>99.1</v>
      </c>
      <c r="M22" s="132">
        <v>165.98658661435658</v>
      </c>
      <c r="N22" s="136">
        <v>8027.083333333333</v>
      </c>
      <c r="O22" s="131">
        <v>102.9</v>
      </c>
      <c r="P22" s="132">
        <v>162.2616400512095</v>
      </c>
      <c r="Q22" s="132">
        <v>82.158333333333331</v>
      </c>
      <c r="R22" s="131">
        <v>45.7</v>
      </c>
    </row>
    <row r="23" spans="1:18" s="126" customFormat="1" ht="12" customHeight="1">
      <c r="A23" s="216" t="s">
        <v>258</v>
      </c>
      <c r="B23" s="130">
        <v>2381.058833333333</v>
      </c>
      <c r="C23" s="131">
        <v>99.027858261821905</v>
      </c>
      <c r="D23" s="132">
        <v>86.464479386060503</v>
      </c>
      <c r="E23" s="133">
        <v>1060018.9333333333</v>
      </c>
      <c r="F23" s="131">
        <v>105.98466640901407</v>
      </c>
      <c r="G23" s="132">
        <v>133.33018042437652</v>
      </c>
      <c r="H23" s="137">
        <v>5154.3015708333332</v>
      </c>
      <c r="I23" s="132">
        <v>97.264736912456158</v>
      </c>
      <c r="J23" s="132">
        <v>105.51498640367937</v>
      </c>
      <c r="K23" s="135">
        <v>2603649.3000833332</v>
      </c>
      <c r="L23" s="131">
        <v>106.39660021228859</v>
      </c>
      <c r="M23" s="132">
        <v>176.60408496610108</v>
      </c>
      <c r="N23" s="136">
        <v>8460.5249999999996</v>
      </c>
      <c r="O23" s="131">
        <v>105.39974046197769</v>
      </c>
      <c r="P23" s="132">
        <v>171.03717705090361</v>
      </c>
      <c r="Q23" s="132">
        <v>80.426306986523954</v>
      </c>
      <c r="R23" s="131">
        <f>SUM(R104:R115)/12</f>
        <v>46.199999999999996</v>
      </c>
    </row>
    <row r="24" spans="1:18" s="79" customFormat="1" ht="12" customHeight="1">
      <c r="A24" s="216" t="s">
        <v>217</v>
      </c>
      <c r="B24" s="217">
        <v>2359.8833333299999</v>
      </c>
      <c r="C24" s="139">
        <f>(B24/B23)*100</f>
        <v>99.110668761859671</v>
      </c>
      <c r="D24" s="220">
        <f>B24/B$5*100</f>
        <v>85.695523760984813</v>
      </c>
      <c r="E24" s="218">
        <v>1078396.5416600001</v>
      </c>
      <c r="F24" s="139">
        <f>(E24/E23)*100</f>
        <v>101.73370566777298</v>
      </c>
      <c r="G24" s="220">
        <f>E24/$E$6*100</f>
        <v>146.69428944805034</v>
      </c>
      <c r="H24" s="222">
        <v>4899.3249999999998</v>
      </c>
      <c r="I24" s="139">
        <f>(H24/H23)*100</f>
        <v>95.053130529339413</v>
      </c>
      <c r="J24" s="220">
        <f>H24/$H5*100</f>
        <v>100.29529775430407</v>
      </c>
      <c r="K24" s="138">
        <v>2793849.9166600001</v>
      </c>
      <c r="L24" s="139">
        <f>(K24/K23)*100</f>
        <v>107.30515498268447</v>
      </c>
      <c r="M24" s="220">
        <f>K24/K$5*100</f>
        <v>189.50528707862654</v>
      </c>
      <c r="N24" s="219">
        <v>9024.2666666599998</v>
      </c>
      <c r="O24" s="139">
        <f>(N24/N23)*100</f>
        <v>106.66319958465935</v>
      </c>
      <c r="P24" s="220">
        <f>N24/N$5*100</f>
        <v>182.43372552177252</v>
      </c>
      <c r="Q24" s="223">
        <f>SUM(Q116:Q127)/12</f>
        <v>82.358333333333334</v>
      </c>
      <c r="R24" s="223">
        <f>SUM(R116:R127)/12</f>
        <v>44.324999999999996</v>
      </c>
    </row>
    <row r="25" spans="1:18" s="79" customFormat="1" ht="12" customHeight="1">
      <c r="A25" s="216" t="s">
        <v>224</v>
      </c>
      <c r="B25" s="217">
        <v>2302</v>
      </c>
      <c r="C25" s="139">
        <v>97.547195129840532</v>
      </c>
      <c r="D25" s="220">
        <v>83.593579780666701</v>
      </c>
      <c r="E25" s="218">
        <v>1077292</v>
      </c>
      <c r="F25" s="139">
        <v>99.897575556177159</v>
      </c>
      <c r="G25" s="220">
        <v>146.54403863796327</v>
      </c>
      <c r="H25" s="222">
        <v>5339</v>
      </c>
      <c r="I25" s="139">
        <v>108.97419542487997</v>
      </c>
      <c r="J25" s="220">
        <v>109.3</v>
      </c>
      <c r="K25" s="138">
        <v>2879635</v>
      </c>
      <c r="L25" s="139">
        <v>103.0704971955886</v>
      </c>
      <c r="M25" s="220">
        <v>195.32404160386793</v>
      </c>
      <c r="N25" s="219">
        <v>9291</v>
      </c>
      <c r="O25" s="139">
        <v>102.95573416868811</v>
      </c>
      <c r="P25" s="220">
        <v>187.82598148223019</v>
      </c>
      <c r="Q25" s="223">
        <v>82.77500000000002</v>
      </c>
      <c r="R25" s="223">
        <v>43.441666666666663</v>
      </c>
    </row>
    <row r="26" spans="1:18" s="79" customFormat="1" ht="12" customHeight="1">
      <c r="A26" s="205" t="s">
        <v>259</v>
      </c>
      <c r="B26" s="224">
        <v>2351</v>
      </c>
      <c r="C26" s="225">
        <v>102.1</v>
      </c>
      <c r="D26" s="226">
        <v>85.4</v>
      </c>
      <c r="E26" s="227">
        <v>1113945</v>
      </c>
      <c r="F26" s="225">
        <v>103.4</v>
      </c>
      <c r="G26" s="226">
        <v>140.1</v>
      </c>
      <c r="H26" s="228">
        <v>5037</v>
      </c>
      <c r="I26" s="225">
        <v>94.3</v>
      </c>
      <c r="J26" s="226">
        <v>103.1</v>
      </c>
      <c r="K26" s="229">
        <v>2861428</v>
      </c>
      <c r="L26" s="225">
        <v>99.4</v>
      </c>
      <c r="M26" s="226">
        <v>194.1</v>
      </c>
      <c r="N26" s="230">
        <v>9507</v>
      </c>
      <c r="O26" s="225">
        <v>102.3</v>
      </c>
      <c r="P26" s="226">
        <v>192.2</v>
      </c>
      <c r="Q26" s="231">
        <v>81.8</v>
      </c>
      <c r="R26" s="231">
        <v>47</v>
      </c>
    </row>
    <row r="27" spans="1:18" ht="12.75" customHeight="1">
      <c r="A27" s="232" t="s">
        <v>26</v>
      </c>
      <c r="B27" s="233" t="s">
        <v>42</v>
      </c>
      <c r="C27" s="234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</row>
    <row r="28" spans="1:18" s="127" customFormat="1" ht="12.75" customHeight="1">
      <c r="A28" s="236" t="s">
        <v>161</v>
      </c>
      <c r="B28" s="196"/>
      <c r="C28" s="197"/>
      <c r="D28" s="197"/>
      <c r="E28" s="197" t="s">
        <v>162</v>
      </c>
      <c r="F28" s="197"/>
      <c r="G28" s="197"/>
      <c r="H28" s="197"/>
      <c r="I28" s="197"/>
      <c r="J28" s="197"/>
      <c r="K28" s="197"/>
      <c r="L28" s="197"/>
      <c r="M28" s="237"/>
      <c r="N28" s="353" t="s">
        <v>135</v>
      </c>
      <c r="O28" s="354"/>
      <c r="P28" s="354"/>
      <c r="Q28" s="354"/>
      <c r="R28" s="355"/>
    </row>
    <row r="29" spans="1:18" s="127" customFormat="1" ht="12" customHeight="1">
      <c r="A29" s="200"/>
      <c r="B29" s="201" t="s">
        <v>136</v>
      </c>
      <c r="C29" s="199"/>
      <c r="D29" s="203"/>
      <c r="E29" s="201" t="s">
        <v>163</v>
      </c>
      <c r="F29" s="202"/>
      <c r="G29" s="203"/>
      <c r="H29" s="201" t="s">
        <v>139</v>
      </c>
      <c r="I29" s="202"/>
      <c r="J29" s="203"/>
      <c r="K29" s="356" t="s">
        <v>140</v>
      </c>
      <c r="L29" s="357"/>
      <c r="M29" s="203"/>
      <c r="N29" s="201" t="s">
        <v>141</v>
      </c>
      <c r="O29" s="202"/>
      <c r="P29" s="202"/>
      <c r="Q29" s="202"/>
      <c r="R29" s="203"/>
    </row>
    <row r="30" spans="1:18" s="127" customFormat="1" ht="12" customHeight="1">
      <c r="A30" s="238" t="s">
        <v>164</v>
      </c>
      <c r="B30" s="205" t="s">
        <v>143</v>
      </c>
      <c r="C30" s="206" t="s">
        <v>167</v>
      </c>
      <c r="D30" s="206" t="s">
        <v>0</v>
      </c>
      <c r="E30" s="205" t="s">
        <v>144</v>
      </c>
      <c r="F30" s="206" t="s">
        <v>167</v>
      </c>
      <c r="G30" s="206" t="s">
        <v>0</v>
      </c>
      <c r="H30" s="205" t="s">
        <v>143</v>
      </c>
      <c r="I30" s="206" t="s">
        <v>167</v>
      </c>
      <c r="J30" s="206" t="s">
        <v>0</v>
      </c>
      <c r="K30" s="205" t="s">
        <v>145</v>
      </c>
      <c r="L30" s="206" t="s">
        <v>167</v>
      </c>
      <c r="M30" s="206" t="s">
        <v>0</v>
      </c>
      <c r="N30" s="205" t="s">
        <v>146</v>
      </c>
      <c r="O30" s="206" t="s">
        <v>167</v>
      </c>
      <c r="P30" s="206" t="s">
        <v>0</v>
      </c>
      <c r="Q30" s="206" t="s">
        <v>168</v>
      </c>
      <c r="R30" s="206" t="s">
        <v>31</v>
      </c>
    </row>
    <row r="31" spans="1:18" s="127" customFormat="1" ht="204" hidden="1" customHeight="1">
      <c r="A31" s="239" t="s">
        <v>170</v>
      </c>
      <c r="B31" s="240">
        <v>2559.3000000000002</v>
      </c>
      <c r="C31" s="241">
        <v>102.9</v>
      </c>
      <c r="D31" s="242">
        <v>106.3</v>
      </c>
      <c r="E31" s="243">
        <v>773046</v>
      </c>
      <c r="F31" s="242">
        <v>102.9</v>
      </c>
      <c r="G31" s="242">
        <v>107.6</v>
      </c>
      <c r="H31" s="240">
        <v>4705.5</v>
      </c>
      <c r="I31" s="242">
        <v>100.6</v>
      </c>
      <c r="J31" s="242">
        <v>98.3</v>
      </c>
      <c r="K31" s="243">
        <v>1363270</v>
      </c>
      <c r="L31" s="242">
        <v>100.4</v>
      </c>
      <c r="M31" s="241">
        <v>100</v>
      </c>
      <c r="N31" s="240">
        <v>6504.6</v>
      </c>
      <c r="O31" s="242">
        <v>100.6</v>
      </c>
      <c r="P31" s="242">
        <v>100.5</v>
      </c>
      <c r="Q31" s="242">
        <v>73.7</v>
      </c>
      <c r="R31" s="241">
        <v>54.5</v>
      </c>
    </row>
    <row r="32" spans="1:18" s="127" customFormat="1" ht="12" customHeight="1">
      <c r="A32" s="239" t="s">
        <v>7</v>
      </c>
      <c r="B32" s="155">
        <v>2195.6</v>
      </c>
      <c r="C32" s="155">
        <v>91.4</v>
      </c>
      <c r="D32" s="155">
        <v>94.7</v>
      </c>
      <c r="E32" s="267">
        <v>954337.1</v>
      </c>
      <c r="F32" s="155">
        <v>93.4</v>
      </c>
      <c r="G32" s="155">
        <v>98.6</v>
      </c>
      <c r="H32" s="155">
        <v>5023</v>
      </c>
      <c r="I32" s="155">
        <v>103.6</v>
      </c>
      <c r="J32" s="155">
        <v>105.2</v>
      </c>
      <c r="K32" s="267">
        <v>2228941.4</v>
      </c>
      <c r="L32" s="155">
        <v>103.2</v>
      </c>
      <c r="M32" s="268">
        <v>97.3</v>
      </c>
      <c r="N32" s="155">
        <v>7394.8</v>
      </c>
      <c r="O32" s="155">
        <v>100.4</v>
      </c>
      <c r="P32" s="155">
        <v>102.2</v>
      </c>
      <c r="Q32" s="155">
        <v>79.599999999999994</v>
      </c>
      <c r="R32" s="269">
        <v>43.3</v>
      </c>
    </row>
    <row r="33" spans="1:18" s="127" customFormat="1" ht="12" customHeight="1">
      <c r="A33" s="239" t="s">
        <v>169</v>
      </c>
      <c r="B33" s="155">
        <v>2170.1</v>
      </c>
      <c r="C33" s="155">
        <v>98.8</v>
      </c>
      <c r="D33" s="155">
        <v>94.6</v>
      </c>
      <c r="E33" s="267">
        <v>957657.9</v>
      </c>
      <c r="F33" s="155">
        <v>100.3</v>
      </c>
      <c r="G33" s="155">
        <v>103.2</v>
      </c>
      <c r="H33" s="155">
        <v>5113.8999999999996</v>
      </c>
      <c r="I33" s="155">
        <v>101.8</v>
      </c>
      <c r="J33" s="155">
        <v>107.7</v>
      </c>
      <c r="K33" s="267">
        <v>2243586.6</v>
      </c>
      <c r="L33" s="155">
        <v>100.7</v>
      </c>
      <c r="M33" s="268">
        <v>99.9</v>
      </c>
      <c r="N33" s="155">
        <v>7360.7</v>
      </c>
      <c r="O33" s="155">
        <v>99.5</v>
      </c>
      <c r="P33" s="155">
        <v>102.1</v>
      </c>
      <c r="Q33" s="155">
        <v>79.900000000000006</v>
      </c>
      <c r="R33" s="269">
        <v>42.4</v>
      </c>
    </row>
    <row r="34" spans="1:18" s="127" customFormat="1" ht="12" customHeight="1">
      <c r="A34" s="239" t="s">
        <v>6</v>
      </c>
      <c r="B34" s="155">
        <v>2304.8000000000002</v>
      </c>
      <c r="C34" s="155">
        <v>106.2</v>
      </c>
      <c r="D34" s="155">
        <v>89.7</v>
      </c>
      <c r="E34" s="267">
        <v>1004197.3</v>
      </c>
      <c r="F34" s="155">
        <v>104.9</v>
      </c>
      <c r="G34" s="155">
        <v>95.4</v>
      </c>
      <c r="H34" s="155">
        <v>5036.1000000000004</v>
      </c>
      <c r="I34" s="155">
        <v>98.5</v>
      </c>
      <c r="J34" s="155">
        <v>109.8</v>
      </c>
      <c r="K34" s="267">
        <v>2104326.9</v>
      </c>
      <c r="L34" s="155">
        <v>93.8</v>
      </c>
      <c r="M34" s="268">
        <v>98.8</v>
      </c>
      <c r="N34" s="155">
        <v>7359.7</v>
      </c>
      <c r="O34" s="155">
        <v>100</v>
      </c>
      <c r="P34" s="155">
        <v>102</v>
      </c>
      <c r="Q34" s="155">
        <v>80.099999999999994</v>
      </c>
      <c r="R34" s="269">
        <v>46.7</v>
      </c>
    </row>
    <row r="35" spans="1:18" s="128" customFormat="1" ht="12" customHeight="1">
      <c r="A35" s="244" t="s">
        <v>166</v>
      </c>
      <c r="B35" s="268">
        <v>2360.6</v>
      </c>
      <c r="C35" s="268">
        <v>102.4</v>
      </c>
      <c r="D35" s="268">
        <v>95.5</v>
      </c>
      <c r="E35" s="270">
        <v>996107.3</v>
      </c>
      <c r="F35" s="268">
        <v>99.2</v>
      </c>
      <c r="G35" s="268">
        <v>98.7</v>
      </c>
      <c r="H35" s="268">
        <v>5027.6000000000004</v>
      </c>
      <c r="I35" s="268">
        <v>99.8</v>
      </c>
      <c r="J35" s="268">
        <v>107</v>
      </c>
      <c r="K35" s="270">
        <v>2099823.6</v>
      </c>
      <c r="L35" s="268">
        <v>99.8</v>
      </c>
      <c r="M35" s="268">
        <v>96.5</v>
      </c>
      <c r="N35" s="268">
        <v>7390.4</v>
      </c>
      <c r="O35" s="268">
        <v>100.4</v>
      </c>
      <c r="P35" s="268">
        <v>102</v>
      </c>
      <c r="Q35" s="268">
        <v>79.8</v>
      </c>
      <c r="R35" s="271">
        <v>47.7</v>
      </c>
    </row>
    <row r="36" spans="1:18" s="128" customFormat="1" ht="12" customHeight="1">
      <c r="A36" s="244" t="s">
        <v>16</v>
      </c>
      <c r="B36" s="268">
        <v>2146.6</v>
      </c>
      <c r="C36" s="268">
        <v>90.9</v>
      </c>
      <c r="D36" s="268">
        <v>89.3</v>
      </c>
      <c r="E36" s="270">
        <v>886014.8</v>
      </c>
      <c r="F36" s="268">
        <v>88.9</v>
      </c>
      <c r="G36" s="268">
        <v>87.3</v>
      </c>
      <c r="H36" s="268">
        <v>5119.8</v>
      </c>
      <c r="I36" s="268">
        <v>101.8</v>
      </c>
      <c r="J36" s="268">
        <v>105</v>
      </c>
      <c r="K36" s="270">
        <v>2135666.6</v>
      </c>
      <c r="L36" s="268">
        <v>101.7</v>
      </c>
      <c r="M36" s="268">
        <v>94.1</v>
      </c>
      <c r="N36" s="268">
        <v>7384</v>
      </c>
      <c r="O36" s="268">
        <v>99.9</v>
      </c>
      <c r="P36" s="268">
        <v>99.9</v>
      </c>
      <c r="Q36" s="268">
        <v>79.900000000000006</v>
      </c>
      <c r="R36" s="271">
        <v>41.9</v>
      </c>
    </row>
    <row r="37" spans="1:18" s="128" customFormat="1" ht="12" customHeight="1">
      <c r="A37" s="244" t="s">
        <v>171</v>
      </c>
      <c r="B37" s="268">
        <v>2314.9</v>
      </c>
      <c r="C37" s="268">
        <v>107.8</v>
      </c>
      <c r="D37" s="268">
        <v>97.7</v>
      </c>
      <c r="E37" s="270">
        <v>1026607.8</v>
      </c>
      <c r="F37" s="268">
        <v>115.9</v>
      </c>
      <c r="G37" s="268">
        <v>100.6</v>
      </c>
      <c r="H37" s="268">
        <v>5031.8</v>
      </c>
      <c r="I37" s="268">
        <v>98.3</v>
      </c>
      <c r="J37" s="268">
        <v>101.9</v>
      </c>
      <c r="K37" s="270">
        <v>2179521.7999999998</v>
      </c>
      <c r="L37" s="268">
        <v>102.1</v>
      </c>
      <c r="M37" s="268">
        <v>94.8</v>
      </c>
      <c r="N37" s="268">
        <v>7407.1</v>
      </c>
      <c r="O37" s="268">
        <v>100.3</v>
      </c>
      <c r="P37" s="268">
        <v>100.8</v>
      </c>
      <c r="Q37" s="268">
        <v>80.3</v>
      </c>
      <c r="R37" s="271">
        <v>47.4</v>
      </c>
    </row>
    <row r="38" spans="1:18" s="128" customFormat="1" ht="12" customHeight="1">
      <c r="A38" s="244" t="s">
        <v>172</v>
      </c>
      <c r="B38" s="268">
        <v>2416.6</v>
      </c>
      <c r="C38" s="268">
        <v>104.4</v>
      </c>
      <c r="D38" s="268">
        <v>96.5</v>
      </c>
      <c r="E38" s="270">
        <v>1063096.1000000001</v>
      </c>
      <c r="F38" s="268">
        <v>103.6</v>
      </c>
      <c r="G38" s="268">
        <v>104.2</v>
      </c>
      <c r="H38" s="268">
        <v>5018.8</v>
      </c>
      <c r="I38" s="268">
        <v>99.7</v>
      </c>
      <c r="J38" s="268">
        <v>100.5</v>
      </c>
      <c r="K38" s="270">
        <v>2242680.9</v>
      </c>
      <c r="L38" s="268">
        <v>102.9</v>
      </c>
      <c r="M38" s="268">
        <v>96.4</v>
      </c>
      <c r="N38" s="268">
        <v>7366.9</v>
      </c>
      <c r="O38" s="268">
        <v>99.5</v>
      </c>
      <c r="P38" s="268">
        <v>100.4</v>
      </c>
      <c r="Q38" s="268">
        <v>80.2</v>
      </c>
      <c r="R38" s="271">
        <v>48.9</v>
      </c>
    </row>
    <row r="39" spans="1:18" s="128" customFormat="1" ht="12" customHeight="1">
      <c r="A39" s="244" t="s">
        <v>173</v>
      </c>
      <c r="B39" s="268">
        <v>2190.6999999999998</v>
      </c>
      <c r="C39" s="268">
        <v>90.6</v>
      </c>
      <c r="D39" s="268">
        <v>98.5</v>
      </c>
      <c r="E39" s="270">
        <v>907181.3</v>
      </c>
      <c r="F39" s="268">
        <v>85.3</v>
      </c>
      <c r="G39" s="268">
        <v>97.3</v>
      </c>
      <c r="H39" s="268">
        <v>5027.2</v>
      </c>
      <c r="I39" s="268">
        <v>100.2</v>
      </c>
      <c r="J39" s="268">
        <v>99.7</v>
      </c>
      <c r="K39" s="270">
        <v>2232606.1</v>
      </c>
      <c r="L39" s="268">
        <v>99.6</v>
      </c>
      <c r="M39" s="268">
        <v>95.7</v>
      </c>
      <c r="N39" s="268">
        <v>7478.1</v>
      </c>
      <c r="O39" s="268">
        <v>101.5</v>
      </c>
      <c r="P39" s="268">
        <v>101.9</v>
      </c>
      <c r="Q39" s="268">
        <v>80.2</v>
      </c>
      <c r="R39" s="271">
        <v>44.4</v>
      </c>
    </row>
    <row r="40" spans="1:18" s="128" customFormat="1" ht="12" customHeight="1">
      <c r="A40" s="244" t="s">
        <v>44</v>
      </c>
      <c r="B40" s="268">
        <v>2161.6999999999998</v>
      </c>
      <c r="C40" s="268">
        <v>98.7</v>
      </c>
      <c r="D40" s="268">
        <v>91.6</v>
      </c>
      <c r="E40" s="270">
        <v>975717.4</v>
      </c>
      <c r="F40" s="268">
        <v>107.6</v>
      </c>
      <c r="G40" s="268">
        <v>91</v>
      </c>
      <c r="H40" s="268">
        <v>4902.2</v>
      </c>
      <c r="I40" s="268">
        <v>97.5</v>
      </c>
      <c r="J40" s="268">
        <v>98</v>
      </c>
      <c r="K40" s="270">
        <v>2199019.2000000002</v>
      </c>
      <c r="L40" s="268">
        <v>98.5</v>
      </c>
      <c r="M40" s="268">
        <v>95.8</v>
      </c>
      <c r="N40" s="268">
        <v>7496.3</v>
      </c>
      <c r="O40" s="268">
        <v>100.2</v>
      </c>
      <c r="P40" s="268">
        <v>102</v>
      </c>
      <c r="Q40" s="268">
        <v>79.7</v>
      </c>
      <c r="R40" s="271">
        <v>45.8</v>
      </c>
    </row>
    <row r="41" spans="1:18" s="128" customFormat="1" ht="12" customHeight="1">
      <c r="A41" s="244" t="s">
        <v>174</v>
      </c>
      <c r="B41" s="268">
        <v>2316.4</v>
      </c>
      <c r="C41" s="268">
        <v>107.2</v>
      </c>
      <c r="D41" s="268">
        <v>97.3</v>
      </c>
      <c r="E41" s="270">
        <v>1002537</v>
      </c>
      <c r="F41" s="268">
        <v>102.7</v>
      </c>
      <c r="G41" s="268">
        <v>93.1</v>
      </c>
      <c r="H41" s="268">
        <v>4886.6000000000004</v>
      </c>
      <c r="I41" s="268">
        <v>99.7</v>
      </c>
      <c r="J41" s="268">
        <v>99.4</v>
      </c>
      <c r="K41" s="270">
        <v>2190518.6</v>
      </c>
      <c r="L41" s="268">
        <v>99.6</v>
      </c>
      <c r="M41" s="268">
        <v>96.8</v>
      </c>
      <c r="N41" s="268">
        <v>7498.8</v>
      </c>
      <c r="O41" s="268">
        <v>100</v>
      </c>
      <c r="P41" s="268">
        <v>102</v>
      </c>
      <c r="Q41" s="268">
        <v>80</v>
      </c>
      <c r="R41" s="271">
        <v>47.9</v>
      </c>
    </row>
    <row r="42" spans="1:18" s="128" customFormat="1" ht="12" customHeight="1">
      <c r="A42" s="244" t="s">
        <v>175</v>
      </c>
      <c r="B42" s="268">
        <v>2159.1999999999998</v>
      </c>
      <c r="C42" s="268">
        <v>93.2</v>
      </c>
      <c r="D42" s="268">
        <v>101.1</v>
      </c>
      <c r="E42" s="270">
        <v>992711.8</v>
      </c>
      <c r="F42" s="268">
        <v>99</v>
      </c>
      <c r="G42" s="268">
        <v>104.2</v>
      </c>
      <c r="H42" s="268">
        <v>4892.8</v>
      </c>
      <c r="I42" s="268">
        <v>100.1</v>
      </c>
      <c r="J42" s="268">
        <v>99.6</v>
      </c>
      <c r="K42" s="270">
        <v>2227421.7999999998</v>
      </c>
      <c r="L42" s="268">
        <v>101.7</v>
      </c>
      <c r="M42" s="268">
        <v>100.1</v>
      </c>
      <c r="N42" s="268">
        <v>7495.5</v>
      </c>
      <c r="O42" s="268">
        <v>100</v>
      </c>
      <c r="P42" s="268">
        <v>102.3</v>
      </c>
      <c r="Q42" s="268">
        <v>80.099999999999994</v>
      </c>
      <c r="R42" s="271">
        <v>44.5</v>
      </c>
    </row>
    <row r="43" spans="1:18" s="128" customFormat="1" ht="12" customHeight="1">
      <c r="A43" s="244" t="s">
        <v>177</v>
      </c>
      <c r="B43" s="268">
        <v>2353.1999999999998</v>
      </c>
      <c r="C43" s="268">
        <v>109</v>
      </c>
      <c r="D43" s="268">
        <v>97.9</v>
      </c>
      <c r="E43" s="270">
        <v>1029419.5</v>
      </c>
      <c r="F43" s="268">
        <v>103.7</v>
      </c>
      <c r="G43" s="268">
        <v>100.8</v>
      </c>
      <c r="H43" s="268">
        <v>4847.3</v>
      </c>
      <c r="I43" s="268">
        <v>99.1</v>
      </c>
      <c r="J43" s="268">
        <v>99.9</v>
      </c>
      <c r="K43" s="270">
        <v>2188779.4</v>
      </c>
      <c r="L43" s="268">
        <v>98.3</v>
      </c>
      <c r="M43" s="268">
        <v>101.3</v>
      </c>
      <c r="N43" s="268">
        <v>7500.4</v>
      </c>
      <c r="O43" s="268">
        <v>100.1</v>
      </c>
      <c r="P43" s="268">
        <v>101.8</v>
      </c>
      <c r="Q43" s="268">
        <v>79.8</v>
      </c>
      <c r="R43" s="271">
        <v>49.1</v>
      </c>
    </row>
    <row r="44" spans="1:18" s="127" customFormat="1" ht="12" customHeight="1">
      <c r="A44" s="245" t="s">
        <v>178</v>
      </c>
      <c r="B44" s="251">
        <v>1956.7</v>
      </c>
      <c r="C44" s="251">
        <v>83.2</v>
      </c>
      <c r="D44" s="251">
        <v>89.1</v>
      </c>
      <c r="E44" s="272">
        <v>867662.6</v>
      </c>
      <c r="F44" s="251">
        <v>84.3</v>
      </c>
      <c r="G44" s="251">
        <v>90.9</v>
      </c>
      <c r="H44" s="251">
        <v>4912</v>
      </c>
      <c r="I44" s="251">
        <v>101.3</v>
      </c>
      <c r="J44" s="251">
        <v>97.8</v>
      </c>
      <c r="K44" s="272">
        <v>2204263</v>
      </c>
      <c r="L44" s="251">
        <v>100.7</v>
      </c>
      <c r="M44" s="273">
        <v>98.9</v>
      </c>
      <c r="N44" s="251">
        <v>7452.3</v>
      </c>
      <c r="O44" s="251">
        <v>99.4</v>
      </c>
      <c r="P44" s="251">
        <v>100.8</v>
      </c>
      <c r="Q44" s="251">
        <v>79.8</v>
      </c>
      <c r="R44" s="274">
        <v>39.799999999999997</v>
      </c>
    </row>
    <row r="45" spans="1:18" s="127" customFormat="1" ht="12" customHeight="1">
      <c r="A45" s="239" t="s">
        <v>179</v>
      </c>
      <c r="B45" s="155">
        <v>2147.1999999999998</v>
      </c>
      <c r="C45" s="155">
        <v>109.7</v>
      </c>
      <c r="D45" s="155">
        <v>98.9</v>
      </c>
      <c r="E45" s="267">
        <v>957420</v>
      </c>
      <c r="F45" s="155">
        <v>110.3</v>
      </c>
      <c r="G45" s="155">
        <v>100</v>
      </c>
      <c r="H45" s="155">
        <v>4939.3</v>
      </c>
      <c r="I45" s="155">
        <v>100.6</v>
      </c>
      <c r="J45" s="155">
        <v>96.6</v>
      </c>
      <c r="K45" s="267">
        <v>2227504.9</v>
      </c>
      <c r="L45" s="155">
        <v>101.1</v>
      </c>
      <c r="M45" s="268">
        <v>99.3</v>
      </c>
      <c r="N45" s="155">
        <v>7445.8</v>
      </c>
      <c r="O45" s="155">
        <v>99.9</v>
      </c>
      <c r="P45" s="155">
        <v>101.2</v>
      </c>
      <c r="Q45" s="155">
        <v>80.2</v>
      </c>
      <c r="R45" s="269">
        <v>43.3</v>
      </c>
    </row>
    <row r="46" spans="1:18" s="127" customFormat="1" ht="12" customHeight="1">
      <c r="A46" s="239" t="s">
        <v>180</v>
      </c>
      <c r="B46" s="155">
        <v>2327.8000000000002</v>
      </c>
      <c r="C46" s="155">
        <v>108.4</v>
      </c>
      <c r="D46" s="155">
        <v>101</v>
      </c>
      <c r="E46" s="267">
        <v>1043553.4</v>
      </c>
      <c r="F46" s="155">
        <v>109</v>
      </c>
      <c r="G46" s="155">
        <v>103.9</v>
      </c>
      <c r="H46" s="155">
        <v>4863.1000000000004</v>
      </c>
      <c r="I46" s="155">
        <v>98.5</v>
      </c>
      <c r="J46" s="155">
        <v>96.6</v>
      </c>
      <c r="K46" s="267">
        <v>2179741</v>
      </c>
      <c r="L46" s="155">
        <v>97.9</v>
      </c>
      <c r="M46" s="268">
        <v>103.6</v>
      </c>
      <c r="N46" s="155">
        <v>7456.3</v>
      </c>
      <c r="O46" s="155">
        <v>100.1</v>
      </c>
      <c r="P46" s="155">
        <v>101.3</v>
      </c>
      <c r="Q46" s="155">
        <v>80</v>
      </c>
      <c r="R46" s="269">
        <v>48.2</v>
      </c>
    </row>
    <row r="47" spans="1:18" s="127" customFormat="1" ht="12" customHeight="1">
      <c r="A47" s="244" t="s">
        <v>166</v>
      </c>
      <c r="B47" s="155">
        <v>2313.4</v>
      </c>
      <c r="C47" s="155">
        <v>99.4</v>
      </c>
      <c r="D47" s="155">
        <v>98</v>
      </c>
      <c r="E47" s="267">
        <v>985878.5</v>
      </c>
      <c r="F47" s="155">
        <v>94.5</v>
      </c>
      <c r="G47" s="155">
        <v>99</v>
      </c>
      <c r="H47" s="155">
        <v>4898.5</v>
      </c>
      <c r="I47" s="155">
        <v>100.7</v>
      </c>
      <c r="J47" s="155">
        <v>97.4</v>
      </c>
      <c r="K47" s="267">
        <v>2186291.9</v>
      </c>
      <c r="L47" s="155">
        <v>100.3</v>
      </c>
      <c r="M47" s="268">
        <v>104.1</v>
      </c>
      <c r="N47" s="155">
        <v>7430.1</v>
      </c>
      <c r="O47" s="155">
        <v>99.6</v>
      </c>
      <c r="P47" s="155">
        <v>100.5</v>
      </c>
      <c r="Q47" s="155">
        <v>80</v>
      </c>
      <c r="R47" s="269">
        <v>47.1</v>
      </c>
    </row>
    <row r="48" spans="1:18" s="127" customFormat="1" ht="12" customHeight="1">
      <c r="A48" s="239" t="s">
        <v>94</v>
      </c>
      <c r="B48" s="155">
        <v>2200.6999999999998</v>
      </c>
      <c r="C48" s="155">
        <v>95.1</v>
      </c>
      <c r="D48" s="155">
        <v>102.5</v>
      </c>
      <c r="E48" s="267">
        <v>960380.7</v>
      </c>
      <c r="F48" s="155">
        <v>97.4</v>
      </c>
      <c r="G48" s="155">
        <v>108.4</v>
      </c>
      <c r="H48" s="155">
        <v>4904.7</v>
      </c>
      <c r="I48" s="155">
        <v>100.1</v>
      </c>
      <c r="J48" s="155">
        <v>95.8</v>
      </c>
      <c r="K48" s="267">
        <v>2232087.1</v>
      </c>
      <c r="L48" s="155">
        <v>102.1</v>
      </c>
      <c r="M48" s="268">
        <v>104.5</v>
      </c>
      <c r="N48" s="155">
        <v>7478.3</v>
      </c>
      <c r="O48" s="155">
        <v>100.6</v>
      </c>
      <c r="P48" s="155">
        <v>101.3</v>
      </c>
      <c r="Q48" s="155">
        <v>80.2</v>
      </c>
      <c r="R48" s="269">
        <v>44.8</v>
      </c>
    </row>
    <row r="49" spans="1:18" s="127" customFormat="1" ht="12" customHeight="1">
      <c r="A49" s="239" t="s">
        <v>181</v>
      </c>
      <c r="B49" s="155">
        <v>2330.3000000000002</v>
      </c>
      <c r="C49" s="155">
        <v>105.9</v>
      </c>
      <c r="D49" s="155">
        <v>100.7</v>
      </c>
      <c r="E49" s="267">
        <v>1071042.3999999999</v>
      </c>
      <c r="F49" s="155">
        <v>111.5</v>
      </c>
      <c r="G49" s="155">
        <v>104.3</v>
      </c>
      <c r="H49" s="155">
        <v>4923</v>
      </c>
      <c r="I49" s="155">
        <v>100.4</v>
      </c>
      <c r="J49" s="155">
        <v>97.8</v>
      </c>
      <c r="K49" s="267">
        <v>2267573.5</v>
      </c>
      <c r="L49" s="155">
        <v>101.6</v>
      </c>
      <c r="M49" s="268">
        <v>104</v>
      </c>
      <c r="N49" s="155">
        <v>7480.5</v>
      </c>
      <c r="O49" s="155">
        <v>100</v>
      </c>
      <c r="P49" s="155">
        <v>101</v>
      </c>
      <c r="Q49" s="155">
        <v>80.3</v>
      </c>
      <c r="R49" s="269">
        <v>47.3</v>
      </c>
    </row>
    <row r="50" spans="1:18" s="127" customFormat="1" ht="12" customHeight="1">
      <c r="A50" s="239" t="s">
        <v>182</v>
      </c>
      <c r="B50" s="155">
        <v>2212.9</v>
      </c>
      <c r="C50" s="155">
        <v>95</v>
      </c>
      <c r="D50" s="155">
        <v>91.6</v>
      </c>
      <c r="E50" s="267">
        <v>1039697.3</v>
      </c>
      <c r="F50" s="155">
        <v>97.1</v>
      </c>
      <c r="G50" s="155">
        <v>97.8</v>
      </c>
      <c r="H50" s="155">
        <v>4898.5</v>
      </c>
      <c r="I50" s="155">
        <v>99.5</v>
      </c>
      <c r="J50" s="155">
        <v>97.6</v>
      </c>
      <c r="K50" s="267">
        <v>2339929.1</v>
      </c>
      <c r="L50" s="155">
        <v>103.2</v>
      </c>
      <c r="M50" s="268">
        <v>104.3</v>
      </c>
      <c r="N50" s="155">
        <v>7506.8</v>
      </c>
      <c r="O50" s="155">
        <v>100.4</v>
      </c>
      <c r="P50" s="155">
        <v>101.9</v>
      </c>
      <c r="Q50" s="155">
        <v>80.099999999999994</v>
      </c>
      <c r="R50" s="269">
        <v>45.4</v>
      </c>
    </row>
    <row r="51" spans="1:18" s="127" customFormat="1" ht="12" customHeight="1">
      <c r="A51" s="239" t="s">
        <v>183</v>
      </c>
      <c r="B51" s="155">
        <v>2170.4</v>
      </c>
      <c r="C51" s="155">
        <v>98.1</v>
      </c>
      <c r="D51" s="155">
        <v>99.1</v>
      </c>
      <c r="E51" s="267">
        <v>995425.1</v>
      </c>
      <c r="F51" s="155">
        <v>95.7</v>
      </c>
      <c r="G51" s="155">
        <v>109.7</v>
      </c>
      <c r="H51" s="155">
        <v>4872.8999999999996</v>
      </c>
      <c r="I51" s="155">
        <v>99.5</v>
      </c>
      <c r="J51" s="155">
        <v>96.9</v>
      </c>
      <c r="K51" s="267">
        <v>2279966.7999999998</v>
      </c>
      <c r="L51" s="155">
        <v>97.4</v>
      </c>
      <c r="M51" s="268">
        <v>102.1</v>
      </c>
      <c r="N51" s="155">
        <v>7465.8</v>
      </c>
      <c r="O51" s="155">
        <v>99.5</v>
      </c>
      <c r="P51" s="155">
        <v>99.8</v>
      </c>
      <c r="Q51" s="155">
        <v>80.2</v>
      </c>
      <c r="R51" s="269">
        <v>44.9</v>
      </c>
    </row>
    <row r="52" spans="1:18" s="127" customFormat="1" ht="12" customHeight="1">
      <c r="A52" s="239" t="s">
        <v>44</v>
      </c>
      <c r="B52" s="155">
        <v>2180.5</v>
      </c>
      <c r="C52" s="155">
        <v>100.5</v>
      </c>
      <c r="D52" s="155">
        <v>100.9</v>
      </c>
      <c r="E52" s="267">
        <v>986861.3</v>
      </c>
      <c r="F52" s="155">
        <v>99.1</v>
      </c>
      <c r="G52" s="155">
        <v>101.1</v>
      </c>
      <c r="H52" s="155">
        <v>4783.6000000000004</v>
      </c>
      <c r="I52" s="155">
        <v>98.2</v>
      </c>
      <c r="J52" s="155">
        <v>97.6</v>
      </c>
      <c r="K52" s="267">
        <v>2235572.7000000002</v>
      </c>
      <c r="L52" s="155">
        <v>98.1</v>
      </c>
      <c r="M52" s="268">
        <v>101.7</v>
      </c>
      <c r="N52" s="155">
        <v>7508.9</v>
      </c>
      <c r="O52" s="155">
        <v>100.6</v>
      </c>
      <c r="P52" s="155">
        <v>100.2</v>
      </c>
      <c r="Q52" s="155">
        <v>80.099999999999994</v>
      </c>
      <c r="R52" s="269">
        <v>46.4</v>
      </c>
    </row>
    <row r="53" spans="1:18" s="127" customFormat="1" ht="12" customHeight="1">
      <c r="A53" s="239" t="s">
        <v>174</v>
      </c>
      <c r="B53" s="155">
        <v>2308.1</v>
      </c>
      <c r="C53" s="155">
        <v>105.9</v>
      </c>
      <c r="D53" s="155">
        <v>99.6</v>
      </c>
      <c r="E53" s="267">
        <v>1020920.6</v>
      </c>
      <c r="F53" s="155">
        <v>103.5</v>
      </c>
      <c r="G53" s="155">
        <v>101.8</v>
      </c>
      <c r="H53" s="155">
        <v>4870.3</v>
      </c>
      <c r="I53" s="155">
        <v>101.8</v>
      </c>
      <c r="J53" s="155">
        <v>99.7</v>
      </c>
      <c r="K53" s="267">
        <v>2232261.7000000002</v>
      </c>
      <c r="L53" s="155">
        <v>99.9</v>
      </c>
      <c r="M53" s="268">
        <v>101.9</v>
      </c>
      <c r="N53" s="155">
        <v>7509.4</v>
      </c>
      <c r="O53" s="155">
        <v>100</v>
      </c>
      <c r="P53" s="155">
        <v>100.1</v>
      </c>
      <c r="Q53" s="155">
        <v>79.900000000000006</v>
      </c>
      <c r="R53" s="269">
        <v>47.2</v>
      </c>
    </row>
    <row r="54" spans="1:18" s="127" customFormat="1" ht="12" customHeight="1">
      <c r="A54" s="239" t="s">
        <v>175</v>
      </c>
      <c r="B54" s="155">
        <v>2305.4</v>
      </c>
      <c r="C54" s="155">
        <v>99.9</v>
      </c>
      <c r="D54" s="155">
        <v>106.8</v>
      </c>
      <c r="E54" s="267">
        <v>1016283.4</v>
      </c>
      <c r="F54" s="155">
        <v>99.5</v>
      </c>
      <c r="G54" s="155">
        <v>102.4</v>
      </c>
      <c r="H54" s="155">
        <v>4782.7</v>
      </c>
      <c r="I54" s="155">
        <v>98.2</v>
      </c>
      <c r="J54" s="155">
        <v>97.7</v>
      </c>
      <c r="K54" s="267">
        <v>2222269.5</v>
      </c>
      <c r="L54" s="155">
        <v>99.6</v>
      </c>
      <c r="M54" s="268">
        <v>99.8</v>
      </c>
      <c r="N54" s="155">
        <v>7512.4</v>
      </c>
      <c r="O54" s="155">
        <v>100</v>
      </c>
      <c r="P54" s="155">
        <v>100.2</v>
      </c>
      <c r="Q54" s="155">
        <v>80.3</v>
      </c>
      <c r="R54" s="269">
        <v>48.6</v>
      </c>
    </row>
    <row r="55" spans="1:18" s="127" customFormat="1" ht="12" customHeight="1">
      <c r="A55" s="239" t="s">
        <v>177</v>
      </c>
      <c r="B55" s="155">
        <v>2304.1</v>
      </c>
      <c r="C55" s="155">
        <v>99.9</v>
      </c>
      <c r="D55" s="155">
        <v>97.9</v>
      </c>
      <c r="E55" s="267">
        <v>1043586.9</v>
      </c>
      <c r="F55" s="155">
        <v>102.7</v>
      </c>
      <c r="G55" s="155">
        <v>101.4</v>
      </c>
      <c r="H55" s="155">
        <v>4689.1000000000004</v>
      </c>
      <c r="I55" s="155">
        <v>98</v>
      </c>
      <c r="J55" s="155">
        <v>96.7</v>
      </c>
      <c r="K55" s="267">
        <v>2208373.6</v>
      </c>
      <c r="L55" s="155">
        <v>99.4</v>
      </c>
      <c r="M55" s="268">
        <v>100.9</v>
      </c>
      <c r="N55" s="155">
        <v>7497.9</v>
      </c>
      <c r="O55" s="155">
        <v>99.8</v>
      </c>
      <c r="P55" s="155">
        <v>100</v>
      </c>
      <c r="Q55" s="155">
        <v>80</v>
      </c>
      <c r="R55" s="269">
        <v>49.7</v>
      </c>
    </row>
    <row r="56" spans="1:18" s="127" customFormat="1" ht="12" customHeight="1">
      <c r="A56" s="245" t="s">
        <v>184</v>
      </c>
      <c r="B56" s="251">
        <v>2030.1</v>
      </c>
      <c r="C56" s="251">
        <v>88.1</v>
      </c>
      <c r="D56" s="251">
        <v>103.8</v>
      </c>
      <c r="E56" s="272">
        <v>935718.9</v>
      </c>
      <c r="F56" s="251">
        <v>89.7</v>
      </c>
      <c r="G56" s="251">
        <v>107.8</v>
      </c>
      <c r="H56" s="251">
        <v>4804.2</v>
      </c>
      <c r="I56" s="251">
        <v>102.5</v>
      </c>
      <c r="J56" s="251">
        <v>97.8</v>
      </c>
      <c r="K56" s="272">
        <v>2252951.6</v>
      </c>
      <c r="L56" s="251">
        <v>102</v>
      </c>
      <c r="M56" s="273">
        <v>102.2</v>
      </c>
      <c r="N56" s="251">
        <v>7503.4</v>
      </c>
      <c r="O56" s="251">
        <v>100.1</v>
      </c>
      <c r="P56" s="251">
        <v>100.7</v>
      </c>
      <c r="Q56" s="251">
        <v>80.099999999999994</v>
      </c>
      <c r="R56" s="274">
        <v>41.5</v>
      </c>
    </row>
    <row r="57" spans="1:18" s="127" customFormat="1" ht="12" customHeight="1">
      <c r="A57" s="239" t="s">
        <v>169</v>
      </c>
      <c r="B57" s="155">
        <v>2079.9</v>
      </c>
      <c r="C57" s="155">
        <v>102.5</v>
      </c>
      <c r="D57" s="155">
        <v>96.9</v>
      </c>
      <c r="E57" s="267">
        <v>997449.6</v>
      </c>
      <c r="F57" s="155">
        <v>106.6</v>
      </c>
      <c r="G57" s="155">
        <v>104.2</v>
      </c>
      <c r="H57" s="155">
        <v>4811.7</v>
      </c>
      <c r="I57" s="155">
        <v>100.2</v>
      </c>
      <c r="J57" s="155">
        <v>97.4</v>
      </c>
      <c r="K57" s="267">
        <v>2268703.9</v>
      </c>
      <c r="L57" s="155">
        <v>100.7</v>
      </c>
      <c r="M57" s="268">
        <v>101.8</v>
      </c>
      <c r="N57" s="155">
        <v>7521.2</v>
      </c>
      <c r="O57" s="155">
        <v>100.2</v>
      </c>
      <c r="P57" s="155">
        <v>101</v>
      </c>
      <c r="Q57" s="155">
        <v>80.3</v>
      </c>
      <c r="R57" s="269">
        <v>43.2</v>
      </c>
    </row>
    <row r="58" spans="1:18" s="127" customFormat="1" ht="12" customHeight="1">
      <c r="A58" s="239" t="s">
        <v>6</v>
      </c>
      <c r="B58" s="155">
        <v>2433.4</v>
      </c>
      <c r="C58" s="155">
        <v>117</v>
      </c>
      <c r="D58" s="155">
        <v>104.5</v>
      </c>
      <c r="E58" s="267">
        <v>1099242.5</v>
      </c>
      <c r="F58" s="155">
        <v>110.2</v>
      </c>
      <c r="G58" s="155">
        <v>105.3</v>
      </c>
      <c r="H58" s="155">
        <v>4744.1000000000004</v>
      </c>
      <c r="I58" s="155">
        <v>98.6</v>
      </c>
      <c r="J58" s="155">
        <v>97.6</v>
      </c>
      <c r="K58" s="267">
        <v>2225015</v>
      </c>
      <c r="L58" s="155">
        <v>98.1</v>
      </c>
      <c r="M58" s="268">
        <v>102.1</v>
      </c>
      <c r="N58" s="155">
        <v>7513.6</v>
      </c>
      <c r="O58" s="155">
        <v>99.9</v>
      </c>
      <c r="P58" s="155">
        <v>100.8</v>
      </c>
      <c r="Q58" s="155">
        <v>80.099999999999994</v>
      </c>
      <c r="R58" s="269">
        <v>51.6</v>
      </c>
    </row>
    <row r="59" spans="1:18">
      <c r="A59" s="239" t="s">
        <v>166</v>
      </c>
      <c r="B59" s="155">
        <v>2287.1</v>
      </c>
      <c r="C59" s="155">
        <v>94</v>
      </c>
      <c r="D59" s="155">
        <v>98.9</v>
      </c>
      <c r="E59" s="155">
        <v>1038470.9</v>
      </c>
      <c r="F59" s="155">
        <v>94.5</v>
      </c>
      <c r="G59" s="155">
        <v>105.3</v>
      </c>
      <c r="H59" s="155">
        <v>4686.1000000000004</v>
      </c>
      <c r="I59" s="155">
        <v>98.8</v>
      </c>
      <c r="J59" s="155">
        <v>95.7</v>
      </c>
      <c r="K59" s="267">
        <v>2217144.7999999998</v>
      </c>
      <c r="L59" s="155">
        <v>99.6</v>
      </c>
      <c r="M59" s="155">
        <v>101.4</v>
      </c>
      <c r="N59" s="155">
        <v>7523</v>
      </c>
      <c r="O59" s="155">
        <v>100.1</v>
      </c>
      <c r="P59" s="155">
        <v>101.3</v>
      </c>
      <c r="Q59" s="155">
        <v>80.099999999999994</v>
      </c>
      <c r="R59" s="155">
        <v>49.1</v>
      </c>
    </row>
    <row r="60" spans="1:18">
      <c r="A60" s="239" t="s">
        <v>16</v>
      </c>
      <c r="B60" s="155">
        <v>2315.1999999999998</v>
      </c>
      <c r="C60" s="155">
        <v>101.2</v>
      </c>
      <c r="D60" s="155">
        <v>105.2</v>
      </c>
      <c r="E60" s="155">
        <v>994051.7</v>
      </c>
      <c r="F60" s="155">
        <v>95.7</v>
      </c>
      <c r="G60" s="155">
        <v>103.5</v>
      </c>
      <c r="H60" s="155">
        <v>4811.3999999999996</v>
      </c>
      <c r="I60" s="155">
        <v>102.7</v>
      </c>
      <c r="J60" s="155">
        <v>98.1</v>
      </c>
      <c r="K60" s="267">
        <v>2269107.9</v>
      </c>
      <c r="L60" s="155">
        <v>102.3</v>
      </c>
      <c r="M60" s="155">
        <v>101.7</v>
      </c>
      <c r="N60" s="155">
        <v>7534.8</v>
      </c>
      <c r="O60" s="155">
        <v>100.2</v>
      </c>
      <c r="P60" s="155">
        <v>100.8</v>
      </c>
      <c r="Q60" s="155">
        <v>80.599999999999994</v>
      </c>
      <c r="R60" s="155">
        <v>47.2</v>
      </c>
    </row>
    <row r="61" spans="1:18">
      <c r="A61" s="239" t="s">
        <v>171</v>
      </c>
      <c r="B61" s="155">
        <v>2567.5</v>
      </c>
      <c r="C61" s="155">
        <v>110.9</v>
      </c>
      <c r="D61" s="155">
        <v>110.2</v>
      </c>
      <c r="E61" s="155">
        <v>1068402.5</v>
      </c>
      <c r="F61" s="155">
        <v>107.5</v>
      </c>
      <c r="G61" s="155">
        <v>99.8</v>
      </c>
      <c r="H61" s="155">
        <v>4939.2</v>
      </c>
      <c r="I61" s="155">
        <v>102.7</v>
      </c>
      <c r="J61" s="155">
        <v>100.3</v>
      </c>
      <c r="K61" s="267">
        <v>2293883.1</v>
      </c>
      <c r="L61" s="155">
        <v>101.1</v>
      </c>
      <c r="M61" s="155">
        <v>101.2</v>
      </c>
      <c r="N61" s="155">
        <v>7589.7</v>
      </c>
      <c r="O61" s="155">
        <v>100.7</v>
      </c>
      <c r="P61" s="155">
        <v>101.5</v>
      </c>
      <c r="Q61" s="155">
        <v>80.5</v>
      </c>
      <c r="R61" s="155">
        <v>51.4</v>
      </c>
    </row>
    <row r="62" spans="1:18">
      <c r="A62" s="246" t="s">
        <v>172</v>
      </c>
      <c r="B62" s="155">
        <v>2479.3000000000002</v>
      </c>
      <c r="C62" s="155">
        <v>96.6</v>
      </c>
      <c r="D62" s="155">
        <v>112</v>
      </c>
      <c r="E62" s="155">
        <v>1131506.5</v>
      </c>
      <c r="F62" s="155">
        <v>105.9</v>
      </c>
      <c r="G62" s="155">
        <v>108.8</v>
      </c>
      <c r="H62" s="155">
        <v>4929.7</v>
      </c>
      <c r="I62" s="155">
        <v>99.8</v>
      </c>
      <c r="J62" s="155">
        <v>100.6</v>
      </c>
      <c r="K62" s="267">
        <v>2406364.6</v>
      </c>
      <c r="L62" s="155">
        <v>104.9</v>
      </c>
      <c r="M62" s="155">
        <v>102.8</v>
      </c>
      <c r="N62" s="155">
        <v>7607</v>
      </c>
      <c r="O62" s="155">
        <v>100.2</v>
      </c>
      <c r="P62" s="155">
        <v>101.3</v>
      </c>
      <c r="Q62" s="155">
        <v>80.5</v>
      </c>
      <c r="R62" s="275">
        <v>50.2</v>
      </c>
    </row>
    <row r="63" spans="1:18">
      <c r="A63" s="246" t="s">
        <v>173</v>
      </c>
      <c r="B63" s="155">
        <v>2357.8000000000002</v>
      </c>
      <c r="C63" s="155">
        <v>95.1</v>
      </c>
      <c r="D63" s="155">
        <v>108.6</v>
      </c>
      <c r="E63" s="155">
        <v>1024942.8</v>
      </c>
      <c r="F63" s="155">
        <v>90.6</v>
      </c>
      <c r="G63" s="155">
        <v>103</v>
      </c>
      <c r="H63" s="155">
        <v>4876.6000000000004</v>
      </c>
      <c r="I63" s="155">
        <v>98.9</v>
      </c>
      <c r="J63" s="155">
        <v>100.1</v>
      </c>
      <c r="K63" s="267">
        <v>2416947.2999999998</v>
      </c>
      <c r="L63" s="155">
        <v>100.4</v>
      </c>
      <c r="M63" s="155">
        <v>106</v>
      </c>
      <c r="N63" s="155">
        <v>7601</v>
      </c>
      <c r="O63" s="155">
        <v>99.9</v>
      </c>
      <c r="P63" s="155">
        <v>101.8</v>
      </c>
      <c r="Q63" s="155">
        <v>80.8</v>
      </c>
      <c r="R63" s="275">
        <v>48.7</v>
      </c>
    </row>
    <row r="64" spans="1:18">
      <c r="A64" s="239" t="s">
        <v>44</v>
      </c>
      <c r="B64" s="155">
        <v>2351.9</v>
      </c>
      <c r="C64" s="155">
        <v>99.7</v>
      </c>
      <c r="D64" s="155">
        <v>107.9</v>
      </c>
      <c r="E64" s="155">
        <v>1080325.8999999999</v>
      </c>
      <c r="F64" s="155">
        <v>105.4</v>
      </c>
      <c r="G64" s="155">
        <v>109.5</v>
      </c>
      <c r="H64" s="155">
        <v>4881.5</v>
      </c>
      <c r="I64" s="155">
        <v>100.1</v>
      </c>
      <c r="J64" s="155">
        <v>102</v>
      </c>
      <c r="K64" s="267">
        <v>2442424.7999999998</v>
      </c>
      <c r="L64" s="155">
        <v>101.1</v>
      </c>
      <c r="M64" s="155">
        <v>109.3</v>
      </c>
      <c r="N64" s="155">
        <v>7510.4</v>
      </c>
      <c r="O64" s="155">
        <v>98.8</v>
      </c>
      <c r="P64" s="155">
        <v>100</v>
      </c>
      <c r="Q64" s="155">
        <v>81.5</v>
      </c>
      <c r="R64" s="155">
        <v>48</v>
      </c>
    </row>
    <row r="65" spans="1:18">
      <c r="A65" s="246" t="s">
        <v>174</v>
      </c>
      <c r="B65" s="155">
        <v>2295.3000000000002</v>
      </c>
      <c r="C65" s="155">
        <v>97.6</v>
      </c>
      <c r="D65" s="155">
        <v>99.4</v>
      </c>
      <c r="E65" s="155">
        <v>1036269</v>
      </c>
      <c r="F65" s="155">
        <v>95.9</v>
      </c>
      <c r="G65" s="155">
        <v>101.5</v>
      </c>
      <c r="H65" s="155">
        <v>4816.3</v>
      </c>
      <c r="I65" s="155">
        <v>98.7</v>
      </c>
      <c r="J65" s="155">
        <v>98.9</v>
      </c>
      <c r="K65" s="267">
        <v>2330608.4</v>
      </c>
      <c r="L65" s="155">
        <v>95.4</v>
      </c>
      <c r="M65" s="155">
        <v>104.4</v>
      </c>
      <c r="N65" s="155">
        <v>7623.6</v>
      </c>
      <c r="O65" s="155">
        <v>101.5</v>
      </c>
      <c r="P65" s="155">
        <v>101.5</v>
      </c>
      <c r="Q65" s="155">
        <v>80.2</v>
      </c>
      <c r="R65" s="275">
        <v>48.1</v>
      </c>
    </row>
    <row r="66" spans="1:18">
      <c r="A66" s="239" t="s">
        <v>165</v>
      </c>
      <c r="B66" s="155">
        <v>2359.1</v>
      </c>
      <c r="C66" s="155">
        <v>102.8</v>
      </c>
      <c r="D66" s="155">
        <v>102.3</v>
      </c>
      <c r="E66" s="155">
        <v>1051440.5</v>
      </c>
      <c r="F66" s="155">
        <v>101.5</v>
      </c>
      <c r="G66" s="155">
        <v>103.5</v>
      </c>
      <c r="H66" s="155">
        <v>4859</v>
      </c>
      <c r="I66" s="155">
        <v>100.9</v>
      </c>
      <c r="J66" s="155">
        <v>101.6</v>
      </c>
      <c r="K66" s="267">
        <v>2326379.7000000002</v>
      </c>
      <c r="L66" s="155">
        <v>99.8</v>
      </c>
      <c r="M66" s="155">
        <v>104.7</v>
      </c>
      <c r="N66" s="155">
        <v>7640.4</v>
      </c>
      <c r="O66" s="155">
        <v>100.2</v>
      </c>
      <c r="P66" s="155">
        <v>101.7</v>
      </c>
      <c r="Q66" s="155">
        <v>80.3</v>
      </c>
      <c r="R66" s="155">
        <v>48.2</v>
      </c>
    </row>
    <row r="67" spans="1:18">
      <c r="A67" s="140" t="s">
        <v>177</v>
      </c>
      <c r="B67" s="155">
        <v>2400.1</v>
      </c>
      <c r="C67" s="154">
        <v>101.7</v>
      </c>
      <c r="D67" s="154">
        <v>104.2</v>
      </c>
      <c r="E67" s="154">
        <v>1088729.8999999999</v>
      </c>
      <c r="F67" s="154">
        <v>103.5</v>
      </c>
      <c r="G67" s="154">
        <v>104.3</v>
      </c>
      <c r="H67" s="155">
        <v>4739</v>
      </c>
      <c r="I67" s="154">
        <v>97.5</v>
      </c>
      <c r="J67" s="154">
        <v>101.1</v>
      </c>
      <c r="K67" s="267">
        <v>2280785.4</v>
      </c>
      <c r="L67" s="155">
        <v>98</v>
      </c>
      <c r="M67" s="154">
        <v>103.3</v>
      </c>
      <c r="N67" s="155">
        <v>7661.1</v>
      </c>
      <c r="O67" s="154">
        <v>100.5</v>
      </c>
      <c r="P67" s="154">
        <v>102.2</v>
      </c>
      <c r="Q67" s="154">
        <v>80.599999999999994</v>
      </c>
      <c r="R67" s="154">
        <v>51.4</v>
      </c>
    </row>
    <row r="68" spans="1:18" s="24" customFormat="1">
      <c r="A68" s="247" t="s">
        <v>176</v>
      </c>
      <c r="B68" s="251">
        <v>2160.1</v>
      </c>
      <c r="C68" s="251">
        <v>90</v>
      </c>
      <c r="D68" s="250">
        <v>106.4</v>
      </c>
      <c r="E68" s="250">
        <v>975025.9</v>
      </c>
      <c r="F68" s="250">
        <v>89.6</v>
      </c>
      <c r="G68" s="250">
        <v>104.2</v>
      </c>
      <c r="H68" s="250">
        <v>4940.6000000000004</v>
      </c>
      <c r="I68" s="250">
        <v>104.3</v>
      </c>
      <c r="J68" s="250">
        <v>102.8</v>
      </c>
      <c r="K68" s="272">
        <v>2348866</v>
      </c>
      <c r="L68" s="251">
        <v>103</v>
      </c>
      <c r="M68" s="250">
        <v>104.3</v>
      </c>
      <c r="N68" s="250">
        <v>7670.2</v>
      </c>
      <c r="O68" s="250">
        <v>100.1</v>
      </c>
      <c r="P68" s="250">
        <v>102.2</v>
      </c>
      <c r="Q68" s="250">
        <v>80.900000000000006</v>
      </c>
      <c r="R68" s="250">
        <v>42.2</v>
      </c>
    </row>
    <row r="69" spans="1:18">
      <c r="A69" s="248" t="s">
        <v>169</v>
      </c>
      <c r="B69" s="155">
        <v>2216.6</v>
      </c>
      <c r="C69" s="154">
        <v>102.6</v>
      </c>
      <c r="D69" s="154">
        <v>106.6</v>
      </c>
      <c r="E69" s="155">
        <v>1025523.6</v>
      </c>
      <c r="F69" s="154">
        <v>105.2</v>
      </c>
      <c r="G69" s="154">
        <v>102.8</v>
      </c>
      <c r="H69" s="154">
        <v>5003.1000000000004</v>
      </c>
      <c r="I69" s="154">
        <v>101.3</v>
      </c>
      <c r="J69" s="154">
        <v>104</v>
      </c>
      <c r="K69" s="267">
        <v>2353316.7000000002</v>
      </c>
      <c r="L69" s="154">
        <v>100.2</v>
      </c>
      <c r="M69" s="154">
        <v>103.7</v>
      </c>
      <c r="N69" s="154">
        <v>7681.3</v>
      </c>
      <c r="O69" s="154">
        <v>100.3</v>
      </c>
      <c r="P69" s="154">
        <v>102.1</v>
      </c>
      <c r="Q69" s="154">
        <v>81.3</v>
      </c>
      <c r="R69" s="276">
        <v>43.7</v>
      </c>
    </row>
    <row r="70" spans="1:18">
      <c r="A70" s="140" t="s">
        <v>6</v>
      </c>
      <c r="B70" s="155">
        <v>2454.9</v>
      </c>
      <c r="C70" s="154">
        <v>110.7</v>
      </c>
      <c r="D70" s="154">
        <v>100.9</v>
      </c>
      <c r="E70" s="155">
        <v>1083325.6000000001</v>
      </c>
      <c r="F70" s="154">
        <v>105.6</v>
      </c>
      <c r="G70" s="154">
        <v>98.6</v>
      </c>
      <c r="H70" s="154">
        <v>4915.8999999999996</v>
      </c>
      <c r="I70" s="154">
        <v>98.3</v>
      </c>
      <c r="J70" s="154">
        <v>103.6</v>
      </c>
      <c r="K70" s="267">
        <v>2294288.5</v>
      </c>
      <c r="L70" s="154">
        <v>97.5</v>
      </c>
      <c r="M70" s="154">
        <v>103.1</v>
      </c>
      <c r="N70" s="154">
        <v>7698.8</v>
      </c>
      <c r="O70" s="154">
        <v>100.2</v>
      </c>
      <c r="P70" s="154">
        <v>102.5</v>
      </c>
      <c r="Q70" s="154">
        <v>80.8</v>
      </c>
      <c r="R70" s="154">
        <v>50.4</v>
      </c>
    </row>
    <row r="71" spans="1:18">
      <c r="A71" s="140" t="s">
        <v>166</v>
      </c>
      <c r="B71" s="155">
        <v>2422.3000000000002</v>
      </c>
      <c r="C71" s="154">
        <v>98.7</v>
      </c>
      <c r="D71" s="154">
        <v>105.9</v>
      </c>
      <c r="E71" s="155">
        <v>1032693.9</v>
      </c>
      <c r="F71" s="154">
        <v>95.3</v>
      </c>
      <c r="G71" s="154">
        <v>99.4</v>
      </c>
      <c r="H71" s="154">
        <v>4904.3</v>
      </c>
      <c r="I71" s="154">
        <v>99.8</v>
      </c>
      <c r="J71" s="154">
        <v>104.7</v>
      </c>
      <c r="K71" s="267">
        <v>2302506.7999999998</v>
      </c>
      <c r="L71" s="154">
        <v>100.4</v>
      </c>
      <c r="M71" s="154">
        <v>103.9</v>
      </c>
      <c r="N71" s="154">
        <v>7709.5</v>
      </c>
      <c r="O71" s="154">
        <v>100.1</v>
      </c>
      <c r="P71" s="154">
        <v>102.5</v>
      </c>
      <c r="Q71" s="154">
        <v>80.5</v>
      </c>
      <c r="R71" s="154">
        <v>49.2</v>
      </c>
    </row>
    <row r="72" spans="1:18">
      <c r="A72" s="140" t="s">
        <v>16</v>
      </c>
      <c r="B72" s="155">
        <v>2381</v>
      </c>
      <c r="C72" s="154">
        <v>98.3</v>
      </c>
      <c r="D72" s="154">
        <v>102.8</v>
      </c>
      <c r="E72" s="155">
        <v>1046260.7</v>
      </c>
      <c r="F72" s="154">
        <v>101.3</v>
      </c>
      <c r="G72" s="154">
        <v>105.3</v>
      </c>
      <c r="H72" s="154">
        <v>5046.8</v>
      </c>
      <c r="I72" s="154">
        <v>102.9</v>
      </c>
      <c r="J72" s="154">
        <v>104.9</v>
      </c>
      <c r="K72" s="267">
        <v>2344650.5</v>
      </c>
      <c r="L72" s="154">
        <v>101.8</v>
      </c>
      <c r="M72" s="154">
        <v>103.3</v>
      </c>
      <c r="N72" s="154">
        <v>7722.5</v>
      </c>
      <c r="O72" s="154">
        <v>100.2</v>
      </c>
      <c r="P72" s="154">
        <v>102.5</v>
      </c>
      <c r="Q72" s="154">
        <v>80.7</v>
      </c>
      <c r="R72" s="154">
        <v>46.6</v>
      </c>
    </row>
    <row r="73" spans="1:18">
      <c r="A73" s="140" t="s">
        <v>185</v>
      </c>
      <c r="B73" s="155">
        <v>2380.6999999999998</v>
      </c>
      <c r="C73" s="154">
        <v>100</v>
      </c>
      <c r="D73" s="154">
        <v>92.7</v>
      </c>
      <c r="E73" s="155">
        <v>1075025</v>
      </c>
      <c r="F73" s="154">
        <v>102.7</v>
      </c>
      <c r="G73" s="154">
        <v>100.6</v>
      </c>
      <c r="H73" s="154">
        <v>4984.3</v>
      </c>
      <c r="I73" s="154">
        <v>98.8</v>
      </c>
      <c r="J73" s="154">
        <v>100.9</v>
      </c>
      <c r="K73" s="267">
        <v>2397207.9</v>
      </c>
      <c r="L73" s="154">
        <v>102.2</v>
      </c>
      <c r="M73" s="154">
        <v>104.5</v>
      </c>
      <c r="N73" s="154">
        <v>7721.5</v>
      </c>
      <c r="O73" s="154">
        <v>100</v>
      </c>
      <c r="P73" s="154">
        <v>101.7</v>
      </c>
      <c r="Q73" s="154">
        <v>80.8</v>
      </c>
      <c r="R73" s="154">
        <v>47.9</v>
      </c>
    </row>
    <row r="74" spans="1:18">
      <c r="A74" s="248" t="s">
        <v>172</v>
      </c>
      <c r="B74" s="155">
        <v>2460.1999999999998</v>
      </c>
      <c r="C74" s="154">
        <v>103.3</v>
      </c>
      <c r="D74" s="154">
        <v>99.2</v>
      </c>
      <c r="E74" s="155">
        <v>1073250.3999999999</v>
      </c>
      <c r="F74" s="154">
        <v>99.8</v>
      </c>
      <c r="G74" s="154">
        <v>94.9</v>
      </c>
      <c r="H74" s="154">
        <v>4941.6000000000004</v>
      </c>
      <c r="I74" s="154">
        <v>99.1</v>
      </c>
      <c r="J74" s="154">
        <v>100.2</v>
      </c>
      <c r="K74" s="267">
        <v>2396223.7999999998</v>
      </c>
      <c r="L74" s="154">
        <v>100</v>
      </c>
      <c r="M74" s="154">
        <v>99.6</v>
      </c>
      <c r="N74" s="154">
        <v>7721.5</v>
      </c>
      <c r="O74" s="154">
        <v>100</v>
      </c>
      <c r="P74" s="154">
        <v>101.5</v>
      </c>
      <c r="Q74" s="154">
        <v>80.5</v>
      </c>
      <c r="R74" s="154">
        <v>50.1</v>
      </c>
    </row>
    <row r="75" spans="1:18">
      <c r="A75" s="140" t="s">
        <v>173</v>
      </c>
      <c r="B75" s="155">
        <v>2400</v>
      </c>
      <c r="C75" s="154">
        <v>97.6</v>
      </c>
      <c r="D75" s="154">
        <v>101.8</v>
      </c>
      <c r="E75" s="155">
        <v>1030736.1</v>
      </c>
      <c r="F75" s="154">
        <v>96</v>
      </c>
      <c r="G75" s="154">
        <v>100.6</v>
      </c>
      <c r="H75" s="154">
        <v>4912.6000000000004</v>
      </c>
      <c r="I75" s="154">
        <v>99.4</v>
      </c>
      <c r="J75" s="154">
        <v>100.7</v>
      </c>
      <c r="K75" s="267">
        <v>2404893.5</v>
      </c>
      <c r="L75" s="154">
        <v>100.4</v>
      </c>
      <c r="M75" s="154">
        <v>99.5</v>
      </c>
      <c r="N75" s="154">
        <v>7720.2</v>
      </c>
      <c r="O75" s="154">
        <v>100</v>
      </c>
      <c r="P75" s="154">
        <v>101.6</v>
      </c>
      <c r="Q75" s="154">
        <v>80.8</v>
      </c>
      <c r="R75" s="154">
        <v>49.2</v>
      </c>
    </row>
    <row r="76" spans="1:18">
      <c r="A76" s="140" t="s">
        <v>44</v>
      </c>
      <c r="B76" s="155">
        <v>2227.8000000000002</v>
      </c>
      <c r="C76" s="154">
        <v>92.8</v>
      </c>
      <c r="D76" s="154">
        <v>94.7</v>
      </c>
      <c r="E76" s="155">
        <v>954072.6</v>
      </c>
      <c r="F76" s="154">
        <v>92.6</v>
      </c>
      <c r="G76" s="154">
        <v>88.3</v>
      </c>
      <c r="H76" s="154">
        <v>4841.3999999999996</v>
      </c>
      <c r="I76" s="154">
        <v>98.6</v>
      </c>
      <c r="J76" s="154">
        <v>99.2</v>
      </c>
      <c r="K76" s="267">
        <v>2388810.6</v>
      </c>
      <c r="L76" s="154">
        <v>99.3</v>
      </c>
      <c r="M76" s="154">
        <v>97.8</v>
      </c>
      <c r="N76" s="154">
        <v>7720.3</v>
      </c>
      <c r="O76" s="154">
        <v>100</v>
      </c>
      <c r="P76" s="154">
        <v>102.8</v>
      </c>
      <c r="Q76" s="176">
        <v>81</v>
      </c>
      <c r="R76" s="154">
        <v>46.8</v>
      </c>
    </row>
    <row r="77" spans="1:18">
      <c r="A77" s="140" t="s">
        <v>174</v>
      </c>
      <c r="B77" s="155">
        <v>2536.4</v>
      </c>
      <c r="C77" s="154">
        <v>113.9</v>
      </c>
      <c r="D77" s="154">
        <v>110.5</v>
      </c>
      <c r="E77" s="155">
        <v>1081752.8999999999</v>
      </c>
      <c r="F77" s="154">
        <v>113.4</v>
      </c>
      <c r="G77" s="154">
        <v>104.4</v>
      </c>
      <c r="H77" s="154">
        <v>4900</v>
      </c>
      <c r="I77" s="154">
        <v>101.2</v>
      </c>
      <c r="J77" s="154">
        <v>101.7</v>
      </c>
      <c r="K77" s="267">
        <v>2407671</v>
      </c>
      <c r="L77" s="154">
        <v>100.8</v>
      </c>
      <c r="M77" s="154">
        <v>103.3</v>
      </c>
      <c r="N77" s="154">
        <v>7717.9</v>
      </c>
      <c r="O77" s="154">
        <v>100</v>
      </c>
      <c r="P77" s="154">
        <v>101.2</v>
      </c>
      <c r="Q77" s="154">
        <v>81.3</v>
      </c>
      <c r="R77" s="154">
        <v>51.6</v>
      </c>
    </row>
    <row r="78" spans="1:18">
      <c r="A78" s="140" t="s">
        <v>175</v>
      </c>
      <c r="B78" s="155">
        <v>2777.9</v>
      </c>
      <c r="C78" s="154">
        <v>109.5</v>
      </c>
      <c r="D78" s="154">
        <v>117.7</v>
      </c>
      <c r="E78" s="277">
        <v>1078117.6000000001</v>
      </c>
      <c r="F78" s="154">
        <v>99.7</v>
      </c>
      <c r="G78" s="154">
        <v>102.5</v>
      </c>
      <c r="H78" s="154">
        <v>4989.3999999999996</v>
      </c>
      <c r="I78" s="154">
        <v>101.8</v>
      </c>
      <c r="J78" s="154">
        <v>102.7</v>
      </c>
      <c r="K78" s="267">
        <v>2412677</v>
      </c>
      <c r="L78" s="154">
        <v>100.2</v>
      </c>
      <c r="M78" s="154">
        <v>103.7</v>
      </c>
      <c r="N78" s="154">
        <v>7735.4</v>
      </c>
      <c r="O78" s="154">
        <v>100.2</v>
      </c>
      <c r="P78" s="154">
        <v>101.5</v>
      </c>
      <c r="Q78" s="154">
        <v>81.400000000000006</v>
      </c>
      <c r="R78" s="154">
        <v>55.9</v>
      </c>
    </row>
    <row r="79" spans="1:18">
      <c r="A79" s="140" t="s">
        <v>177</v>
      </c>
      <c r="B79" s="155">
        <v>2470.1</v>
      </c>
      <c r="C79" s="154">
        <v>88.9</v>
      </c>
      <c r="D79" s="154">
        <v>102.9</v>
      </c>
      <c r="E79" s="155">
        <v>1073360</v>
      </c>
      <c r="F79" s="154">
        <v>99.6</v>
      </c>
      <c r="G79" s="154">
        <v>98.6</v>
      </c>
      <c r="H79" s="154">
        <v>4920.3999999999996</v>
      </c>
      <c r="I79" s="154">
        <v>98.6</v>
      </c>
      <c r="J79" s="154">
        <v>103.8</v>
      </c>
      <c r="K79" s="267">
        <v>2387476.2999999998</v>
      </c>
      <c r="L79" s="155">
        <v>99</v>
      </c>
      <c r="M79" s="154">
        <v>104.7</v>
      </c>
      <c r="N79" s="154">
        <v>7749</v>
      </c>
      <c r="O79" s="154">
        <v>100.2</v>
      </c>
      <c r="P79" s="154">
        <v>101.1</v>
      </c>
      <c r="Q79" s="154">
        <v>81.400000000000006</v>
      </c>
      <c r="R79" s="154">
        <v>51.1</v>
      </c>
    </row>
    <row r="80" spans="1:18">
      <c r="A80" s="247" t="s">
        <v>186</v>
      </c>
      <c r="B80" s="251">
        <v>2318.6999999999998</v>
      </c>
      <c r="C80" s="250">
        <v>93.9</v>
      </c>
      <c r="D80" s="250">
        <v>107.3</v>
      </c>
      <c r="E80" s="251">
        <v>994923.2</v>
      </c>
      <c r="F80" s="250">
        <v>92.7</v>
      </c>
      <c r="G80" s="250">
        <v>102</v>
      </c>
      <c r="H80" s="250">
        <v>5155.7</v>
      </c>
      <c r="I80" s="250">
        <v>104.8</v>
      </c>
      <c r="J80" s="250">
        <v>104.4</v>
      </c>
      <c r="K80" s="272">
        <v>2459421.2999999998</v>
      </c>
      <c r="L80" s="251">
        <v>103</v>
      </c>
      <c r="M80" s="250">
        <v>104.7</v>
      </c>
      <c r="N80" s="250">
        <v>7754.2</v>
      </c>
      <c r="O80" s="250">
        <v>100.1</v>
      </c>
      <c r="P80" s="250">
        <v>101.1</v>
      </c>
      <c r="Q80" s="250">
        <v>82.1</v>
      </c>
      <c r="R80" s="251">
        <v>44</v>
      </c>
    </row>
    <row r="81" spans="1:18">
      <c r="A81" s="152" t="s">
        <v>187</v>
      </c>
      <c r="B81" s="155">
        <v>2194.5</v>
      </c>
      <c r="C81" s="252">
        <v>94.6</v>
      </c>
      <c r="D81" s="176">
        <v>99</v>
      </c>
      <c r="E81" s="278">
        <v>1021500.4</v>
      </c>
      <c r="F81" s="176">
        <v>102.7</v>
      </c>
      <c r="G81" s="252">
        <v>99.6</v>
      </c>
      <c r="H81" s="176">
        <v>5195.8999999999996</v>
      </c>
      <c r="I81" s="252">
        <v>100.8</v>
      </c>
      <c r="J81" s="176">
        <v>103.9</v>
      </c>
      <c r="K81" s="279">
        <v>2486393.7000000002</v>
      </c>
      <c r="L81" s="155">
        <v>101.1</v>
      </c>
      <c r="M81" s="252">
        <v>105.7</v>
      </c>
      <c r="N81" s="154">
        <v>7744.1</v>
      </c>
      <c r="O81" s="252">
        <v>99.9</v>
      </c>
      <c r="P81" s="154">
        <v>100.8</v>
      </c>
      <c r="Q81" s="252">
        <v>82</v>
      </c>
      <c r="R81" s="155">
        <v>42.4</v>
      </c>
    </row>
    <row r="82" spans="1:18">
      <c r="A82" s="152" t="s">
        <v>188</v>
      </c>
      <c r="B82" s="155">
        <v>2355.4</v>
      </c>
      <c r="C82" s="252">
        <v>107.3</v>
      </c>
      <c r="D82" s="176">
        <v>95.9</v>
      </c>
      <c r="E82" s="278">
        <v>1055396.5</v>
      </c>
      <c r="F82" s="176">
        <v>103.31826595466825</v>
      </c>
      <c r="G82" s="252">
        <v>97.421910827178834</v>
      </c>
      <c r="H82" s="176">
        <v>4713.3999999999996</v>
      </c>
      <c r="I82" s="252">
        <v>90.713832059893363</v>
      </c>
      <c r="J82" s="176">
        <v>95.880713602799091</v>
      </c>
      <c r="K82" s="279">
        <v>2330693.2000000002</v>
      </c>
      <c r="L82" s="155">
        <v>93.737898386727721</v>
      </c>
      <c r="M82" s="252">
        <v>101.58675336602177</v>
      </c>
      <c r="N82" s="154">
        <v>7765.3</v>
      </c>
      <c r="O82" s="252">
        <v>100.3</v>
      </c>
      <c r="P82" s="154">
        <v>100.9</v>
      </c>
      <c r="Q82" s="252">
        <v>79.3</v>
      </c>
      <c r="R82" s="155">
        <v>52.8</v>
      </c>
    </row>
    <row r="83" spans="1:18">
      <c r="A83" s="152" t="s">
        <v>54</v>
      </c>
      <c r="B83" s="155">
        <v>2565.1999999999998</v>
      </c>
      <c r="C83" s="252">
        <v>108.9</v>
      </c>
      <c r="D83" s="176">
        <v>105.9</v>
      </c>
      <c r="E83" s="278">
        <v>1412534</v>
      </c>
      <c r="F83" s="176">
        <v>133.80000000000001</v>
      </c>
      <c r="G83" s="252">
        <v>136.80000000000001</v>
      </c>
      <c r="H83" s="176">
        <v>5058.8999999999996</v>
      </c>
      <c r="I83" s="252">
        <v>107.3</v>
      </c>
      <c r="J83" s="176">
        <v>103.2</v>
      </c>
      <c r="K83" s="279">
        <v>2791705.1</v>
      </c>
      <c r="L83" s="155">
        <v>119.8</v>
      </c>
      <c r="M83" s="252">
        <v>121.2</v>
      </c>
      <c r="N83" s="154">
        <v>7787.7</v>
      </c>
      <c r="O83" s="252">
        <v>100.3</v>
      </c>
      <c r="P83" s="154">
        <v>101</v>
      </c>
      <c r="Q83" s="252">
        <v>80.5</v>
      </c>
      <c r="R83" s="155">
        <v>49.2</v>
      </c>
    </row>
    <row r="84" spans="1:18">
      <c r="A84" s="152" t="s">
        <v>189</v>
      </c>
      <c r="B84" s="155">
        <v>2404</v>
      </c>
      <c r="C84" s="153">
        <v>93.7</v>
      </c>
      <c r="D84" s="155">
        <v>101</v>
      </c>
      <c r="E84" s="278">
        <v>1056397.5</v>
      </c>
      <c r="F84" s="154">
        <v>74.8</v>
      </c>
      <c r="G84" s="155">
        <v>101</v>
      </c>
      <c r="H84" s="154">
        <v>5181.3999999999996</v>
      </c>
      <c r="I84" s="153">
        <v>102.4</v>
      </c>
      <c r="J84" s="154">
        <v>102.7</v>
      </c>
      <c r="K84" s="279">
        <v>2513977</v>
      </c>
      <c r="L84" s="155">
        <v>90.1</v>
      </c>
      <c r="M84" s="153">
        <v>107.2</v>
      </c>
      <c r="N84" s="154">
        <v>7786.5</v>
      </c>
      <c r="O84" s="153">
        <v>100</v>
      </c>
      <c r="P84" s="154">
        <v>100.8</v>
      </c>
      <c r="Q84" s="153">
        <v>82.6</v>
      </c>
      <c r="R84" s="155">
        <v>45.9</v>
      </c>
    </row>
    <row r="85" spans="1:18">
      <c r="A85" s="152" t="s">
        <v>190</v>
      </c>
      <c r="B85" s="155">
        <v>2777.4</v>
      </c>
      <c r="C85" s="153">
        <v>115.5</v>
      </c>
      <c r="D85" s="155">
        <v>116.7</v>
      </c>
      <c r="E85" s="278">
        <v>1126024.3999999999</v>
      </c>
      <c r="F85" s="154">
        <v>106.6</v>
      </c>
      <c r="G85" s="155">
        <v>104.7</v>
      </c>
      <c r="H85" s="154">
        <v>5199.3</v>
      </c>
      <c r="I85" s="153">
        <v>100.3</v>
      </c>
      <c r="J85" s="154">
        <v>104.3</v>
      </c>
      <c r="K85" s="279">
        <v>2520101.1</v>
      </c>
      <c r="L85" s="155">
        <v>100.2</v>
      </c>
      <c r="M85" s="153">
        <v>105.1</v>
      </c>
      <c r="N85" s="154">
        <v>7819.3</v>
      </c>
      <c r="O85" s="153">
        <v>100.4</v>
      </c>
      <c r="P85" s="154">
        <v>101.3</v>
      </c>
      <c r="Q85" s="153">
        <v>82.6</v>
      </c>
      <c r="R85" s="155">
        <v>53.8</v>
      </c>
    </row>
    <row r="86" spans="1:18">
      <c r="A86" s="152" t="s">
        <v>45</v>
      </c>
      <c r="B86" s="155">
        <v>2637.7</v>
      </c>
      <c r="C86" s="153">
        <v>95</v>
      </c>
      <c r="D86" s="155">
        <v>107.2</v>
      </c>
      <c r="E86" s="278">
        <v>1145364.3999999999</v>
      </c>
      <c r="F86" s="154">
        <v>101.7</v>
      </c>
      <c r="G86" s="155">
        <v>106.7</v>
      </c>
      <c r="H86" s="154">
        <v>5167.8</v>
      </c>
      <c r="I86" s="153">
        <v>99.4</v>
      </c>
      <c r="J86" s="154">
        <v>104.6</v>
      </c>
      <c r="K86" s="279">
        <v>2500035.9</v>
      </c>
      <c r="L86" s="155">
        <v>99.2</v>
      </c>
      <c r="M86" s="153">
        <v>104.3</v>
      </c>
      <c r="N86" s="154">
        <v>7814.7</v>
      </c>
      <c r="O86" s="153">
        <v>99.9</v>
      </c>
      <c r="P86" s="154">
        <v>101.2</v>
      </c>
      <c r="Q86" s="153">
        <v>81</v>
      </c>
      <c r="R86" s="155">
        <v>51.6</v>
      </c>
    </row>
    <row r="87" spans="1:18">
      <c r="A87" s="152" t="s">
        <v>191</v>
      </c>
      <c r="B87" s="155">
        <v>2328</v>
      </c>
      <c r="C87" s="153">
        <v>88.3</v>
      </c>
      <c r="D87" s="155">
        <v>97</v>
      </c>
      <c r="E87" s="278">
        <v>1066056.2</v>
      </c>
      <c r="F87" s="154">
        <v>93.1</v>
      </c>
      <c r="G87" s="155">
        <v>103.4</v>
      </c>
      <c r="H87" s="154">
        <v>5227.1000000000004</v>
      </c>
      <c r="I87" s="153">
        <v>101.1</v>
      </c>
      <c r="J87" s="154">
        <v>106.4</v>
      </c>
      <c r="K87" s="279">
        <v>2578251.1</v>
      </c>
      <c r="L87" s="155">
        <v>103.1</v>
      </c>
      <c r="M87" s="153">
        <v>107.2</v>
      </c>
      <c r="N87" s="154">
        <v>7799.8</v>
      </c>
      <c r="O87" s="153">
        <v>99.8</v>
      </c>
      <c r="P87" s="154">
        <v>101</v>
      </c>
      <c r="Q87" s="153">
        <v>83</v>
      </c>
      <c r="R87" s="155">
        <v>44.5</v>
      </c>
    </row>
    <row r="88" spans="1:18">
      <c r="A88" s="152" t="s">
        <v>89</v>
      </c>
      <c r="B88" s="155">
        <v>2420.8000000000002</v>
      </c>
      <c r="C88" s="153">
        <v>104</v>
      </c>
      <c r="D88" s="155">
        <v>108.7</v>
      </c>
      <c r="E88" s="278">
        <v>1073429.8</v>
      </c>
      <c r="F88" s="154">
        <v>100.7</v>
      </c>
      <c r="G88" s="155">
        <v>112.5</v>
      </c>
      <c r="H88" s="154">
        <v>5159.3</v>
      </c>
      <c r="I88" s="153">
        <v>98.7</v>
      </c>
      <c r="J88" s="154">
        <v>106.6</v>
      </c>
      <c r="K88" s="279">
        <v>2529312.4</v>
      </c>
      <c r="L88" s="155">
        <v>98.1</v>
      </c>
      <c r="M88" s="153">
        <v>105.9</v>
      </c>
      <c r="N88" s="154">
        <v>7804.5</v>
      </c>
      <c r="O88" s="153">
        <v>96.6</v>
      </c>
      <c r="P88" s="154">
        <v>97.6</v>
      </c>
      <c r="Q88" s="153">
        <v>82.2</v>
      </c>
      <c r="R88" s="155">
        <v>47.1</v>
      </c>
    </row>
    <row r="89" spans="1:18">
      <c r="A89" s="152" t="s">
        <v>133</v>
      </c>
      <c r="B89" s="155">
        <v>2728.6</v>
      </c>
      <c r="C89" s="153">
        <v>112.7</v>
      </c>
      <c r="D89" s="155">
        <v>107.6</v>
      </c>
      <c r="E89" s="278">
        <v>1087496.3999999999</v>
      </c>
      <c r="F89" s="154">
        <v>101.3</v>
      </c>
      <c r="G89" s="155">
        <v>100.5</v>
      </c>
      <c r="H89" s="154">
        <v>5168.3</v>
      </c>
      <c r="I89" s="153">
        <v>100.2</v>
      </c>
      <c r="J89" s="154">
        <v>105.5</v>
      </c>
      <c r="K89" s="279">
        <v>2313401.7999999998</v>
      </c>
      <c r="L89" s="155">
        <v>91.5</v>
      </c>
      <c r="M89" s="153">
        <v>96.1</v>
      </c>
      <c r="N89" s="154">
        <v>7815.1</v>
      </c>
      <c r="O89" s="153">
        <v>100.1</v>
      </c>
      <c r="P89" s="154">
        <v>101.3</v>
      </c>
      <c r="Q89" s="153">
        <v>82.3</v>
      </c>
      <c r="R89" s="155">
        <v>53.2</v>
      </c>
    </row>
    <row r="90" spans="1:18">
      <c r="A90" s="152" t="s">
        <v>165</v>
      </c>
      <c r="B90" s="155">
        <v>2607.1999999999998</v>
      </c>
      <c r="C90" s="153">
        <v>95.6</v>
      </c>
      <c r="D90" s="155">
        <v>93.9</v>
      </c>
      <c r="E90" s="278">
        <v>1010460.2</v>
      </c>
      <c r="F90" s="154">
        <v>92.9</v>
      </c>
      <c r="G90" s="155">
        <v>93.7</v>
      </c>
      <c r="H90" s="154">
        <v>5225.1000000000004</v>
      </c>
      <c r="I90" s="153">
        <v>101.1</v>
      </c>
      <c r="J90" s="154">
        <v>104.7</v>
      </c>
      <c r="K90" s="279">
        <v>2318696.9</v>
      </c>
      <c r="L90" s="155">
        <v>100.2</v>
      </c>
      <c r="M90" s="153">
        <v>96.1</v>
      </c>
      <c r="N90" s="154">
        <v>7818.5</v>
      </c>
      <c r="O90" s="153">
        <v>100</v>
      </c>
      <c r="P90" s="154">
        <v>101.1</v>
      </c>
      <c r="Q90" s="153">
        <v>82.2</v>
      </c>
      <c r="R90" s="155">
        <v>49.9</v>
      </c>
    </row>
    <row r="91" spans="1:18">
      <c r="A91" s="152" t="s">
        <v>192</v>
      </c>
      <c r="B91" s="155">
        <v>2655.9</v>
      </c>
      <c r="C91" s="153">
        <v>101.9</v>
      </c>
      <c r="D91" s="155">
        <v>107.5</v>
      </c>
      <c r="E91" s="278">
        <v>1062656.5</v>
      </c>
      <c r="F91" s="154">
        <v>105.2</v>
      </c>
      <c r="G91" s="155">
        <v>99</v>
      </c>
      <c r="H91" s="154">
        <v>5172.6000000000004</v>
      </c>
      <c r="I91" s="153">
        <v>99</v>
      </c>
      <c r="J91" s="154">
        <v>105.1</v>
      </c>
      <c r="K91" s="279">
        <v>2289228.5</v>
      </c>
      <c r="L91" s="155">
        <v>98.7</v>
      </c>
      <c r="M91" s="153">
        <v>95.9</v>
      </c>
      <c r="N91" s="154">
        <v>7875.3</v>
      </c>
      <c r="O91" s="153">
        <v>100.7</v>
      </c>
      <c r="P91" s="154">
        <v>101.6</v>
      </c>
      <c r="Q91" s="153">
        <v>81.7</v>
      </c>
      <c r="R91" s="155">
        <v>52.2</v>
      </c>
    </row>
    <row r="92" spans="1:18">
      <c r="A92" s="247" t="s">
        <v>195</v>
      </c>
      <c r="B92" s="251">
        <v>2429.8000000000002</v>
      </c>
      <c r="C92" s="249">
        <v>91.5</v>
      </c>
      <c r="D92" s="251">
        <v>104.8</v>
      </c>
      <c r="E92" s="280">
        <v>912765.7</v>
      </c>
      <c r="F92" s="250">
        <v>85.9</v>
      </c>
      <c r="G92" s="251">
        <v>91.7</v>
      </c>
      <c r="H92" s="250">
        <v>5254.2</v>
      </c>
      <c r="I92" s="249">
        <v>101.6</v>
      </c>
      <c r="J92" s="250">
        <v>101.9</v>
      </c>
      <c r="K92" s="281">
        <v>2323589.7000000002</v>
      </c>
      <c r="L92" s="251">
        <v>101.5</v>
      </c>
      <c r="M92" s="249">
        <v>94.5</v>
      </c>
      <c r="N92" s="250">
        <v>7904.3</v>
      </c>
      <c r="O92" s="249">
        <v>100.4</v>
      </c>
      <c r="P92" s="250">
        <v>101.9</v>
      </c>
      <c r="Q92" s="249">
        <v>82.2</v>
      </c>
      <c r="R92" s="251">
        <v>46.2</v>
      </c>
    </row>
    <row r="93" spans="1:18">
      <c r="A93" s="152" t="s">
        <v>92</v>
      </c>
      <c r="B93" s="155">
        <v>2243.1999999999998</v>
      </c>
      <c r="C93" s="153">
        <v>92.3</v>
      </c>
      <c r="D93" s="155">
        <v>102.2</v>
      </c>
      <c r="E93" s="278">
        <v>938087.6</v>
      </c>
      <c r="F93" s="154">
        <v>102.8</v>
      </c>
      <c r="G93" s="155">
        <v>91.8</v>
      </c>
      <c r="H93" s="154">
        <v>5210.6000000000004</v>
      </c>
      <c r="I93" s="153">
        <v>99.2</v>
      </c>
      <c r="J93" s="154">
        <v>100.3</v>
      </c>
      <c r="K93" s="279">
        <v>2332677.5</v>
      </c>
      <c r="L93" s="155">
        <v>100.4</v>
      </c>
      <c r="M93" s="153">
        <v>93.8</v>
      </c>
      <c r="N93" s="154">
        <v>7933</v>
      </c>
      <c r="O93" s="153">
        <v>100.4</v>
      </c>
      <c r="P93" s="154">
        <v>102.4</v>
      </c>
      <c r="Q93" s="153">
        <v>81.8</v>
      </c>
      <c r="R93" s="155">
        <v>43.4</v>
      </c>
    </row>
    <row r="94" spans="1:18">
      <c r="A94" s="152" t="s">
        <v>193</v>
      </c>
      <c r="B94" s="155">
        <v>2520.1999999999998</v>
      </c>
      <c r="C94" s="153">
        <v>112.3</v>
      </c>
      <c r="D94" s="155">
        <v>107</v>
      </c>
      <c r="E94" s="278">
        <v>1012888.6</v>
      </c>
      <c r="F94" s="154">
        <v>108</v>
      </c>
      <c r="G94" s="155">
        <v>96</v>
      </c>
      <c r="H94" s="154">
        <v>5158.5</v>
      </c>
      <c r="I94" s="153">
        <v>99</v>
      </c>
      <c r="J94" s="154">
        <v>109.4</v>
      </c>
      <c r="K94" s="279">
        <v>2304132.5</v>
      </c>
      <c r="L94" s="155">
        <v>98.8</v>
      </c>
      <c r="M94" s="153">
        <v>98.9</v>
      </c>
      <c r="N94" s="154">
        <v>7949.1</v>
      </c>
      <c r="O94" s="153">
        <v>100.2</v>
      </c>
      <c r="P94" s="154">
        <v>102.4</v>
      </c>
      <c r="Q94" s="153">
        <v>81.5</v>
      </c>
      <c r="R94" s="155">
        <v>49.4</v>
      </c>
    </row>
    <row r="95" spans="1:18" s="148" customFormat="1">
      <c r="A95" s="152" t="s">
        <v>166</v>
      </c>
      <c r="B95" s="155">
        <v>2455.1999999999998</v>
      </c>
      <c r="C95" s="153">
        <v>97.4</v>
      </c>
      <c r="D95" s="155">
        <v>95.7</v>
      </c>
      <c r="E95" s="278">
        <v>1095367</v>
      </c>
      <c r="F95" s="154">
        <v>108.1</v>
      </c>
      <c r="G95" s="155">
        <v>77.5</v>
      </c>
      <c r="H95" s="154">
        <v>5252.4</v>
      </c>
      <c r="I95" s="153">
        <v>101.8</v>
      </c>
      <c r="J95" s="154">
        <v>103.8</v>
      </c>
      <c r="K95" s="279">
        <v>2446309.7000000002</v>
      </c>
      <c r="L95" s="155">
        <v>106.2</v>
      </c>
      <c r="M95" s="153">
        <v>87.6</v>
      </c>
      <c r="N95" s="154">
        <v>7972.7</v>
      </c>
      <c r="O95" s="153">
        <v>100.3</v>
      </c>
      <c r="P95" s="154">
        <v>102.4</v>
      </c>
      <c r="Q95" s="153">
        <v>82</v>
      </c>
      <c r="R95" s="155">
        <v>46.5</v>
      </c>
    </row>
    <row r="96" spans="1:18" s="126" customFormat="1">
      <c r="A96" s="152" t="s">
        <v>200</v>
      </c>
      <c r="B96" s="155">
        <v>2150.3000000000002</v>
      </c>
      <c r="C96" s="153">
        <v>87.6</v>
      </c>
      <c r="D96" s="155">
        <v>89.4</v>
      </c>
      <c r="E96" s="278">
        <v>1004440.6</v>
      </c>
      <c r="F96" s="154">
        <v>91.7</v>
      </c>
      <c r="G96" s="155">
        <v>95.1</v>
      </c>
      <c r="H96" s="154">
        <v>5503</v>
      </c>
      <c r="I96" s="153">
        <v>104.8</v>
      </c>
      <c r="J96" s="154">
        <v>106.2</v>
      </c>
      <c r="K96" s="279">
        <v>2654523</v>
      </c>
      <c r="L96" s="155">
        <v>108.5</v>
      </c>
      <c r="M96" s="153">
        <v>105.6</v>
      </c>
      <c r="N96" s="154">
        <v>7965.9</v>
      </c>
      <c r="O96" s="153">
        <v>99.9</v>
      </c>
      <c r="P96" s="154">
        <v>102.3</v>
      </c>
      <c r="Q96" s="153">
        <v>82.5</v>
      </c>
      <c r="R96" s="155">
        <v>37.799999999999997</v>
      </c>
    </row>
    <row r="97" spans="1:18" s="148" customFormat="1">
      <c r="A97" s="152" t="s">
        <v>171</v>
      </c>
      <c r="B97" s="155">
        <v>2365</v>
      </c>
      <c r="C97" s="153">
        <v>110</v>
      </c>
      <c r="D97" s="155">
        <v>85.2</v>
      </c>
      <c r="E97" s="278">
        <v>945965.7</v>
      </c>
      <c r="F97" s="154">
        <v>94.2</v>
      </c>
      <c r="G97" s="155">
        <v>84</v>
      </c>
      <c r="H97" s="154">
        <v>5479.3</v>
      </c>
      <c r="I97" s="153">
        <v>99.6</v>
      </c>
      <c r="J97" s="154">
        <v>105.4</v>
      </c>
      <c r="K97" s="279">
        <v>2610752.7999999998</v>
      </c>
      <c r="L97" s="155">
        <v>98.4</v>
      </c>
      <c r="M97" s="153">
        <v>103.6</v>
      </c>
      <c r="N97" s="154">
        <v>7950.2</v>
      </c>
      <c r="O97" s="153">
        <v>99.8</v>
      </c>
      <c r="P97" s="154">
        <v>101.7</v>
      </c>
      <c r="Q97" s="153">
        <v>82.5</v>
      </c>
      <c r="R97" s="155">
        <v>43.7</v>
      </c>
    </row>
    <row r="98" spans="1:18">
      <c r="A98" s="152" t="s">
        <v>172</v>
      </c>
      <c r="B98" s="155">
        <v>2475.9</v>
      </c>
      <c r="C98" s="153">
        <v>104.7</v>
      </c>
      <c r="D98" s="155">
        <v>93.9</v>
      </c>
      <c r="E98" s="278">
        <v>1046709.1</v>
      </c>
      <c r="F98" s="154">
        <v>110.6</v>
      </c>
      <c r="G98" s="155">
        <v>91.4</v>
      </c>
      <c r="H98" s="154">
        <v>5384.5</v>
      </c>
      <c r="I98" s="153">
        <v>98.3</v>
      </c>
      <c r="J98" s="154">
        <v>104.2</v>
      </c>
      <c r="K98" s="279">
        <v>2587394</v>
      </c>
      <c r="L98" s="155">
        <v>99.1</v>
      </c>
      <c r="M98" s="153">
        <v>103.5</v>
      </c>
      <c r="N98" s="154">
        <v>8008.4</v>
      </c>
      <c r="O98" s="153">
        <v>100.7</v>
      </c>
      <c r="P98" s="154">
        <v>102.5</v>
      </c>
      <c r="Q98" s="153">
        <v>86</v>
      </c>
      <c r="R98" s="155">
        <v>46.8</v>
      </c>
    </row>
    <row r="99" spans="1:18">
      <c r="A99" s="152" t="s">
        <v>173</v>
      </c>
      <c r="B99" s="155">
        <v>2253.1999999999998</v>
      </c>
      <c r="C99" s="153">
        <v>91</v>
      </c>
      <c r="D99" s="155">
        <v>96.8</v>
      </c>
      <c r="E99" s="278">
        <v>910015</v>
      </c>
      <c r="F99" s="154">
        <v>86.9</v>
      </c>
      <c r="G99" s="155">
        <v>85.4</v>
      </c>
      <c r="H99" s="154">
        <v>5341.8</v>
      </c>
      <c r="I99" s="153">
        <v>99.2</v>
      </c>
      <c r="J99" s="154">
        <v>102.2</v>
      </c>
      <c r="K99" s="279">
        <v>2486472.2999999998</v>
      </c>
      <c r="L99" s="155">
        <v>96.1</v>
      </c>
      <c r="M99" s="153">
        <v>96.4</v>
      </c>
      <c r="N99" s="154">
        <v>8022.3</v>
      </c>
      <c r="O99" s="153">
        <v>100.2</v>
      </c>
      <c r="P99" s="154">
        <v>102.9</v>
      </c>
      <c r="Q99" s="153">
        <v>82.2</v>
      </c>
      <c r="R99" s="155">
        <v>42.9</v>
      </c>
    </row>
    <row r="100" spans="1:18">
      <c r="A100" s="152" t="s">
        <v>44</v>
      </c>
      <c r="B100" s="155">
        <v>2509.6999999999998</v>
      </c>
      <c r="C100" s="153">
        <v>111.4</v>
      </c>
      <c r="D100" s="155">
        <v>103.7</v>
      </c>
      <c r="E100" s="278">
        <v>995971.5</v>
      </c>
      <c r="F100" s="154">
        <v>109.4</v>
      </c>
      <c r="G100" s="155">
        <v>92.8</v>
      </c>
      <c r="H100" s="154">
        <v>5325.9</v>
      </c>
      <c r="I100" s="153">
        <v>99.7</v>
      </c>
      <c r="J100" s="154">
        <v>103.2</v>
      </c>
      <c r="K100" s="279">
        <v>2422589.4</v>
      </c>
      <c r="L100" s="155">
        <v>97.4</v>
      </c>
      <c r="M100" s="153">
        <v>95.8</v>
      </c>
      <c r="N100" s="154">
        <v>8066.3</v>
      </c>
      <c r="O100" s="153">
        <v>100.5</v>
      </c>
      <c r="P100" s="154">
        <v>107</v>
      </c>
      <c r="Q100" s="153">
        <v>82.1</v>
      </c>
      <c r="R100" s="155">
        <v>47.7</v>
      </c>
    </row>
    <row r="101" spans="1:18">
      <c r="A101" s="152" t="s">
        <v>174</v>
      </c>
      <c r="B101" s="155">
        <v>2579.6</v>
      </c>
      <c r="C101" s="153">
        <v>102.8</v>
      </c>
      <c r="D101" s="155">
        <v>94.5</v>
      </c>
      <c r="E101" s="278">
        <v>1059997.1000000001</v>
      </c>
      <c r="F101" s="154">
        <v>106.4</v>
      </c>
      <c r="G101" s="155">
        <v>97.5</v>
      </c>
      <c r="H101" s="154">
        <v>5334.2</v>
      </c>
      <c r="I101" s="153">
        <v>100.2</v>
      </c>
      <c r="J101" s="154">
        <v>103.2</v>
      </c>
      <c r="K101" s="279">
        <v>2415864.6</v>
      </c>
      <c r="L101" s="155">
        <v>99.7</v>
      </c>
      <c r="M101" s="153">
        <v>104.4</v>
      </c>
      <c r="N101" s="154">
        <v>8085.2</v>
      </c>
      <c r="O101" s="153">
        <v>100.2</v>
      </c>
      <c r="P101" s="154">
        <v>103.5</v>
      </c>
      <c r="Q101" s="153">
        <v>81.8</v>
      </c>
      <c r="R101" s="155">
        <v>48.6</v>
      </c>
    </row>
    <row r="102" spans="1:18">
      <c r="A102" s="152" t="s">
        <v>175</v>
      </c>
      <c r="B102" s="155">
        <v>2318</v>
      </c>
      <c r="C102" s="79">
        <v>89.9</v>
      </c>
      <c r="D102" s="155">
        <v>88.9</v>
      </c>
      <c r="E102" s="282">
        <v>984548.8</v>
      </c>
      <c r="F102" s="154">
        <v>92.9</v>
      </c>
      <c r="G102" s="155">
        <v>97.4</v>
      </c>
      <c r="H102" s="154">
        <v>5206.8</v>
      </c>
      <c r="I102" s="79">
        <v>97.6</v>
      </c>
      <c r="J102" s="154">
        <v>99.6</v>
      </c>
      <c r="K102" s="283">
        <v>2399314.6</v>
      </c>
      <c r="L102" s="155">
        <v>99.3</v>
      </c>
      <c r="M102" s="79">
        <v>103.5</v>
      </c>
      <c r="N102" s="154">
        <v>8226.1</v>
      </c>
      <c r="O102" s="79">
        <v>101.7</v>
      </c>
      <c r="P102" s="154">
        <v>105.2</v>
      </c>
      <c r="Q102" s="79">
        <v>81</v>
      </c>
      <c r="R102" s="155">
        <v>45.3</v>
      </c>
    </row>
    <row r="103" spans="1:18">
      <c r="A103" s="152" t="s">
        <v>177</v>
      </c>
      <c r="B103" s="155">
        <v>2553.1</v>
      </c>
      <c r="C103" s="79">
        <v>110.1</v>
      </c>
      <c r="D103" s="155">
        <v>96.1</v>
      </c>
      <c r="E103" s="282">
        <v>1095193.8</v>
      </c>
      <c r="F103" s="154">
        <v>111.2</v>
      </c>
      <c r="G103" s="155">
        <v>103.1</v>
      </c>
      <c r="H103" s="154">
        <v>5139.8</v>
      </c>
      <c r="I103" s="79">
        <v>98.7</v>
      </c>
      <c r="J103" s="154">
        <v>99.4</v>
      </c>
      <c r="K103" s="283">
        <v>2381784.2000000002</v>
      </c>
      <c r="L103" s="155">
        <v>99.3</v>
      </c>
      <c r="M103" s="79">
        <v>104</v>
      </c>
      <c r="N103" s="154">
        <v>8598.2000000000007</v>
      </c>
      <c r="O103" s="79">
        <v>104.5</v>
      </c>
      <c r="P103" s="154">
        <v>109.2</v>
      </c>
      <c r="Q103" s="79">
        <v>77</v>
      </c>
      <c r="R103" s="155">
        <v>50.1</v>
      </c>
    </row>
    <row r="104" spans="1:18">
      <c r="A104" s="247" t="s">
        <v>216</v>
      </c>
      <c r="B104" s="251">
        <v>2200.3000000000002</v>
      </c>
      <c r="C104" s="249">
        <v>86.2</v>
      </c>
      <c r="D104" s="251">
        <v>90.6</v>
      </c>
      <c r="E104" s="280">
        <v>938183.1</v>
      </c>
      <c r="F104" s="250">
        <v>85.7</v>
      </c>
      <c r="G104" s="251">
        <v>102.8</v>
      </c>
      <c r="H104" s="250">
        <v>5276.3</v>
      </c>
      <c r="I104" s="249">
        <v>102.7</v>
      </c>
      <c r="J104" s="250">
        <v>100.4</v>
      </c>
      <c r="K104" s="281">
        <v>2411572</v>
      </c>
      <c r="L104" s="251">
        <v>101.3</v>
      </c>
      <c r="M104" s="249">
        <v>103.8</v>
      </c>
      <c r="N104" s="250">
        <v>8638.9</v>
      </c>
      <c r="O104" s="249">
        <v>100.5</v>
      </c>
      <c r="P104" s="250">
        <v>105.2</v>
      </c>
      <c r="Q104" s="249">
        <v>76.7</v>
      </c>
      <c r="R104" s="251">
        <v>41</v>
      </c>
    </row>
    <row r="105" spans="1:18">
      <c r="A105" s="152" t="s">
        <v>196</v>
      </c>
      <c r="B105" s="155">
        <v>2200.9</v>
      </c>
      <c r="C105" s="79">
        <v>100</v>
      </c>
      <c r="D105" s="155">
        <v>98.1</v>
      </c>
      <c r="E105" s="282">
        <v>984282.1</v>
      </c>
      <c r="F105" s="154">
        <v>104.9</v>
      </c>
      <c r="G105" s="155">
        <v>104.9</v>
      </c>
      <c r="H105" s="154">
        <v>5198.3999999999996</v>
      </c>
      <c r="I105" s="79">
        <v>98.5</v>
      </c>
      <c r="J105" s="154">
        <v>99.8</v>
      </c>
      <c r="K105" s="283">
        <v>2451777.2000000002</v>
      </c>
      <c r="L105" s="155">
        <v>101.7</v>
      </c>
      <c r="M105" s="79">
        <v>105.1</v>
      </c>
      <c r="N105" s="154">
        <v>8611.7999999999993</v>
      </c>
      <c r="O105" s="79">
        <v>99.7</v>
      </c>
      <c r="P105" s="154">
        <v>104.5</v>
      </c>
      <c r="Q105" s="79">
        <v>77.8</v>
      </c>
      <c r="R105" s="155">
        <v>42.9</v>
      </c>
    </row>
    <row r="106" spans="1:18">
      <c r="A106" s="152" t="s">
        <v>197</v>
      </c>
      <c r="B106" s="155">
        <v>2577</v>
      </c>
      <c r="C106" s="79">
        <v>117.1</v>
      </c>
      <c r="D106" s="155">
        <v>102.3</v>
      </c>
      <c r="E106" s="282">
        <v>1241889</v>
      </c>
      <c r="F106" s="154">
        <v>126.2</v>
      </c>
      <c r="G106" s="155">
        <v>122.6</v>
      </c>
      <c r="H106" s="154">
        <v>5103.5</v>
      </c>
      <c r="I106" s="79">
        <v>98.2</v>
      </c>
      <c r="J106" s="154">
        <v>98.9</v>
      </c>
      <c r="K106" s="283">
        <v>2531341</v>
      </c>
      <c r="L106" s="155">
        <v>103.2</v>
      </c>
      <c r="M106" s="79">
        <v>109.9</v>
      </c>
      <c r="N106" s="154">
        <v>8665.9</v>
      </c>
      <c r="O106" s="79">
        <v>100.6</v>
      </c>
      <c r="P106" s="154">
        <v>104.6</v>
      </c>
      <c r="Q106" s="79">
        <v>77.2</v>
      </c>
      <c r="R106" s="155">
        <v>50.6</v>
      </c>
    </row>
    <row r="107" spans="1:18">
      <c r="A107" s="152" t="s">
        <v>198</v>
      </c>
      <c r="B107" s="155">
        <v>2459.1999999999998</v>
      </c>
      <c r="C107" s="79">
        <v>95.4</v>
      </c>
      <c r="D107" s="155">
        <v>100.2</v>
      </c>
      <c r="E107" s="282">
        <v>1100927</v>
      </c>
      <c r="F107" s="154">
        <v>88.6</v>
      </c>
      <c r="G107" s="155">
        <v>109.6</v>
      </c>
      <c r="H107" s="154">
        <v>5046</v>
      </c>
      <c r="I107" s="79">
        <v>98.9</v>
      </c>
      <c r="J107" s="154">
        <v>98.9</v>
      </c>
      <c r="K107" s="283">
        <v>2567226</v>
      </c>
      <c r="L107" s="155">
        <v>98.6</v>
      </c>
      <c r="M107" s="79">
        <v>104.9</v>
      </c>
      <c r="N107" s="154">
        <v>8480.2999999999993</v>
      </c>
      <c r="O107" s="79">
        <v>97.9</v>
      </c>
      <c r="P107" s="154">
        <v>101.6</v>
      </c>
      <c r="Q107" s="79">
        <v>79.900000000000006</v>
      </c>
      <c r="R107" s="155">
        <v>48.9</v>
      </c>
    </row>
    <row r="108" spans="1:18">
      <c r="A108" s="152" t="s">
        <v>199</v>
      </c>
      <c r="B108" s="155">
        <v>2266.3000000000002</v>
      </c>
      <c r="C108" s="153">
        <v>92.1</v>
      </c>
      <c r="D108" s="155">
        <v>110.2</v>
      </c>
      <c r="E108" s="278">
        <v>967472.3</v>
      </c>
      <c r="F108" s="154">
        <v>87.9</v>
      </c>
      <c r="G108" s="155">
        <v>96.3</v>
      </c>
      <c r="H108" s="154">
        <v>5118</v>
      </c>
      <c r="I108" s="153">
        <v>101.4</v>
      </c>
      <c r="J108" s="154">
        <v>94.6</v>
      </c>
      <c r="K108" s="279">
        <v>2601335.2999999998</v>
      </c>
      <c r="L108" s="155">
        <v>101.3</v>
      </c>
      <c r="M108" s="154">
        <v>98</v>
      </c>
      <c r="N108" s="154">
        <v>8731.1</v>
      </c>
      <c r="O108" s="153">
        <v>103</v>
      </c>
      <c r="P108" s="154">
        <v>103.9</v>
      </c>
      <c r="Q108" s="153">
        <v>78.099999999999994</v>
      </c>
      <c r="R108" s="155">
        <v>43.6</v>
      </c>
    </row>
    <row r="109" spans="1:18">
      <c r="A109" s="152" t="s">
        <v>201</v>
      </c>
      <c r="B109" s="155">
        <v>2534</v>
      </c>
      <c r="C109" s="153">
        <v>111.8</v>
      </c>
      <c r="D109" s="155">
        <v>107.1</v>
      </c>
      <c r="E109" s="278">
        <v>1129614.3</v>
      </c>
      <c r="F109" s="154">
        <v>116.8</v>
      </c>
      <c r="G109" s="155">
        <v>119.4</v>
      </c>
      <c r="H109" s="154">
        <v>5127.6000000000004</v>
      </c>
      <c r="I109" s="153">
        <v>100.2</v>
      </c>
      <c r="J109" s="154">
        <v>93.6</v>
      </c>
      <c r="K109" s="279">
        <v>2645458</v>
      </c>
      <c r="L109" s="155">
        <v>101.7</v>
      </c>
      <c r="M109" s="153">
        <v>101.3</v>
      </c>
      <c r="N109" s="154">
        <v>8772</v>
      </c>
      <c r="O109" s="153">
        <v>100.5</v>
      </c>
      <c r="P109" s="154">
        <v>106.1</v>
      </c>
      <c r="Q109" s="153">
        <v>78.099999999999994</v>
      </c>
      <c r="R109" s="155">
        <v>49.4</v>
      </c>
    </row>
    <row r="110" spans="1:18">
      <c r="A110" s="152" t="s">
        <v>202</v>
      </c>
      <c r="B110" s="284">
        <v>2488.6060000000002</v>
      </c>
      <c r="C110" s="252">
        <v>98.207711611141647</v>
      </c>
      <c r="D110" s="176">
        <v>100.51127911865643</v>
      </c>
      <c r="E110" s="285">
        <v>1099086.3999999999</v>
      </c>
      <c r="F110" s="176">
        <v>97.297496403771291</v>
      </c>
      <c r="G110" s="176">
        <v>105.00399445735991</v>
      </c>
      <c r="H110" s="176">
        <v>5101.6188499999998</v>
      </c>
      <c r="I110" s="252">
        <v>99.493077854557185</v>
      </c>
      <c r="J110" s="176">
        <v>94.74566243420422</v>
      </c>
      <c r="K110" s="286">
        <v>2656053.301</v>
      </c>
      <c r="L110" s="176">
        <v>100.40050252681357</v>
      </c>
      <c r="M110" s="252">
        <v>102.65360989041406</v>
      </c>
      <c r="N110" s="176">
        <v>8422.6</v>
      </c>
      <c r="O110" s="252">
        <v>96</v>
      </c>
      <c r="P110" s="176">
        <v>101.4</v>
      </c>
      <c r="Q110" s="252">
        <v>81.3</v>
      </c>
      <c r="R110" s="155">
        <v>48.9</v>
      </c>
    </row>
    <row r="111" spans="1:18">
      <c r="A111" s="152" t="s">
        <v>203</v>
      </c>
      <c r="B111" s="155">
        <v>2281.3000000000002</v>
      </c>
      <c r="C111" s="153">
        <v>91.7</v>
      </c>
      <c r="D111" s="155">
        <v>101.2</v>
      </c>
      <c r="E111" s="278">
        <v>1026559.8</v>
      </c>
      <c r="F111" s="154">
        <v>93.4</v>
      </c>
      <c r="G111" s="155">
        <v>112.8</v>
      </c>
      <c r="H111" s="154">
        <v>5183.8999999999996</v>
      </c>
      <c r="I111" s="153">
        <v>101.6</v>
      </c>
      <c r="J111" s="154">
        <v>97</v>
      </c>
      <c r="K111" s="279">
        <v>2685194.5</v>
      </c>
      <c r="L111" s="155">
        <v>101.1</v>
      </c>
      <c r="M111" s="153">
        <v>108</v>
      </c>
      <c r="N111" s="154">
        <v>8878.5</v>
      </c>
      <c r="O111" s="153">
        <v>105.4</v>
      </c>
      <c r="P111" s="154">
        <v>106.4</v>
      </c>
      <c r="Q111" s="153">
        <v>77.599999999999994</v>
      </c>
      <c r="R111" s="155">
        <v>43.5</v>
      </c>
    </row>
    <row r="112" spans="1:18">
      <c r="A112" s="253" t="s">
        <v>204</v>
      </c>
      <c r="B112" s="155">
        <v>2341.5</v>
      </c>
      <c r="C112" s="153">
        <v>102.6</v>
      </c>
      <c r="D112" s="155">
        <v>93.3</v>
      </c>
      <c r="E112" s="278">
        <v>1042629.3</v>
      </c>
      <c r="F112" s="154">
        <v>101.6</v>
      </c>
      <c r="G112" s="155">
        <v>104.7</v>
      </c>
      <c r="H112" s="154">
        <v>5216.1000000000004</v>
      </c>
      <c r="I112" s="153">
        <v>100.6</v>
      </c>
      <c r="J112" s="154">
        <v>97.9</v>
      </c>
      <c r="K112" s="279">
        <v>2686077.5</v>
      </c>
      <c r="L112" s="155">
        <v>100</v>
      </c>
      <c r="M112" s="153">
        <v>110.9</v>
      </c>
      <c r="N112" s="154">
        <v>8972.2999999999993</v>
      </c>
      <c r="O112" s="153">
        <v>101.1</v>
      </c>
      <c r="P112" s="154">
        <v>105.7</v>
      </c>
      <c r="Q112" s="153">
        <v>77.099999999999994</v>
      </c>
      <c r="R112" s="155">
        <v>44.5</v>
      </c>
    </row>
    <row r="113" spans="1:256">
      <c r="A113" s="152" t="s">
        <v>205</v>
      </c>
      <c r="B113" s="155">
        <v>2298.3000000000002</v>
      </c>
      <c r="C113" s="176">
        <v>98.2</v>
      </c>
      <c r="D113" s="155">
        <v>89.1</v>
      </c>
      <c r="E113" s="155">
        <v>1012596.2</v>
      </c>
      <c r="F113" s="176">
        <v>97.1</v>
      </c>
      <c r="G113" s="155">
        <v>95.5</v>
      </c>
      <c r="H113" s="176">
        <v>5189.1000000000004</v>
      </c>
      <c r="I113" s="176">
        <v>99.5</v>
      </c>
      <c r="J113" s="176">
        <v>97.4</v>
      </c>
      <c r="K113" s="267">
        <v>2663758</v>
      </c>
      <c r="L113" s="155">
        <v>99.2</v>
      </c>
      <c r="M113" s="252">
        <v>110</v>
      </c>
      <c r="N113" s="154">
        <v>8902.7000000000007</v>
      </c>
      <c r="O113" s="176">
        <v>99.2</v>
      </c>
      <c r="P113" s="176">
        <v>104.6</v>
      </c>
      <c r="Q113" s="176">
        <v>77.5</v>
      </c>
      <c r="R113" s="155">
        <v>44.6</v>
      </c>
    </row>
    <row r="114" spans="1:256">
      <c r="A114" s="152" t="s">
        <v>207</v>
      </c>
      <c r="B114" s="155">
        <v>2440.5</v>
      </c>
      <c r="C114" s="176">
        <v>106.2</v>
      </c>
      <c r="D114" s="155">
        <v>105.3</v>
      </c>
      <c r="E114" s="155">
        <v>1030851.9</v>
      </c>
      <c r="F114" s="176">
        <v>101.8</v>
      </c>
      <c r="G114" s="155">
        <v>104.7</v>
      </c>
      <c r="H114" s="176">
        <v>5215.8999999999996</v>
      </c>
      <c r="I114" s="176">
        <v>100.5</v>
      </c>
      <c r="J114" s="176">
        <v>100.2</v>
      </c>
      <c r="K114" s="267">
        <v>2657631.6</v>
      </c>
      <c r="L114" s="155">
        <v>99.8</v>
      </c>
      <c r="M114" s="252">
        <v>110.8</v>
      </c>
      <c r="N114" s="154">
        <v>8907</v>
      </c>
      <c r="O114" s="176">
        <v>100</v>
      </c>
      <c r="P114" s="176">
        <v>103.9</v>
      </c>
      <c r="Q114" s="176">
        <v>77.7</v>
      </c>
      <c r="R114" s="155">
        <v>46.8</v>
      </c>
    </row>
    <row r="115" spans="1:256">
      <c r="A115" s="152" t="s">
        <v>208</v>
      </c>
      <c r="B115" s="155">
        <v>2484.8000000000002</v>
      </c>
      <c r="C115" s="176">
        <v>101.8</v>
      </c>
      <c r="D115" s="155">
        <v>97.3</v>
      </c>
      <c r="E115" s="155">
        <v>1146135.8</v>
      </c>
      <c r="F115" s="176">
        <v>111.2</v>
      </c>
      <c r="G115" s="155">
        <v>104.7</v>
      </c>
      <c r="H115" s="176">
        <v>5075.2</v>
      </c>
      <c r="I115" s="176">
        <v>97.3</v>
      </c>
      <c r="J115" s="176">
        <v>98.7</v>
      </c>
      <c r="K115" s="267">
        <v>2686367.2</v>
      </c>
      <c r="L115" s="155">
        <v>101.1</v>
      </c>
      <c r="M115" s="252">
        <v>112.8</v>
      </c>
      <c r="N115" s="154">
        <v>8945.9</v>
      </c>
      <c r="O115" s="176">
        <v>100.4</v>
      </c>
      <c r="P115" s="176">
        <v>104</v>
      </c>
      <c r="Q115" s="176">
        <v>77.5</v>
      </c>
      <c r="R115" s="155">
        <v>49.7</v>
      </c>
    </row>
    <row r="116" spans="1:256">
      <c r="A116" s="247" t="s">
        <v>209</v>
      </c>
      <c r="B116" s="251">
        <v>2158</v>
      </c>
      <c r="C116" s="254">
        <v>86.8</v>
      </c>
      <c r="D116" s="251">
        <v>98.1</v>
      </c>
      <c r="E116" s="251">
        <v>958820.3</v>
      </c>
      <c r="F116" s="254">
        <v>83.7</v>
      </c>
      <c r="G116" s="251">
        <v>102.2</v>
      </c>
      <c r="H116" s="254">
        <v>5187.1000000000004</v>
      </c>
      <c r="I116" s="254">
        <v>102.2</v>
      </c>
      <c r="J116" s="254">
        <v>98.3</v>
      </c>
      <c r="K116" s="272">
        <v>2697646.2</v>
      </c>
      <c r="L116" s="251">
        <v>100.4</v>
      </c>
      <c r="M116" s="255">
        <v>111.9</v>
      </c>
      <c r="N116" s="250">
        <v>8985.2999999999993</v>
      </c>
      <c r="O116" s="254">
        <v>100.4</v>
      </c>
      <c r="P116" s="254">
        <v>104</v>
      </c>
      <c r="Q116" s="254">
        <v>82.9</v>
      </c>
      <c r="R116" s="251">
        <v>41</v>
      </c>
    </row>
    <row r="117" spans="1:256">
      <c r="A117" s="152" t="s">
        <v>210</v>
      </c>
      <c r="B117" s="155">
        <v>2119.6</v>
      </c>
      <c r="C117" s="176">
        <v>98.2</v>
      </c>
      <c r="D117" s="155">
        <v>96.3</v>
      </c>
      <c r="E117" s="155">
        <v>973913.8</v>
      </c>
      <c r="F117" s="176">
        <v>101.6</v>
      </c>
      <c r="G117" s="155">
        <v>98.9</v>
      </c>
      <c r="H117" s="176">
        <v>5233.2</v>
      </c>
      <c r="I117" s="176">
        <v>100.9</v>
      </c>
      <c r="J117" s="176">
        <v>100.7</v>
      </c>
      <c r="K117" s="267">
        <v>2740095</v>
      </c>
      <c r="L117" s="155">
        <v>101.6</v>
      </c>
      <c r="M117" s="252">
        <v>111.8</v>
      </c>
      <c r="N117" s="154">
        <v>9085.2000000000007</v>
      </c>
      <c r="O117" s="176">
        <v>103.7</v>
      </c>
      <c r="P117" s="176">
        <v>105.5</v>
      </c>
      <c r="Q117" s="176">
        <v>81.7</v>
      </c>
      <c r="R117" s="155">
        <v>40.299999999999997</v>
      </c>
    </row>
    <row r="118" spans="1:256">
      <c r="A118" s="152" t="s">
        <v>212</v>
      </c>
      <c r="B118" s="155">
        <v>2489.4</v>
      </c>
      <c r="C118" s="176">
        <v>117.4</v>
      </c>
      <c r="D118" s="155">
        <v>96.6</v>
      </c>
      <c r="E118" s="155">
        <v>1118126.3999999999</v>
      </c>
      <c r="F118" s="176">
        <v>114.8</v>
      </c>
      <c r="G118" s="155">
        <v>90</v>
      </c>
      <c r="H118" s="176">
        <v>5199.6000000000004</v>
      </c>
      <c r="I118" s="176">
        <v>99.4</v>
      </c>
      <c r="J118" s="176">
        <v>101.9</v>
      </c>
      <c r="K118" s="267">
        <v>2695411.1</v>
      </c>
      <c r="L118" s="155">
        <v>98.4</v>
      </c>
      <c r="M118" s="252">
        <v>106.5</v>
      </c>
      <c r="N118" s="154">
        <v>8986.6</v>
      </c>
      <c r="O118" s="176">
        <v>100</v>
      </c>
      <c r="P118" s="176">
        <v>103.7</v>
      </c>
      <c r="Q118" s="176">
        <v>82.2</v>
      </c>
      <c r="R118" s="155">
        <v>48.1</v>
      </c>
    </row>
    <row r="119" spans="1:256">
      <c r="A119" s="152" t="s">
        <v>213</v>
      </c>
      <c r="B119" s="155">
        <v>2417.3000000000002</v>
      </c>
      <c r="C119" s="176">
        <v>97.1</v>
      </c>
      <c r="D119" s="155">
        <v>98.3</v>
      </c>
      <c r="E119" s="155">
        <v>1101801.2</v>
      </c>
      <c r="F119" s="176">
        <v>98.5</v>
      </c>
      <c r="G119" s="155">
        <v>100.1</v>
      </c>
      <c r="H119" s="176">
        <v>5182.3</v>
      </c>
      <c r="I119" s="176">
        <v>99.7</v>
      </c>
      <c r="J119" s="176">
        <v>102.7</v>
      </c>
      <c r="K119" s="267">
        <v>2718162.6</v>
      </c>
      <c r="L119" s="155">
        <v>100.8</v>
      </c>
      <c r="M119" s="252">
        <v>105.9</v>
      </c>
      <c r="N119" s="154">
        <v>8962.6</v>
      </c>
      <c r="O119" s="176">
        <v>99.7</v>
      </c>
      <c r="P119" s="176">
        <v>105.7</v>
      </c>
      <c r="Q119" s="176">
        <v>82.3</v>
      </c>
      <c r="R119" s="155">
        <v>47.3</v>
      </c>
    </row>
    <row r="120" spans="1:256">
      <c r="A120" s="152" t="s">
        <v>200</v>
      </c>
      <c r="B120" s="155">
        <v>2197</v>
      </c>
      <c r="C120" s="176">
        <v>90.9</v>
      </c>
      <c r="D120" s="155">
        <v>96.5</v>
      </c>
      <c r="E120" s="155">
        <v>1016405.7</v>
      </c>
      <c r="F120" s="176">
        <v>92.2</v>
      </c>
      <c r="G120" s="155">
        <v>104.3</v>
      </c>
      <c r="H120" s="176">
        <v>5263.4</v>
      </c>
      <c r="I120" s="176">
        <v>101.6</v>
      </c>
      <c r="J120" s="176">
        <v>102.5</v>
      </c>
      <c r="K120" s="267">
        <v>2705974.3</v>
      </c>
      <c r="L120" s="155">
        <v>99.6</v>
      </c>
      <c r="M120" s="252">
        <v>103.7</v>
      </c>
      <c r="N120" s="154">
        <v>8964.4</v>
      </c>
      <c r="O120" s="176">
        <v>100</v>
      </c>
      <c r="P120" s="176">
        <v>102.7</v>
      </c>
      <c r="Q120" s="176">
        <v>82.8</v>
      </c>
      <c r="R120" s="155">
        <v>41.9</v>
      </c>
    </row>
    <row r="121" spans="1:256">
      <c r="A121" s="152" t="s">
        <v>185</v>
      </c>
      <c r="B121" s="155">
        <v>2486.6</v>
      </c>
      <c r="C121" s="176">
        <v>113.2</v>
      </c>
      <c r="D121" s="155">
        <v>98.1</v>
      </c>
      <c r="E121" s="155">
        <v>1146621.5</v>
      </c>
      <c r="F121" s="176">
        <v>112.8</v>
      </c>
      <c r="G121" s="155">
        <v>101.5</v>
      </c>
      <c r="H121" s="176">
        <v>5308</v>
      </c>
      <c r="I121" s="176">
        <v>100.8</v>
      </c>
      <c r="J121" s="176">
        <v>103.5</v>
      </c>
      <c r="K121" s="267">
        <v>2793382.4</v>
      </c>
      <c r="L121" s="155">
        <v>103.2</v>
      </c>
      <c r="M121" s="252">
        <v>105.6</v>
      </c>
      <c r="N121" s="154">
        <v>9027.1</v>
      </c>
      <c r="O121" s="176">
        <v>100.7</v>
      </c>
      <c r="P121" s="176">
        <v>102.9</v>
      </c>
      <c r="Q121" s="176">
        <v>82.1</v>
      </c>
      <c r="R121" s="155">
        <v>47.2</v>
      </c>
    </row>
    <row r="122" spans="1:256" s="126" customFormat="1">
      <c r="A122" s="152" t="s">
        <v>214</v>
      </c>
      <c r="B122" s="155">
        <v>2592.4</v>
      </c>
      <c r="C122" s="176">
        <v>104.3</v>
      </c>
      <c r="D122" s="155">
        <v>104.2</v>
      </c>
      <c r="E122" s="155">
        <v>1080098.3</v>
      </c>
      <c r="F122" s="176">
        <v>94.2</v>
      </c>
      <c r="G122" s="155">
        <v>98.3</v>
      </c>
      <c r="H122" s="176">
        <v>5463.4</v>
      </c>
      <c r="I122" s="176">
        <v>102.9</v>
      </c>
      <c r="J122" s="176">
        <v>107.1</v>
      </c>
      <c r="K122" s="267">
        <v>2797242.5</v>
      </c>
      <c r="L122" s="155">
        <v>100.1</v>
      </c>
      <c r="M122" s="176">
        <v>105.3</v>
      </c>
      <c r="N122" s="154">
        <v>8980.6</v>
      </c>
      <c r="O122" s="176">
        <v>99.5</v>
      </c>
      <c r="P122" s="176">
        <v>106.6</v>
      </c>
      <c r="Q122" s="176">
        <v>82.8</v>
      </c>
      <c r="R122" s="155">
        <v>47.4</v>
      </c>
    </row>
    <row r="123" spans="1:256" s="126" customFormat="1">
      <c r="A123" s="152" t="s">
        <v>191</v>
      </c>
      <c r="B123" s="155">
        <v>2468.6</v>
      </c>
      <c r="C123" s="176">
        <v>95.2</v>
      </c>
      <c r="D123" s="155">
        <v>108.2</v>
      </c>
      <c r="E123" s="155">
        <v>1134203.5</v>
      </c>
      <c r="F123" s="176">
        <v>81.3</v>
      </c>
      <c r="G123" s="155">
        <v>110.5</v>
      </c>
      <c r="H123" s="176">
        <v>5518</v>
      </c>
      <c r="I123" s="176">
        <v>101</v>
      </c>
      <c r="J123" s="176">
        <v>106.4</v>
      </c>
      <c r="K123" s="287">
        <v>2896582.1</v>
      </c>
      <c r="L123" s="155">
        <v>103.6</v>
      </c>
      <c r="M123" s="176">
        <v>107.9</v>
      </c>
      <c r="N123" s="154">
        <v>9016</v>
      </c>
      <c r="O123" s="176">
        <v>100.4</v>
      </c>
      <c r="P123" s="263">
        <v>106.8</v>
      </c>
      <c r="Q123" s="176">
        <v>82.6</v>
      </c>
      <c r="R123" s="155">
        <v>45.2</v>
      </c>
    </row>
    <row r="124" spans="1:256" s="126" customFormat="1">
      <c r="A124" s="152" t="s">
        <v>89</v>
      </c>
      <c r="B124" s="155">
        <v>2395.8000000000002</v>
      </c>
      <c r="C124" s="176">
        <v>97.1</v>
      </c>
      <c r="D124" s="155">
        <v>102.3</v>
      </c>
      <c r="E124" s="155">
        <v>1113730.1000000001</v>
      </c>
      <c r="F124" s="176">
        <v>98.2</v>
      </c>
      <c r="G124" s="155">
        <v>106.8</v>
      </c>
      <c r="H124" s="176">
        <v>5509.4</v>
      </c>
      <c r="I124" s="176">
        <v>99.8</v>
      </c>
      <c r="J124" s="176">
        <v>105.6</v>
      </c>
      <c r="K124" s="287">
        <v>2880412.8</v>
      </c>
      <c r="L124" s="155">
        <v>99.4</v>
      </c>
      <c r="M124" s="176">
        <v>107.2</v>
      </c>
      <c r="N124" s="154">
        <v>9036.7999999999993</v>
      </c>
      <c r="O124" s="176">
        <v>100.6</v>
      </c>
      <c r="P124" s="263">
        <v>100.7</v>
      </c>
      <c r="Q124" s="176">
        <v>80.8</v>
      </c>
      <c r="R124" s="155">
        <v>44.3</v>
      </c>
    </row>
    <row r="125" spans="1:256" s="126" customFormat="1">
      <c r="A125" s="152" t="s">
        <v>133</v>
      </c>
      <c r="B125" s="155">
        <v>2311.1999999999998</v>
      </c>
      <c r="C125" s="176">
        <v>96.5</v>
      </c>
      <c r="D125" s="155">
        <v>100.6</v>
      </c>
      <c r="E125" s="155">
        <v>1071787.3</v>
      </c>
      <c r="F125" s="176">
        <v>96.2</v>
      </c>
      <c r="G125" s="155">
        <v>105.8</v>
      </c>
      <c r="H125" s="176">
        <v>5512.4</v>
      </c>
      <c r="I125" s="176">
        <v>100.1</v>
      </c>
      <c r="J125" s="176">
        <v>106.2</v>
      </c>
      <c r="K125" s="287">
        <v>2865115.4</v>
      </c>
      <c r="L125" s="155">
        <v>99.5</v>
      </c>
      <c r="M125" s="176">
        <v>107.6</v>
      </c>
      <c r="N125" s="154">
        <v>9049</v>
      </c>
      <c r="O125" s="176">
        <v>100.1</v>
      </c>
      <c r="P125" s="263">
        <v>106.9</v>
      </c>
      <c r="Q125" s="176">
        <v>82.5</v>
      </c>
      <c r="R125" s="155">
        <v>42.3</v>
      </c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</row>
    <row r="126" spans="1:256" s="126" customFormat="1">
      <c r="A126" s="259" t="s">
        <v>165</v>
      </c>
      <c r="B126" s="265">
        <v>2324.6</v>
      </c>
      <c r="C126" s="176">
        <v>100.6</v>
      </c>
      <c r="D126" s="155">
        <v>95.2</v>
      </c>
      <c r="E126" s="155">
        <v>1079621.6000000001</v>
      </c>
      <c r="F126" s="176">
        <v>100.7</v>
      </c>
      <c r="G126" s="155">
        <v>104.7</v>
      </c>
      <c r="H126" s="176">
        <v>5512</v>
      </c>
      <c r="I126" s="176">
        <v>100</v>
      </c>
      <c r="J126" s="176">
        <v>105.7</v>
      </c>
      <c r="K126" s="287">
        <v>2865688.7</v>
      </c>
      <c r="L126" s="155">
        <v>100</v>
      </c>
      <c r="M126" s="176">
        <v>107.8</v>
      </c>
      <c r="N126" s="154">
        <v>9067.7999999999993</v>
      </c>
      <c r="O126" s="176">
        <v>100.2</v>
      </c>
      <c r="P126" s="263">
        <v>101.8</v>
      </c>
      <c r="Q126" s="176">
        <v>83.2</v>
      </c>
      <c r="R126" s="155">
        <v>42.7</v>
      </c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</row>
    <row r="127" spans="1:256" s="164" customFormat="1">
      <c r="A127" s="152" t="s">
        <v>192</v>
      </c>
      <c r="B127" s="155">
        <v>2358.1</v>
      </c>
      <c r="C127" s="176">
        <v>101.4</v>
      </c>
      <c r="D127" s="155">
        <v>94.9</v>
      </c>
      <c r="E127" s="155">
        <v>1145628.8</v>
      </c>
      <c r="F127" s="176">
        <v>106.1</v>
      </c>
      <c r="G127" s="155">
        <v>100</v>
      </c>
      <c r="H127" s="176">
        <v>5415.5</v>
      </c>
      <c r="I127" s="176">
        <v>98.2</v>
      </c>
      <c r="J127" s="176">
        <v>106.7</v>
      </c>
      <c r="K127" s="287">
        <v>2870485.6</v>
      </c>
      <c r="L127" s="155">
        <v>100.2</v>
      </c>
      <c r="M127" s="176">
        <v>106.9</v>
      </c>
      <c r="N127" s="154">
        <v>9129.7999999999993</v>
      </c>
      <c r="O127" s="176">
        <v>100.7</v>
      </c>
      <c r="P127" s="263">
        <v>102.1</v>
      </c>
      <c r="Q127" s="176">
        <v>82.4</v>
      </c>
      <c r="R127" s="155">
        <v>44.2</v>
      </c>
    </row>
    <row r="128" spans="1:256" s="164" customFormat="1">
      <c r="A128" s="247" t="s">
        <v>215</v>
      </c>
      <c r="B128" s="251">
        <v>2000</v>
      </c>
      <c r="C128" s="254">
        <v>84.8</v>
      </c>
      <c r="D128" s="251">
        <v>92.7</v>
      </c>
      <c r="E128" s="251">
        <v>933058.4</v>
      </c>
      <c r="F128" s="254">
        <v>81.400000000000006</v>
      </c>
      <c r="G128" s="251">
        <v>97.3</v>
      </c>
      <c r="H128" s="254">
        <v>5516.1</v>
      </c>
      <c r="I128" s="254">
        <v>101.9</v>
      </c>
      <c r="J128" s="254">
        <v>106.3</v>
      </c>
      <c r="K128" s="288">
        <v>2893391.8</v>
      </c>
      <c r="L128" s="251">
        <v>100.8</v>
      </c>
      <c r="M128" s="254">
        <v>107.3</v>
      </c>
      <c r="N128" s="250">
        <v>9157.9</v>
      </c>
      <c r="O128" s="254">
        <v>100.3</v>
      </c>
      <c r="P128" s="264">
        <v>101.9</v>
      </c>
      <c r="Q128" s="254">
        <v>83.2</v>
      </c>
      <c r="R128" s="251">
        <v>35.9</v>
      </c>
    </row>
    <row r="129" spans="1:19" s="148" customFormat="1">
      <c r="A129" s="152" t="s">
        <v>179</v>
      </c>
      <c r="B129" s="155">
        <v>2139.1</v>
      </c>
      <c r="C129" s="176">
        <v>107</v>
      </c>
      <c r="D129" s="155">
        <v>100.9</v>
      </c>
      <c r="E129" s="155">
        <v>981560.5</v>
      </c>
      <c r="F129" s="176">
        <v>105.2</v>
      </c>
      <c r="G129" s="155">
        <v>100.8</v>
      </c>
      <c r="H129" s="176">
        <v>5525.4</v>
      </c>
      <c r="I129" s="176">
        <v>100.2</v>
      </c>
      <c r="J129" s="176">
        <v>105.6</v>
      </c>
      <c r="K129" s="287">
        <v>2908251.9</v>
      </c>
      <c r="L129" s="155">
        <v>100.5</v>
      </c>
      <c r="M129" s="176">
        <v>106.1</v>
      </c>
      <c r="N129" s="154">
        <v>9190.1</v>
      </c>
      <c r="O129" s="176">
        <v>100.7</v>
      </c>
      <c r="P129" s="176">
        <v>102.3</v>
      </c>
      <c r="Q129" s="263">
        <v>83.5</v>
      </c>
      <c r="R129" s="155">
        <v>38.9</v>
      </c>
    </row>
    <row r="130" spans="1:19" s="170" customFormat="1">
      <c r="A130" s="253" t="s">
        <v>180</v>
      </c>
      <c r="B130" s="257">
        <v>2429.8000000000002</v>
      </c>
      <c r="C130" s="256">
        <v>113.6</v>
      </c>
      <c r="D130" s="257">
        <v>97.6</v>
      </c>
      <c r="E130" s="257">
        <v>1139927.3</v>
      </c>
      <c r="F130" s="256">
        <v>116.1</v>
      </c>
      <c r="G130" s="257">
        <v>101.9</v>
      </c>
      <c r="H130" s="256">
        <v>5455.3</v>
      </c>
      <c r="I130" s="256">
        <v>98.7</v>
      </c>
      <c r="J130" s="256">
        <v>104.9</v>
      </c>
      <c r="K130" s="289">
        <v>2872383.9</v>
      </c>
      <c r="L130" s="257">
        <v>98.8</v>
      </c>
      <c r="M130" s="256">
        <v>106.6</v>
      </c>
      <c r="N130" s="258">
        <v>9235.2000000000007</v>
      </c>
      <c r="O130" s="256">
        <v>100.5</v>
      </c>
      <c r="P130" s="256">
        <v>102.8</v>
      </c>
      <c r="Q130" s="262">
        <v>82.3</v>
      </c>
      <c r="R130" s="257">
        <v>45.2</v>
      </c>
    </row>
    <row r="131" spans="1:19" s="170" customFormat="1">
      <c r="A131" s="253" t="s">
        <v>218</v>
      </c>
      <c r="B131" s="257">
        <v>2285.6999999999998</v>
      </c>
      <c r="C131" s="256">
        <v>94.1</v>
      </c>
      <c r="D131" s="257">
        <v>94.6</v>
      </c>
      <c r="E131" s="257">
        <v>1020421.5</v>
      </c>
      <c r="F131" s="256">
        <v>89.5</v>
      </c>
      <c r="G131" s="257">
        <v>92.6</v>
      </c>
      <c r="H131" s="256">
        <v>5397</v>
      </c>
      <c r="I131" s="256">
        <v>98.9</v>
      </c>
      <c r="J131" s="256">
        <v>104.1</v>
      </c>
      <c r="K131" s="289">
        <v>2830145</v>
      </c>
      <c r="L131" s="257">
        <v>98.5</v>
      </c>
      <c r="M131" s="256">
        <v>104.1</v>
      </c>
      <c r="N131" s="258">
        <v>9269.5</v>
      </c>
      <c r="O131" s="256">
        <v>100.4</v>
      </c>
      <c r="P131" s="256">
        <v>103.4</v>
      </c>
      <c r="Q131" s="256">
        <v>82.4</v>
      </c>
      <c r="R131" s="266">
        <v>42.9</v>
      </c>
    </row>
    <row r="132" spans="1:19" s="170" customFormat="1">
      <c r="A132" s="253" t="s">
        <v>94</v>
      </c>
      <c r="B132" s="257">
        <v>2200.1</v>
      </c>
      <c r="C132" s="256">
        <v>96.3</v>
      </c>
      <c r="D132" s="257">
        <v>100.1</v>
      </c>
      <c r="E132" s="257">
        <v>984801.9</v>
      </c>
      <c r="F132" s="256">
        <v>96.5</v>
      </c>
      <c r="G132" s="257">
        <v>96.9</v>
      </c>
      <c r="H132" s="256">
        <v>5444.9</v>
      </c>
      <c r="I132" s="256">
        <v>100.9</v>
      </c>
      <c r="J132" s="256">
        <v>103.4</v>
      </c>
      <c r="K132" s="289">
        <v>2811507.9</v>
      </c>
      <c r="L132" s="257">
        <v>99.3</v>
      </c>
      <c r="M132" s="256">
        <v>103.9</v>
      </c>
      <c r="N132" s="258">
        <v>9296.7999999999993</v>
      </c>
      <c r="O132" s="256">
        <v>100.3</v>
      </c>
      <c r="P132" s="256">
        <v>103.7</v>
      </c>
      <c r="Q132" s="256">
        <v>83.2</v>
      </c>
      <c r="R132" s="266">
        <v>40</v>
      </c>
    </row>
    <row r="133" spans="1:19" s="148" customFormat="1">
      <c r="A133" s="152" t="s">
        <v>181</v>
      </c>
      <c r="B133" s="155">
        <v>2374.3000000000002</v>
      </c>
      <c r="C133" s="176">
        <v>107.9</v>
      </c>
      <c r="D133" s="155">
        <v>95.5</v>
      </c>
      <c r="E133" s="155">
        <v>1096219.1000000001</v>
      </c>
      <c r="F133" s="176">
        <v>111.3</v>
      </c>
      <c r="G133" s="155">
        <v>95.6</v>
      </c>
      <c r="H133" s="176">
        <v>5354.9</v>
      </c>
      <c r="I133" s="176">
        <v>98.3</v>
      </c>
      <c r="J133" s="176">
        <v>100.9</v>
      </c>
      <c r="K133" s="287">
        <v>2846006.1</v>
      </c>
      <c r="L133" s="155">
        <v>101.2</v>
      </c>
      <c r="M133" s="176">
        <v>101.9</v>
      </c>
      <c r="N133" s="154">
        <v>9294.2000000000007</v>
      </c>
      <c r="O133" s="176">
        <v>100</v>
      </c>
      <c r="P133" s="176">
        <v>103</v>
      </c>
      <c r="Q133" s="176">
        <v>82.9</v>
      </c>
      <c r="R133" s="265">
        <v>44.9</v>
      </c>
    </row>
    <row r="134" spans="1:19" s="148" customFormat="1">
      <c r="A134" s="152" t="s">
        <v>182</v>
      </c>
      <c r="B134" s="155">
        <v>2560.4</v>
      </c>
      <c r="C134" s="176">
        <v>107.8</v>
      </c>
      <c r="D134" s="155">
        <v>98.8</v>
      </c>
      <c r="E134" s="155">
        <v>1125014.5</v>
      </c>
      <c r="F134" s="176">
        <v>102.6</v>
      </c>
      <c r="G134" s="155">
        <v>104.2</v>
      </c>
      <c r="H134" s="176">
        <v>5391.7</v>
      </c>
      <c r="I134" s="176">
        <v>100.7</v>
      </c>
      <c r="J134" s="176">
        <v>98.7</v>
      </c>
      <c r="K134" s="267">
        <v>2918740.9</v>
      </c>
      <c r="L134" s="155">
        <v>102.6</v>
      </c>
      <c r="M134" s="176">
        <v>104.3</v>
      </c>
      <c r="N134" s="154">
        <v>9301.7999999999993</v>
      </c>
      <c r="O134" s="176">
        <v>100.1</v>
      </c>
      <c r="P134" s="176">
        <v>102</v>
      </c>
      <c r="Q134" s="176">
        <v>82.7</v>
      </c>
      <c r="R134" s="265">
        <v>47.9</v>
      </c>
    </row>
    <row r="135" spans="1:19" s="148" customFormat="1">
      <c r="A135" s="152" t="s">
        <v>183</v>
      </c>
      <c r="B135" s="155">
        <v>2224.6</v>
      </c>
      <c r="C135" s="176">
        <v>86.9</v>
      </c>
      <c r="D135" s="155">
        <v>90.1</v>
      </c>
      <c r="E135" s="155">
        <v>1018378.7</v>
      </c>
      <c r="F135" s="176">
        <v>90.5</v>
      </c>
      <c r="G135" s="155">
        <v>89.8</v>
      </c>
      <c r="H135" s="176">
        <v>5293.2</v>
      </c>
      <c r="I135" s="176">
        <v>98.2</v>
      </c>
      <c r="J135" s="176">
        <v>95.9</v>
      </c>
      <c r="K135" s="267">
        <v>2884054.4</v>
      </c>
      <c r="L135" s="155">
        <v>99.5</v>
      </c>
      <c r="M135" s="176">
        <v>99.6</v>
      </c>
      <c r="N135" s="154">
        <v>9298.4</v>
      </c>
      <c r="O135" s="176">
        <v>100</v>
      </c>
      <c r="P135" s="176">
        <v>103.1</v>
      </c>
      <c r="Q135" s="176">
        <v>82.7</v>
      </c>
      <c r="R135" s="265">
        <v>42.9</v>
      </c>
    </row>
    <row r="136" spans="1:19" s="148" customFormat="1">
      <c r="A136" s="152" t="s">
        <v>219</v>
      </c>
      <c r="B136" s="155">
        <v>2292.9</v>
      </c>
      <c r="C136" s="176">
        <v>103.1</v>
      </c>
      <c r="D136" s="155">
        <v>95.7</v>
      </c>
      <c r="E136" s="155">
        <v>1114229</v>
      </c>
      <c r="F136" s="176">
        <v>109.4</v>
      </c>
      <c r="G136" s="155">
        <v>100</v>
      </c>
      <c r="H136" s="176">
        <v>5242.5</v>
      </c>
      <c r="I136" s="176">
        <v>99</v>
      </c>
      <c r="J136" s="176">
        <v>95.2</v>
      </c>
      <c r="K136" s="267">
        <v>2925403.2</v>
      </c>
      <c r="L136" s="155">
        <v>101.4</v>
      </c>
      <c r="M136" s="176">
        <v>101.6</v>
      </c>
      <c r="N136" s="154">
        <v>9301.7999999999993</v>
      </c>
      <c r="O136" s="176">
        <v>100</v>
      </c>
      <c r="P136" s="176">
        <v>102.9</v>
      </c>
      <c r="Q136" s="176">
        <v>82.6</v>
      </c>
      <c r="R136" s="265">
        <v>44.3</v>
      </c>
    </row>
    <row r="137" spans="1:19" s="126" customFormat="1">
      <c r="A137" s="152" t="s">
        <v>220</v>
      </c>
      <c r="B137" s="155">
        <v>2353</v>
      </c>
      <c r="C137" s="176">
        <v>102.6</v>
      </c>
      <c r="D137" s="155">
        <v>101.8</v>
      </c>
      <c r="E137" s="155">
        <v>1217177.8</v>
      </c>
      <c r="F137" s="176">
        <v>109.2</v>
      </c>
      <c r="G137" s="155">
        <v>113.6</v>
      </c>
      <c r="H137" s="176">
        <v>5201.7</v>
      </c>
      <c r="I137" s="176">
        <v>99.2</v>
      </c>
      <c r="J137" s="176">
        <v>94.4</v>
      </c>
      <c r="K137" s="267">
        <v>2949918.9</v>
      </c>
      <c r="L137" s="155">
        <v>100.8</v>
      </c>
      <c r="M137" s="176">
        <v>103</v>
      </c>
      <c r="N137" s="154">
        <v>9383.7999999999993</v>
      </c>
      <c r="O137" s="176">
        <v>100.9</v>
      </c>
      <c r="P137" s="176">
        <v>103.7</v>
      </c>
      <c r="Q137" s="176">
        <v>82.9</v>
      </c>
      <c r="R137" s="155">
        <v>45.4</v>
      </c>
    </row>
    <row r="138" spans="1:19" s="126" customFormat="1">
      <c r="A138" s="152" t="s">
        <v>221</v>
      </c>
      <c r="B138" s="155">
        <v>2361.5</v>
      </c>
      <c r="C138" s="176">
        <v>100.4</v>
      </c>
      <c r="D138" s="155">
        <v>101.6</v>
      </c>
      <c r="E138" s="155">
        <v>1185243.3</v>
      </c>
      <c r="F138" s="176">
        <v>97.4</v>
      </c>
      <c r="G138" s="155">
        <v>109.8</v>
      </c>
      <c r="H138" s="176">
        <v>5144.8999999999996</v>
      </c>
      <c r="I138" s="176">
        <v>98.9</v>
      </c>
      <c r="J138" s="176">
        <v>93.3</v>
      </c>
      <c r="K138" s="267">
        <v>2881983.3</v>
      </c>
      <c r="L138" s="155">
        <v>97.7</v>
      </c>
      <c r="M138" s="176">
        <v>100.6</v>
      </c>
      <c r="N138" s="154">
        <v>9371.7999999999993</v>
      </c>
      <c r="O138" s="176">
        <v>99.9</v>
      </c>
      <c r="P138" s="176">
        <v>103.4</v>
      </c>
      <c r="Q138" s="176">
        <v>82.7</v>
      </c>
      <c r="R138" s="155">
        <v>45.5</v>
      </c>
    </row>
    <row r="139" spans="1:19" s="126" customFormat="1">
      <c r="A139" s="152" t="s">
        <v>222</v>
      </c>
      <c r="B139" s="155">
        <v>2402.8000000000002</v>
      </c>
      <c r="C139" s="176">
        <v>101.7</v>
      </c>
      <c r="D139" s="155">
        <v>101.9</v>
      </c>
      <c r="E139" s="155">
        <v>1111473.3</v>
      </c>
      <c r="F139" s="176">
        <v>93.8</v>
      </c>
      <c r="G139" s="155">
        <v>97</v>
      </c>
      <c r="H139" s="176">
        <v>5101.3999999999996</v>
      </c>
      <c r="I139" s="176">
        <v>99.2</v>
      </c>
      <c r="J139" s="176">
        <v>94.2</v>
      </c>
      <c r="K139" s="267">
        <v>2833831.4</v>
      </c>
      <c r="L139" s="155">
        <v>98.3</v>
      </c>
      <c r="M139" s="176">
        <v>98.7</v>
      </c>
      <c r="N139" s="154">
        <v>9390.4</v>
      </c>
      <c r="O139" s="176">
        <v>100.2</v>
      </c>
      <c r="P139" s="176">
        <v>102.9</v>
      </c>
      <c r="Q139" s="176">
        <v>82.2</v>
      </c>
      <c r="R139" s="155">
        <v>47.5</v>
      </c>
    </row>
    <row r="140" spans="1:19">
      <c r="A140" s="247" t="s">
        <v>225</v>
      </c>
      <c r="B140" s="251">
        <v>1958.5</v>
      </c>
      <c r="C140" s="250">
        <v>81.5</v>
      </c>
      <c r="D140" s="251">
        <v>97.9</v>
      </c>
      <c r="E140" s="251">
        <v>935431.6</v>
      </c>
      <c r="F140" s="254">
        <v>84.2</v>
      </c>
      <c r="G140" s="251">
        <v>100.3</v>
      </c>
      <c r="H140" s="254">
        <v>5166.2</v>
      </c>
      <c r="I140" s="254">
        <v>101.3</v>
      </c>
      <c r="J140" s="254">
        <v>93.7</v>
      </c>
      <c r="K140" s="272">
        <v>2866921.9</v>
      </c>
      <c r="L140" s="251">
        <v>101.2</v>
      </c>
      <c r="M140" s="254">
        <v>99.1</v>
      </c>
      <c r="N140" s="250">
        <v>9431.7000000000007</v>
      </c>
      <c r="O140" s="254">
        <v>100.4</v>
      </c>
      <c r="P140" s="254">
        <v>103</v>
      </c>
      <c r="Q140" s="254">
        <v>82</v>
      </c>
      <c r="R140" s="251">
        <v>37.299999999999997</v>
      </c>
    </row>
    <row r="141" spans="1:19" s="126" customFormat="1">
      <c r="A141" s="260" t="s">
        <v>226</v>
      </c>
      <c r="B141" s="275">
        <v>2152.6</v>
      </c>
      <c r="C141" s="154">
        <v>109.9</v>
      </c>
      <c r="D141" s="154">
        <v>100.6</v>
      </c>
      <c r="E141" s="155">
        <v>1029048</v>
      </c>
      <c r="F141" s="154">
        <v>110</v>
      </c>
      <c r="G141" s="154">
        <v>104.8</v>
      </c>
      <c r="H141" s="154">
        <v>5182.8999999999996</v>
      </c>
      <c r="I141" s="154">
        <v>100.3</v>
      </c>
      <c r="J141" s="154">
        <v>93.8</v>
      </c>
      <c r="K141" s="267">
        <v>2869793.1</v>
      </c>
      <c r="L141" s="154">
        <v>100.1</v>
      </c>
      <c r="M141" s="154">
        <v>98.7</v>
      </c>
      <c r="N141" s="154">
        <v>9406</v>
      </c>
      <c r="O141" s="154">
        <v>99.7</v>
      </c>
      <c r="P141" s="154">
        <v>102.3</v>
      </c>
      <c r="Q141" s="154">
        <v>82.5</v>
      </c>
      <c r="R141" s="154">
        <v>41.4</v>
      </c>
      <c r="S141" s="261"/>
    </row>
    <row r="142" spans="1:19" s="126" customFormat="1">
      <c r="A142" s="152" t="s">
        <v>230</v>
      </c>
      <c r="B142" s="290">
        <v>2289.5</v>
      </c>
      <c r="C142" s="154">
        <v>89.9</v>
      </c>
      <c r="D142" s="154">
        <v>94.2</v>
      </c>
      <c r="E142" s="154">
        <v>1123161.2</v>
      </c>
      <c r="F142" s="154">
        <v>109.1</v>
      </c>
      <c r="G142" s="154">
        <v>98.5</v>
      </c>
      <c r="H142" s="154">
        <v>5238.6000000000004</v>
      </c>
      <c r="I142" s="154">
        <v>101.1</v>
      </c>
      <c r="J142" s="154">
        <v>96</v>
      </c>
      <c r="K142" s="154">
        <v>2864516.7</v>
      </c>
      <c r="L142" s="154">
        <v>99.8</v>
      </c>
      <c r="M142" s="154">
        <v>99.7</v>
      </c>
      <c r="N142" s="154">
        <v>9364.9</v>
      </c>
      <c r="O142" s="154">
        <v>99.6</v>
      </c>
      <c r="P142" s="154">
        <v>101.4</v>
      </c>
      <c r="Q142" s="154">
        <v>82.7</v>
      </c>
      <c r="R142" s="154">
        <v>43.4</v>
      </c>
    </row>
    <row r="143" spans="1:19" s="126" customFormat="1">
      <c r="A143" s="152" t="s">
        <v>231</v>
      </c>
      <c r="B143" s="290">
        <v>2414.1</v>
      </c>
      <c r="C143" s="154">
        <v>105.4</v>
      </c>
      <c r="D143" s="154">
        <v>105.6</v>
      </c>
      <c r="E143" s="291">
        <v>1133721.3</v>
      </c>
      <c r="F143" s="154">
        <v>100.9</v>
      </c>
      <c r="G143" s="154">
        <v>111.1</v>
      </c>
      <c r="H143" s="154">
        <v>5006.5</v>
      </c>
      <c r="I143" s="154">
        <v>95.6</v>
      </c>
      <c r="J143" s="154">
        <v>92.8</v>
      </c>
      <c r="K143" s="291">
        <v>2792483</v>
      </c>
      <c r="L143" s="154">
        <v>97.5</v>
      </c>
      <c r="M143" s="154">
        <v>98.7</v>
      </c>
      <c r="N143" s="154">
        <v>9501</v>
      </c>
      <c r="O143" s="154">
        <v>101.5</v>
      </c>
      <c r="P143" s="154">
        <v>102.5</v>
      </c>
      <c r="Q143" s="154">
        <v>82.1</v>
      </c>
      <c r="R143" s="154">
        <v>49.2</v>
      </c>
    </row>
    <row r="144" spans="1:19" s="126" customFormat="1">
      <c r="A144" s="152" t="s">
        <v>232</v>
      </c>
      <c r="B144" s="290">
        <v>2393.1</v>
      </c>
      <c r="C144" s="154">
        <v>99.1</v>
      </c>
      <c r="D144" s="154">
        <v>108.8</v>
      </c>
      <c r="E144" s="154">
        <v>1090224.1000000001</v>
      </c>
      <c r="F144" s="154">
        <v>96.2</v>
      </c>
      <c r="G144" s="154">
        <v>110.7</v>
      </c>
      <c r="H144" s="154">
        <v>5042.2</v>
      </c>
      <c r="I144" s="154">
        <v>100.7</v>
      </c>
      <c r="J144" s="154">
        <v>92.6</v>
      </c>
      <c r="K144" s="154">
        <v>2815881.3</v>
      </c>
      <c r="L144" s="154">
        <v>100.8</v>
      </c>
      <c r="M144" s="154">
        <v>100.2</v>
      </c>
      <c r="N144" s="154">
        <v>9538.7000000000007</v>
      </c>
      <c r="O144" s="154">
        <v>100.4</v>
      </c>
      <c r="P144" s="154">
        <v>102.6</v>
      </c>
      <c r="Q144" s="154">
        <v>81.7</v>
      </c>
      <c r="R144" s="154">
        <v>47.4</v>
      </c>
    </row>
    <row r="145" spans="1:18" s="126" customFormat="1">
      <c r="A145" s="152" t="s">
        <v>233</v>
      </c>
      <c r="B145" s="290">
        <v>2399.8000000000002</v>
      </c>
      <c r="C145" s="154">
        <v>100.3</v>
      </c>
      <c r="D145" s="154">
        <v>101.1</v>
      </c>
      <c r="E145" s="154">
        <v>1144196.8</v>
      </c>
      <c r="F145" s="154">
        <v>105</v>
      </c>
      <c r="G145" s="154">
        <v>104.4</v>
      </c>
      <c r="H145" s="154">
        <v>5060.2</v>
      </c>
      <c r="I145" s="154">
        <v>100.4</v>
      </c>
      <c r="J145" s="154">
        <v>94.5</v>
      </c>
      <c r="K145" s="154">
        <v>2887288.7</v>
      </c>
      <c r="L145" s="154">
        <v>102.5</v>
      </c>
      <c r="M145" s="154">
        <v>101.5</v>
      </c>
      <c r="N145" s="154">
        <v>9539.2000000000007</v>
      </c>
      <c r="O145" s="154">
        <v>100.3</v>
      </c>
      <c r="P145" s="154">
        <v>102.6</v>
      </c>
      <c r="Q145" s="154">
        <v>81.7</v>
      </c>
      <c r="R145" s="154">
        <v>47.3</v>
      </c>
    </row>
    <row r="146" spans="1:18">
      <c r="A146" s="292" t="s">
        <v>234</v>
      </c>
      <c r="B146" s="293">
        <v>2338</v>
      </c>
      <c r="C146" s="294">
        <v>97.4</v>
      </c>
      <c r="D146" s="294">
        <v>91.3</v>
      </c>
      <c r="E146" s="294">
        <v>1165468.1000000001</v>
      </c>
      <c r="F146" s="294">
        <v>101.9</v>
      </c>
      <c r="G146" s="294">
        <v>103.6</v>
      </c>
      <c r="H146" s="294">
        <v>4715.6000000000004</v>
      </c>
      <c r="I146" s="294">
        <v>93.2</v>
      </c>
      <c r="J146" s="294">
        <v>87.5</v>
      </c>
      <c r="K146" s="294">
        <v>2750052</v>
      </c>
      <c r="L146" s="294">
        <v>95.2</v>
      </c>
      <c r="M146" s="294">
        <v>94.9</v>
      </c>
      <c r="N146" s="294">
        <v>9536.7999999999993</v>
      </c>
      <c r="O146" s="294">
        <v>100</v>
      </c>
      <c r="P146" s="294">
        <v>102.5</v>
      </c>
      <c r="Q146" s="294">
        <v>81.900000000000006</v>
      </c>
      <c r="R146" s="294">
        <v>51.3</v>
      </c>
    </row>
    <row r="147" spans="1:18" s="126" customFormat="1">
      <c r="A147" s="152" t="s">
        <v>235</v>
      </c>
      <c r="B147" s="263">
        <v>2212.6999999999998</v>
      </c>
      <c r="C147" s="154">
        <v>94.6</v>
      </c>
      <c r="D147" s="176">
        <v>99.5</v>
      </c>
      <c r="E147" s="154">
        <v>1075172.6000000001</v>
      </c>
      <c r="F147" s="154">
        <v>92.3</v>
      </c>
      <c r="G147" s="154">
        <v>105.6</v>
      </c>
      <c r="H147" s="154">
        <v>5040.2</v>
      </c>
      <c r="I147" s="176">
        <v>106.9</v>
      </c>
      <c r="J147" s="154">
        <v>95.2</v>
      </c>
      <c r="K147" s="154">
        <v>2919521.2</v>
      </c>
      <c r="L147" s="154">
        <v>106.2</v>
      </c>
      <c r="M147" s="154">
        <v>101.2</v>
      </c>
      <c r="N147" s="154">
        <v>9520</v>
      </c>
      <c r="O147" s="154">
        <v>99.8</v>
      </c>
      <c r="P147" s="154">
        <v>102.4</v>
      </c>
      <c r="Q147" s="154">
        <v>81.3</v>
      </c>
      <c r="R147" s="154">
        <v>42.7</v>
      </c>
    </row>
    <row r="148" spans="1:18" s="126" customFormat="1">
      <c r="A148" s="152" t="s">
        <v>236</v>
      </c>
      <c r="B148" s="263">
        <v>2435.1999999999998</v>
      </c>
      <c r="C148" s="154">
        <v>110.1</v>
      </c>
      <c r="D148" s="176">
        <v>106.2</v>
      </c>
      <c r="E148" s="154">
        <v>1154239.8</v>
      </c>
      <c r="F148" s="154">
        <v>107.4</v>
      </c>
      <c r="G148" s="154">
        <v>103.6</v>
      </c>
      <c r="H148" s="154">
        <v>5002.3</v>
      </c>
      <c r="I148" s="176">
        <v>99.2</v>
      </c>
      <c r="J148" s="154">
        <v>95.4</v>
      </c>
      <c r="K148" s="154">
        <v>2941981.8</v>
      </c>
      <c r="L148" s="154">
        <v>100.8</v>
      </c>
      <c r="M148" s="154">
        <v>100.6</v>
      </c>
      <c r="N148" s="154">
        <v>9592.4</v>
      </c>
      <c r="O148" s="154">
        <v>100.8</v>
      </c>
      <c r="P148" s="154">
        <v>103.1</v>
      </c>
      <c r="Q148" s="154">
        <v>80.900000000000006</v>
      </c>
      <c r="R148" s="154">
        <v>49.5</v>
      </c>
    </row>
    <row r="149" spans="1:18" s="129" customFormat="1">
      <c r="A149" s="152" t="s">
        <v>237</v>
      </c>
      <c r="B149" s="263">
        <v>2519.3000000000002</v>
      </c>
      <c r="C149" s="154">
        <v>103.5</v>
      </c>
      <c r="D149" s="176">
        <v>107.1</v>
      </c>
      <c r="E149" s="154">
        <v>1143122.2</v>
      </c>
      <c r="F149" s="154">
        <v>99</v>
      </c>
      <c r="G149" s="154">
        <v>93.9</v>
      </c>
      <c r="H149" s="154">
        <v>5064.8</v>
      </c>
      <c r="I149" s="176">
        <v>101.2</v>
      </c>
      <c r="J149" s="154">
        <v>97.4</v>
      </c>
      <c r="K149" s="154">
        <v>2746321.5</v>
      </c>
      <c r="L149" s="154">
        <v>93.3</v>
      </c>
      <c r="M149" s="154">
        <v>93.1</v>
      </c>
      <c r="N149" s="154">
        <v>9582.4</v>
      </c>
      <c r="O149" s="154">
        <v>99.9</v>
      </c>
      <c r="P149" s="154">
        <v>102.1</v>
      </c>
      <c r="Q149" s="154">
        <v>81.900000000000006</v>
      </c>
      <c r="R149" s="154">
        <v>49.6</v>
      </c>
    </row>
    <row r="150" spans="1:18" s="126" customFormat="1">
      <c r="A150" s="152" t="s">
        <v>238</v>
      </c>
      <c r="B150" s="263">
        <v>2632</v>
      </c>
      <c r="C150" s="154">
        <v>104.5</v>
      </c>
      <c r="D150" s="176">
        <v>111.5</v>
      </c>
      <c r="E150" s="154">
        <v>1182015.3</v>
      </c>
      <c r="F150" s="154">
        <v>103.4</v>
      </c>
      <c r="G150" s="154">
        <v>99.7</v>
      </c>
      <c r="H150" s="154">
        <v>4980.2</v>
      </c>
      <c r="I150" s="176">
        <v>98.3</v>
      </c>
      <c r="J150" s="154">
        <v>96.8</v>
      </c>
      <c r="K150" s="154">
        <v>2951970.7</v>
      </c>
      <c r="L150" s="154">
        <v>107.5</v>
      </c>
      <c r="M150" s="154">
        <v>102.4</v>
      </c>
      <c r="N150" s="154">
        <v>9581.1</v>
      </c>
      <c r="O150" s="154">
        <v>100</v>
      </c>
      <c r="P150" s="154">
        <v>102.2</v>
      </c>
      <c r="Q150" s="154">
        <v>80.8</v>
      </c>
      <c r="R150" s="154">
        <v>53.7</v>
      </c>
    </row>
    <row r="151" spans="1:18" s="126" customFormat="1">
      <c r="A151" s="152" t="s">
        <v>192</v>
      </c>
      <c r="B151" s="263">
        <v>2469.6999999999998</v>
      </c>
      <c r="C151" s="154">
        <v>93.8</v>
      </c>
      <c r="D151" s="176">
        <v>102.8</v>
      </c>
      <c r="E151" s="154">
        <v>1191542.1000000001</v>
      </c>
      <c r="F151" s="154">
        <v>100.8</v>
      </c>
      <c r="G151" s="154">
        <v>107.2</v>
      </c>
      <c r="H151" s="154">
        <v>4943.7</v>
      </c>
      <c r="I151" s="176">
        <v>99.3</v>
      </c>
      <c r="J151" s="154">
        <v>96.9</v>
      </c>
      <c r="K151" s="154">
        <v>2930402.8</v>
      </c>
      <c r="L151" s="154">
        <v>99.3</v>
      </c>
      <c r="M151" s="154">
        <v>103.4</v>
      </c>
      <c r="N151" s="154">
        <v>9578.7000000000007</v>
      </c>
      <c r="O151" s="154">
        <v>100</v>
      </c>
      <c r="P151" s="154">
        <v>102</v>
      </c>
      <c r="Q151" s="154">
        <v>81.599999999999994</v>
      </c>
      <c r="R151" s="154">
        <v>50.7</v>
      </c>
    </row>
    <row r="152" spans="1:18" s="164" customFormat="1">
      <c r="A152" s="296" t="s">
        <v>240</v>
      </c>
      <c r="B152" s="297">
        <v>2216</v>
      </c>
      <c r="C152" s="298">
        <v>89.7</v>
      </c>
      <c r="D152" s="297">
        <v>113.2</v>
      </c>
      <c r="E152" s="297">
        <v>1069281.3</v>
      </c>
      <c r="F152" s="299">
        <v>89.7</v>
      </c>
      <c r="G152" s="297">
        <v>114.3</v>
      </c>
      <c r="H152" s="299">
        <v>5039.5</v>
      </c>
      <c r="I152" s="299">
        <v>101.9</v>
      </c>
      <c r="J152" s="299">
        <v>97.5</v>
      </c>
      <c r="K152" s="300">
        <v>2969445.4</v>
      </c>
      <c r="L152" s="297">
        <v>101.3</v>
      </c>
      <c r="M152" s="299">
        <v>103.6</v>
      </c>
      <c r="N152" s="298">
        <v>9650.9</v>
      </c>
      <c r="O152" s="299">
        <v>100.8</v>
      </c>
      <c r="P152" s="299">
        <v>102.3</v>
      </c>
      <c r="Q152" s="299">
        <v>81</v>
      </c>
      <c r="R152" s="297">
        <v>43.8</v>
      </c>
    </row>
    <row r="153" spans="1:18">
      <c r="B153" s="141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</row>
  </sheetData>
  <mergeCells count="4">
    <mergeCell ref="N2:R2"/>
    <mergeCell ref="K3:L3"/>
    <mergeCell ref="N28:R28"/>
    <mergeCell ref="K29:L29"/>
  </mergeCells>
  <phoneticPr fontId="37"/>
  <printOptions horizontalCentered="1"/>
  <pageMargins left="0.27559055118110237" right="0.19685039370078741" top="0.11811023622047245" bottom="0" header="0" footer="0"/>
  <pageSetup paperSize="8" scale="45" firstPageNumber="0" fitToWidth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42A6B-F86D-4952-A094-191435808C39}">
  <sheetPr>
    <tabColor indexed="22"/>
    <pageSetUpPr fitToPage="1"/>
  </sheetPr>
  <dimension ref="A1:T1"/>
  <sheetViews>
    <sheetView view="pageBreakPreview" zoomScale="115" zoomScaleNormal="40" zoomScaleSheetLayoutView="115" workbookViewId="0">
      <selection sqref="A1:O1"/>
    </sheetView>
  </sheetViews>
  <sheetFormatPr defaultRowHeight="13"/>
  <sheetData>
    <row r="1" spans="1:20" ht="21" customHeight="1">
      <c r="A1" s="358" t="s">
        <v>241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22"/>
      <c r="Q1" s="22"/>
      <c r="R1" s="22"/>
      <c r="S1" s="22"/>
      <c r="T1" s="22"/>
    </row>
  </sheetData>
  <mergeCells count="1">
    <mergeCell ref="A1:O1"/>
  </mergeCells>
  <phoneticPr fontId="37"/>
  <pageMargins left="0.70866141732283472" right="0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概要</vt:lpstr>
      <vt:lpstr>ＡＢ表 </vt:lpstr>
      <vt:lpstr>Ｃ表 </vt:lpstr>
      <vt:lpstr>類別合計</vt:lpstr>
      <vt:lpstr>推移表</vt:lpstr>
      <vt:lpstr>グラフ</vt:lpstr>
      <vt:lpstr>グラフ!Print_Area</vt:lpstr>
      <vt:lpstr>概要!Print_Area</vt:lpstr>
      <vt:lpstr>推移表!Print_Area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