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6年度\2604\"/>
    </mc:Choice>
  </mc:AlternateContent>
  <xr:revisionPtr revIDLastSave="0" documentId="13_ncr:1_{00BADBFC-9B56-4BB7-B68E-F0AC51059693}" xr6:coauthVersionLast="47" xr6:coauthVersionMax="47" xr10:uidLastSave="{00000000-0000-0000-0000-000000000000}"/>
  <workbookProtection workbookAlgorithmName="SHA-512" workbookHashValue="d2ZOV5mysbttMNcERhPIzk2jbCHdUGkOyJn+DILS4FvShpPMyQnZJvr52sPZVJ2ByrrfJkIPi/Anem0oJ9bPQA==" workbookSaltValue="dCW6YXqyH8ATpVmSa/+BQA==" workbookSpinCount="100000" lockStructure="1"/>
  <bookViews>
    <workbookView xWindow="-15" yWindow="-16320" windowWidth="29040" windowHeight="1572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Sheet2!$F$259:$F$269</definedName>
    <definedName name="愛媛県">Sheet2!$F$329</definedName>
    <definedName name="茨城県">Sheet2!$F$119:$F$120</definedName>
    <definedName name="岡山県">Sheet2!$F$319</definedName>
    <definedName name="沖縄県">Sheet2!$F$356</definedName>
    <definedName name="岩手県">Sheet2!$F$108</definedName>
    <definedName name="岐阜県">Sheet2!$F$255</definedName>
    <definedName name="宮崎県">Sheet2!$F$352</definedName>
    <definedName name="宮城県">Sheet2!$F$110:$F$111</definedName>
    <definedName name="京都府">Sheet2!$F$275:$F$276</definedName>
    <definedName name="金融庁長官・国土交通大臣">Sheet2!$F$4:$F$99</definedName>
    <definedName name="熊本県">Sheet2!$F$348</definedName>
    <definedName name="群馬県">Sheet2!$F$124</definedName>
    <definedName name="広島県">Sheet2!$F$321</definedName>
    <definedName name="香川県">Sheet2!$F$327</definedName>
    <definedName name="高知県">Sheet2!$F$331</definedName>
    <definedName name="国土交通大臣">Sheet2!$F$101</definedName>
    <definedName name="佐賀県">Sheet2!$F$344</definedName>
    <definedName name="埼玉県">Sheet2!$F$126:$F$128</definedName>
    <definedName name="三重県">Sheet2!$F$271</definedName>
    <definedName name="山形県">Sheet2!$F$115</definedName>
    <definedName name="山口県">Sheet2!$F$323</definedName>
    <definedName name="山梨県">Sheet2!$F$251</definedName>
    <definedName name="滋賀県">Sheet2!$F$273</definedName>
    <definedName name="鹿児島県">Sheet2!$F$354</definedName>
    <definedName name="秋田県">Sheet2!$F$113</definedName>
    <definedName name="新潟県">Sheet2!$F$242:$F$243</definedName>
    <definedName name="神奈川県">Sheet2!$F$225:$F$240</definedName>
    <definedName name="青森県">Sheet2!$F$106</definedName>
    <definedName name="静岡県">Sheet2!$F$257</definedName>
    <definedName name="石川県">Sheet2!$F$247</definedName>
    <definedName name="千葉県">Sheet2!$F$130</definedName>
    <definedName name="大阪府">Sheet2!$F$278:$F$305</definedName>
    <definedName name="大分県">Sheet2!$F$350</definedName>
    <definedName name="長崎県">Sheet2!$F$346</definedName>
    <definedName name="長野県">Sheet2!$F$253</definedName>
    <definedName name="鳥取県">Sheet2!$F$315</definedName>
    <definedName name="島根県">Sheet2!$F$317</definedName>
    <definedName name="東京都">Sheet2!$F$132:$F$223</definedName>
    <definedName name="徳島県">Sheet2!$F$325</definedName>
    <definedName name="栃木県">Sheet2!$F$122</definedName>
    <definedName name="奈良県">Sheet2!$F$310</definedName>
    <definedName name="富山県">Sheet2!$F$245</definedName>
    <definedName name="福井県">Sheet2!$F$249</definedName>
    <definedName name="福岡県">Sheet2!$F$333:$F$342</definedName>
    <definedName name="福島県">Sheet2!$F$117</definedName>
    <definedName name="兵庫県">Sheet2!$F$307:$F$308</definedName>
    <definedName name="北海道">Sheet2!$F$103:$F$104</definedName>
    <definedName name="和歌山県">Sheet2!$F$312:$F$313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9" i="2" l="1"/>
  <c r="H220" i="2"/>
  <c r="H221" i="2"/>
  <c r="H98" i="2"/>
  <c r="H308" i="2"/>
  <c r="H303" i="2" l="1"/>
  <c r="H304" i="2"/>
  <c r="H305" i="2"/>
  <c r="H243" i="2" l="1"/>
  <c r="H239" i="2" l="1"/>
  <c r="H240" i="2"/>
  <c r="H302" i="2" l="1"/>
  <c r="H99" i="2"/>
  <c r="H247" i="2" l="1"/>
  <c r="H97" i="2" l="1"/>
  <c r="H276" i="2" l="1"/>
  <c r="H106" i="3" l="1"/>
  <c r="M105" i="3"/>
  <c r="L105" i="3"/>
  <c r="K105" i="3"/>
  <c r="J105" i="3"/>
  <c r="I105" i="3"/>
  <c r="H105" i="3"/>
  <c r="H301" i="2" l="1"/>
  <c r="H237" i="2" l="1"/>
  <c r="H238" i="2"/>
  <c r="H356" i="2" l="1"/>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7" i="2"/>
  <c r="H306" i="2"/>
  <c r="H300" i="2"/>
  <c r="H299" i="2"/>
  <c r="H298" i="2"/>
  <c r="H297" i="2"/>
  <c r="H296" i="2"/>
  <c r="H295" i="2"/>
  <c r="H294" i="2"/>
  <c r="H293" i="2"/>
  <c r="H292" i="2"/>
  <c r="H291" i="2"/>
  <c r="H290" i="2"/>
  <c r="H289" i="2"/>
  <c r="H288" i="2"/>
  <c r="H287" i="2"/>
  <c r="H286" i="2"/>
  <c r="H285" i="2"/>
  <c r="H284" i="2"/>
  <c r="H283" i="2"/>
  <c r="H282" i="2"/>
  <c r="H281" i="2"/>
  <c r="H280" i="2"/>
  <c r="H279" i="2"/>
  <c r="H278" i="2"/>
  <c r="H277"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6" i="2"/>
  <c r="H245" i="2"/>
  <c r="H244" i="2"/>
  <c r="H242" i="2"/>
  <c r="H241" i="2"/>
  <c r="H236" i="2"/>
  <c r="H235" i="2"/>
  <c r="H234" i="2"/>
  <c r="H233" i="2"/>
  <c r="H232" i="2"/>
  <c r="H231" i="2"/>
  <c r="H230" i="2"/>
  <c r="H229" i="2"/>
  <c r="H228" i="2"/>
  <c r="H227" i="2"/>
  <c r="H226" i="2"/>
  <c r="H225" i="2"/>
  <c r="H224" i="2"/>
  <c r="H223" i="2"/>
  <c r="H222"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11" i="3" l="1"/>
  <c r="M310" i="3"/>
  <c r="L310" i="3"/>
  <c r="J310" i="3"/>
  <c r="I310" i="3"/>
  <c r="H310" i="3"/>
  <c r="D7" i="1"/>
  <c r="D2" i="1"/>
  <c r="E7" i="1" s="1"/>
  <c r="I313" i="3" l="1"/>
  <c r="J313" i="3"/>
  <c r="H313" i="3"/>
  <c r="L313" i="3"/>
  <c r="M313" i="3"/>
  <c r="H314"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6"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6"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3"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5"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6"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8"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8"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3"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0"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6"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5"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8"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5"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6"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28"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39"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1"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5"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86"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6"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8"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8"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9"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<sst xmlns="http://schemas.openxmlformats.org/spreadsheetml/2006/main" count="3166" uniqueCount="2095">
  <si>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</si>
  <si>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</si>
  <si>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</si>
  <si>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</si>
  <si>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</si>
  <si>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</si>
  <si>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</si>
  <si>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</si>
  <si>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</si>
  <si>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</si>
  <si>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</si>
  <si>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</si>
  <si>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</si>
  <si>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</si>
  <si>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</si>
  <si>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</si>
  <si>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</si>
  <si>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</si>
  <si>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</si>
  <si>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</si>
  <si>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</si>
  <si>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</si>
  <si>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</si>
  <si>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</si>
  <si>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</si>
  <si>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</si>
  <si>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</si>
  <si>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</si>
  <si>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</si>
  <si>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</si>
  <si>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</si>
  <si>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</si>
  <si>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</si>
  <si>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</si>
  <si>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</si>
  <si>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</si>
  <si>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</si>
  <si>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</si>
  <si>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</si>
  <si>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</si>
  <si>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</si>
  <si>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</si>
  <si>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</si>
  <si>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</si>
  <si>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</si>
  <si>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</si>
  <si>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</si>
  <si>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</si>
  <si>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</si>
  <si>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</si>
  <si>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</si>
  <si>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</si>
  <si>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</si>
  <si>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</si>
  <si>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</si>
  <si>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</si>
  <si>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</si>
  <si>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</si>
  <si>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</si>
  <si>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</si>
  <si>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</si>
  <si>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</si>
  <si>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</si>
  <si>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</si>
  <si>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</si>
  <si>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</si>
  <si>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</si>
  <si>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</si>
  <si>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</si>
  <si>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</si>
  <si>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</si>
  <si>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</si>
  <si>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</si>
  <si>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</si>
  <si>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</si>
  <si>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</si>
  <si>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</si>
  <si>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</si>
  <si>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</si>
  <si>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</si>
  <si>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</si>
  <si>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</si>
  <si>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</si>
  <si>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</si>
  <si>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</si>
  <si>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</si>
  <si>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</si>
  <si>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</si>
  <si>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</si>
  <si>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</si>
  <si>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</si>
  <si>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</si>
  <si>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</si>
  <si>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</si>
  <si>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</si>
  <si>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</si>
  <si>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</si>
  <si>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</si>
  <si>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</si>
  <si>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</si>
  <si>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</si>
  <si>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</si>
  <si>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</si>
  <si>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</si>
  <si>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</si>
  <si>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</si>
  <si>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</si>
  <si>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</si>
  <si>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</si>
  <si>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</si>
  <si>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</si>
  <si>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</si>
  <si>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</si>
  <si>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</si>
  <si>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</si>
  <si>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</si>
  <si>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</si>
  <si>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</si>
  <si>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</si>
  <si>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</si>
  <si>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</si>
  <si>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</si>
  <si>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</si>
  <si>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</si>
  <si>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</si>
  <si>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</si>
  <si>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</si>
  <si>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</si>
  <si>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</si>
  <si>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</si>
  <si>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</si>
  <si>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</si>
  <si>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</si>
  <si>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</si>
  <si>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</si>
  <si>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</si>
  <si>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</si>
  <si>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</si>
  <si>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</si>
  <si>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</si>
  <si>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</si>
  <si>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</si>
  <si>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</si>
  <si>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</si>
  <si>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</si>
  <si>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</si>
  <si>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</si>
  <si>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</si>
  <si>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</si>
  <si>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</si>
  <si>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</si>
  <si>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</si>
  <si>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</si>
  <si>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</si>
  <si>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</si>
  <si>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</si>
  <si>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</si>
  <si>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</si>
  <si>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</si>
  <si>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</si>
  <si>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</si>
  <si>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</si>
  <si>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</si>
  <si>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</si>
  <si>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</si>
  <si>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</si>
  <si>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</si>
  <si>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</si>
  <si>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</si>
  <si>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</si>
  <si>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</si>
  <si>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</si>
  <si>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</si>
  <si>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</si>
  <si>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</si>
  <si>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</si>
  <si>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</si>
  <si>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</si>
  <si>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</si>
  <si>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</si>
  <si>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</si>
  <si>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</si>
  <si>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</si>
  <si>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</si>
  <si>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</si>
  <si>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</si>
  <si>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</si>
  <si>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</si>
  <si>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</si>
  <si>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</si>
  <si>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</si>
  <si>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</si>
  <si>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</si>
  <si>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</si>
  <si>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</si>
  <si>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</si>
  <si>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</si>
  <si>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</si>
  <si>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</si>
  <si>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</si>
  <si>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</si>
  <si>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</si>
  <si>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</si>
  <si>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</si>
  <si>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</si>
  <si>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</si>
  <si>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</si>
  <si>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</si>
  <si>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</si>
  <si>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</si>
  <si>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</si>
  <si>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</si>
  <si>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</si>
  <si>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</si>
  <si>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</si>
  <si>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</si>
  <si>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</si>
  <si>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</si>
  <si>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</si>
  <si>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</si>
  <si>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</si>
  <si>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</si>
  <si>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</si>
  <si>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</si>
  <si>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</si>
  <si>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</si>
  <si>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</si>
  <si>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</si>
  <si>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</si>
  <si>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</si>
  <si>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</si>
  <si>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</si>
  <si>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</si>
  <si>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</si>
  <si>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</si>
  <si>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</si>
  <si>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</si>
  <si>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</si>
  <si>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</si>
  <si>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</si>
  <si>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</si>
  <si>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</si>
  <si>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</si>
  <si>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</si>
  <si>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</si>
  <si>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</si>
  <si>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</si>
  <si>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</si>
  <si>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</si>
  <si>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</si>
  <si>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</si>
  <si>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</si>
  <si>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</si>
  <si>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</si>
  <si>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</si>
  <si>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</si>
  <si>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</si>
  <si>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</si>
  <si>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</si>
  <si>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</si>
  <si>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</si>
  <si>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</si>
  <si>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</si>
  <si>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</si>
  <si>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</si>
  <si>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</si>
  <si>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</si>
  <si>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</si>
  <si>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</si>
  <si>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</si>
  <si>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</si>
  <si>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</si>
  <si>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</si>
  <si>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</si>
  <si>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</si>
  <si>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</si>
  <si>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</si>
  <si>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</si>
  <si>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</si>
  <si>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</si>
  <si>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</si>
  <si>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</si>
  <si>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</si>
  <si>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</si>
  <si>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</si>
  <si>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</si>
  <si>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</si>
  <si>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</si>
  <si>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</si>
  <si>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</si>
  <si>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</si>
  <si>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</si>
  <si>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</si>
  <si>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</si>
  <si>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</si>
  <si>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</si>
  <si>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</si>
  <si>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</si>
  <si>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</si>
  <si>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</si>
  <si>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</si>
  <si>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</si>
  <si>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</si>
  <si>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</si>
  <si>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</si>
  <si>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</si>
  <si>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</si>
  <si>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</si>
  <si>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</si>
  <si>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</si>
  <si>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</si>
  <si>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</si>
  <si>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</si>
  <si>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</si>
  <si>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</si>
  <si>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</si>
  <si>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</si>
  <si>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</si>
  <si>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</si>
  <si>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</si>
  <si>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</si>
  <si>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</si>
  <si>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</si>
  <si>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</si>
  <si>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</si>
  <si>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</si>
  <si>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</si>
  <si>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</si>
  <si>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</si>
  <si>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</si>
  <si>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</si>
  <si>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</si>
  <si>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</si>
  <si>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</si>
  <si>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</si>
  <si>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</si>
  <si>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</si>
  <si>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</si>
  <si>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</si>
  <si>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</si>
  <si>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</si>
  <si>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</si>
  <si>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</si>
  <si>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</si>
  <si>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</si>
  <si>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</si>
  <si>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</si>
  <si>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</si>
  <si>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</si>
  <si>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</si>
  <si>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</si>
  <si>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</si>
  <si>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</si>
  <si>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</si>
  <si>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</si>
  <si>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</si>
  <si>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</si>
  <si>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</si>
  <si>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</si>
  <si>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</si>
  <si>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</si>
  <si>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</si>
  <si>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</si>
  <si>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</si>
  <si>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</si>
  <si>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</si>
  <si>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</si>
  <si>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</si>
  <si>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</si>
  <si>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</si>
  <si>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</si>
  <si>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</si>
  <si>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</si>
  <si>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</si>
  <si>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</si>
  <si>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</si>
  <si>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</si>
  <si>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</si>
  <si>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</si>
  <si>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</si>
  <si>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</si>
  <si>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</si>
  <si>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</si>
  <si>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</si>
  <si>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</si>
  <si>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</si>
  <si>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</si>
  <si>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</si>
  <si>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</si>
  <si>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</si>
  <si>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</si>
  <si>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</si>
  <si>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</si>
  <si>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</si>
  <si>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</si>
  <si>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</si>
  <si>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</si>
  <si>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</si>
  <si>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</si>
  <si>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</si>
  <si>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</si>
  <si>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</si>
  <si>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</si>
  <si>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</si>
  <si>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</si>
  <si>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</si>
  <si>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</si>
  <si>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</si>
  <si>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</si>
  <si>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</si>
  <si>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</si>
  <si>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</si>
  <si>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</si>
  <si>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</si>
  <si>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</si>
  <si>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</si>
  <si>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</si>
  <si>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</si>
  <si>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</si>
  <si>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</si>
  <si>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</si>
  <si>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</si>
  <si>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</si>
  <si>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</si>
  <si>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</si>
  <si>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</si>
  <si>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</si>
  <si>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</si>
  <si>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</si>
  <si>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</si>
  <si>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</si>
  <si>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</si>
  <si>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</si>
  <si>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</si>
  <si>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</si>
  <si>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</si>
  <si>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</si>
  <si>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</si>
  <si>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</si>
  <si>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</si>
  <si>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</si>
  <si>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</si>
  <si>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</si>
  <si>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</si>
  <si>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</si>
  <si>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</si>
  <si>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</si>
  <si>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</si>
  <si>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</si>
  <si>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</si>
  <si>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</si>
  <si>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</si>
  <si>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</si>
  <si>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</si>
  <si>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</si>
  <si>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</si>
  <si>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</si>
  <si>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</si>
  <si>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</si>
  <si>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</si>
  <si>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</si>
  <si>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</si>
  <si>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</si>
  <si>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</si>
  <si>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</si>
  <si>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</si>
  <si>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</si>
  <si>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</si>
  <si>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</si>
  <si>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</si>
  <si>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</si>
  <si>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</si>
  <si>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</si>
  <si>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</si>
  <si>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</si>
  <si>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</si>
  <si>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</si>
  <si>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</si>
  <si>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</si>
  <si>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</si>
  <si>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</si>
  <si>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</si>
  <si>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</si>
  <si>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</si>
  <si>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</si>
  <si>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</si>
  <si>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</si>
  <si>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</si>
  <si>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</si>
  <si>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</si>
  <si>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</si>
  <si>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</si>
  <si>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</si>
  <si>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</si>
  <si>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</si>
  <si>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</si>
  <si>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</si>
  <si>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</si>
  <si>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</si>
  <si>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</si>
  <si>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</si>
  <si>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</si>
  <si>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</si>
  <si>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</si>
  <si>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</si>
  <si>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</si>
  <si>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</si>
  <si>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</si>
  <si>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</si>
  <si>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</si>
  <si>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</si>
  <si>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</si>
  <si>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</si>
  <si>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</si>
  <si>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</si>
  <si>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</si>
  <si>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</si>
  <si>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</si>
  <si>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</si>
  <si>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</si>
  <si>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</si>
  <si>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</si>
  <si>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</si>
  <si>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</si>
  <si>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</si>
  <si>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</si>
  <si>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</si>
  <si>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</si>
  <si>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</si>
  <si>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</si>
  <si>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</si>
  <si>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</si>
  <si>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</si>
  <si>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</si>
  <si>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</si>
  <si>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</si>
  <si>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</si>
  <si>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</si>
  <si>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</si>
  <si>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</si>
  <si>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</si>
  <si>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</si>
  <si>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</si>
  <si>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</si>
  <si>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</si>
  <si>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</si>
  <si>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</si>
  <si>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</si>
  <si>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</si>
  <si>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</si>
  <si>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</si>
  <si>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</si>
  <si>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</si>
  <si>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</si>
  <si>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</si>
  <si>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</si>
  <si>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</si>
  <si>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</si>
  <si>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</si>
  <si>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</si>
  <si>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</si>
  <si>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</si>
  <si>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</si>
  <si>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</si>
  <si>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</si>
  <si>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</si>
  <si>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</si>
  <si>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</si>
  <si>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</si>
  <si>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</si>
  <si>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</si>
  <si>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</si>
  <si>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</si>
  <si>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</si>
  <si>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</si>
  <si>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</si>
  <si>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</si>
  <si>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</si>
  <si>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</si>
  <si>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</si>
  <si>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</si>
  <si>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</si>
  <si>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</si>
  <si>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</si>
  <si>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</si>
  <si>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</si>
  <si>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</si>
  <si>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</si>
  <si>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</si>
  <si>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</si>
  <si>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</si>
  <si>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</si>
  <si>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</si>
  <si>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</si>
  <si>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</si>
  <si>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</si>
  <si>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</si>
  <si>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</si>
  <si>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</si>
  <si>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</si>
  <si>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</si>
  <si>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</si>
  <si>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</si>
  <si>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</si>
  <si>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</si>
  <si>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</si>
  <si>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</si>
  <si>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</si>
  <si>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</si>
  <si>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</si>
  <si>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</si>
  <si>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</si>
  <si>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</si>
  <si>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</si>
  <si>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</si>
  <si>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</si>
  <si>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</si>
  <si>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</si>
  <si>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</si>
  <si>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</si>
  <si>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</si>
  <si>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</si>
  <si>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</si>
  <si>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</si>
  <si>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</si>
  <si>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</si>
  <si>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</si>
  <si>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</si>
  <si>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</si>
  <si>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</si>
  <si>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</si>
  <si>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</si>
  <si>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</si>
  <si>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</si>
  <si>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</si>
  <si>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</si>
  <si>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</si>
  <si>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</si>
  <si>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</si>
  <si>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</si>
  <si>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</si>
  <si>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</si>
  <si>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</si>
  <si>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</si>
  <si>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</si>
  <si>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</si>
  <si>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</si>
  <si>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</si>
  <si>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</si>
  <si>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</si>
  <si>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</si>
  <si>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</si>
  <si>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</si>
  <si>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</si>
  <si>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</si>
  <si>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</si>
  <si>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</si>
  <si>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</si>
  <si>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</si>
  <si>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</si>
  <si>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</si>
  <si>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</si>
  <si>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</si>
  <si>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</si>
  <si>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</si>
  <si>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</si>
  <si>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</si>
  <si>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</si>
  <si>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</si>
  <si>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</si>
  <si>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</si>
  <si>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</si>
  <si>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</si>
  <si>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</si>
  <si>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</si>
  <si>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</si>
  <si>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</si>
  <si>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</si>
  <si>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</si>
  <si>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</si>
  <si>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</si>
  <si>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</si>
  <si>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</si>
  <si>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</si>
  <si>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</si>
  <si>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</si>
  <si>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</si>
  <si>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</si>
  <si>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</si>
  <si>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</si>
  <si>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</si>
  <si>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</si>
  <si>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</si>
  <si>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</si>
  <si>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</si>
  <si>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</si>
  <si>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</si>
  <si>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</si>
  <si>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</si>
  <si>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</si>
  <si>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</si>
  <si>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</si>
  <si>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</si>
  <si>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</si>
  <si>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</si>
  <si>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</si>
  <si>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</si>
  <si>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</si>
  <si>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</si>
  <si>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</si>
  <si>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</si>
  <si>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</si>
  <si>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</si>
  <si>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</si>
  <si>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</si>
  <si>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</si>
  <si>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</si>
  <si>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</si>
  <si>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</si>
  <si>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</si>
  <si>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</si>
  <si>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</si>
  <si>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</si>
  <si>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</si>
  <si>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</si>
  <si>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</si>
  <si>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</si>
  <si>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</si>
  <si>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</si>
  <si>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</si>
  <si>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</si>
  <si>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</si>
  <si>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</si>
  <si>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</si>
  <si>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</si>
  <si>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</si>
  <si>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</si>
  <si>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</si>
  <si>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</si>
  <si>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</si>
  <si>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</si>
  <si>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</si>
  <si>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</si>
  <si>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</si>
  <si>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</si>
  <si>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</si>
  <si>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</si>
  <si>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</si>
  <si>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</si>
  <si>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</si>
  <si>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</si>
  <si>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</si>
  <si>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</si>
  <si>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</si>
  <si>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</si>
  <si>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</si>
  <si>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</si>
  <si>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</si>
  <si>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</si>
  <si>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</si>
  <si>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</si>
  <si>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</si>
  <si>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</si>
  <si>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</si>
  <si>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</si>
  <si>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</si>
  <si>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</si>
  <si>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</si>
  <si>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</si>
  <si>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</si>
  <si>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</si>
  <si>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</si>
  <si>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</si>
  <si>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</si>
  <si>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</si>
  <si>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</si>
  <si>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</si>
  <si>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</si>
  <si>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</si>
  <si>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</si>
  <si>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</si>
  <si>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</si>
  <si>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</si>
  <si>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</si>
  <si>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</si>
  <si>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</si>
  <si>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</si>
  <si>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</si>
  <si>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</si>
  <si>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</si>
  <si>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</si>
  <si>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</si>
  <si>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</si>
  <si>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東京都千代田区大手町２丁目１番１号</t>
    <phoneticPr fontId="7"/>
  </si>
  <si>
    <t>03－6262－6402</t>
    <phoneticPr fontId="7"/>
  </si>
  <si>
    <t>松本　俊人</t>
  </si>
  <si>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</si>
  <si>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</si>
  <si>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</si>
  <si>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</si>
  <si>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</si>
  <si>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</si>
  <si>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</si>
  <si>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</si>
  <si>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</si>
  <si>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</si>
  <si>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</si>
  <si>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</si>
  <si>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</si>
  <si>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</si>
  <si>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</si>
  <si>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</si>
  <si>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</si>
  <si>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</si>
  <si>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</si>
  <si>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</si>
  <si>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</si>
  <si>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</si>
  <si>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</si>
  <si>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</si>
  <si>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</si>
  <si>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</si>
  <si>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</si>
  <si>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</si>
  <si>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</si>
  <si>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</si>
  <si>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</si>
  <si>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</si>
  <si>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</si>
  <si>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</si>
  <si>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</si>
  <si>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</si>
  <si>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</si>
  <si>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</si>
  <si>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</si>
  <si>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</si>
  <si>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</si>
  <si>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</si>
  <si>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</si>
  <si>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</si>
  <si>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</si>
  <si>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</si>
  <si>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</si>
  <si>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</si>
  <si>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</si>
  <si>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</si>
  <si>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</si>
  <si>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</si>
  <si>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</si>
  <si>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</si>
  <si>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</si>
  <si>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</si>
  <si>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</si>
  <si>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</si>
  <si>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</si>
  <si>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</si>
  <si>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</si>
  <si>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</si>
  <si>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</si>
  <si>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</si>
  <si>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</si>
  <si>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</si>
  <si>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</si>
  <si>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</si>
  <si>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</si>
  <si>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</si>
  <si>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</si>
  <si>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</si>
  <si>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</si>
  <si>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</si>
  <si>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</si>
  <si>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</si>
  <si>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</si>
  <si>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</si>
  <si>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</si>
  <si>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</si>
  <si>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</si>
  <si>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</si>
  <si>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</si>
  <si>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</si>
  <si>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</si>
  <si>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</si>
  <si>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</si>
  <si>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</si>
  <si>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</si>
  <si>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</si>
  <si>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</si>
  <si>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</si>
  <si>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</si>
  <si>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品川　功</t>
    <rPh sb="0" eb="2">
      <t>シナガワ</t>
    </rPh>
    <rPh sb="3" eb="4">
      <t>コウ</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</si>
  <si>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</si>
  <si>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</si>
  <si>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</si>
  <si>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</si>
  <si>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</si>
  <si>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</si>
  <si>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</si>
  <si>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</si>
  <si>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</si>
  <si>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</si>
  <si>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</si>
  <si>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</si>
  <si>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</si>
  <si>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</si>
  <si>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</si>
  <si>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</si>
  <si>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</si>
  <si>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</si>
  <si>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</si>
  <si>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</si>
  <si>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</si>
  <si>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</si>
  <si>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</si>
  <si>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</si>
  <si>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</si>
  <si>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</si>
  <si>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</si>
  <si>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</si>
  <si>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</si>
  <si>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</si>
  <si>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</si>
  <si>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</si>
  <si>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</si>
  <si>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</si>
  <si>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</si>
  <si>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</si>
  <si>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</si>
  <si>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</si>
  <si>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</si>
  <si>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</si>
  <si>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</si>
  <si>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</si>
  <si>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</si>
  <si>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</si>
  <si>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</si>
  <si>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</si>
  <si>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</si>
  <si>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</si>
  <si>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</si>
  <si>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</si>
  <si>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</si>
  <si>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</si>
  <si>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</si>
  <si>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</si>
  <si>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</si>
  <si>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</si>
  <si>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</si>
  <si>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</si>
  <si>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</si>
  <si>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</si>
  <si>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</si>
  <si>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</si>
  <si>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</si>
  <si>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</si>
  <si>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</si>
  <si>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</si>
  <si>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</si>
  <si>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</si>
  <si>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</si>
  <si>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</si>
  <si>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</si>
  <si>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</si>
  <si>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</si>
  <si>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</si>
  <si>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</si>
  <si>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</si>
  <si>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</si>
  <si>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</si>
  <si>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</si>
  <si>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</si>
  <si>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冨満　浩二（本店）</t>
    <rPh sb="0" eb="2">
      <t>トミミツ</t>
    </rPh>
    <rPh sb="3" eb="5">
      <t>コウジ</t>
    </rPh>
    <rPh sb="6" eb="8">
      <t>ホンテン</t>
    </rPh>
    <phoneticPr fontId="7"/>
  </si>
  <si>
    <t>蜂谷　二郎</t>
    <rPh sb="0" eb="2">
      <t>ハチヤ</t>
    </rPh>
    <rPh sb="3" eb="5">
      <t>ジロウ</t>
    </rPh>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</si>
  <si>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</si>
  <si>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</si>
  <si>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</si>
  <si>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</si>
  <si>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</si>
  <si>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</si>
  <si>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</si>
  <si>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</si>
  <si>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</si>
  <si>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</si>
  <si>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</si>
  <si>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</si>
  <si>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</si>
  <si>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</si>
  <si>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</si>
  <si>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</si>
  <si>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</si>
  <si>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</si>
  <si>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</si>
  <si>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</si>
  <si>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</si>
  <si>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</si>
  <si>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</si>
  <si>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</si>
  <si>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</si>
  <si>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</si>
  <si>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</si>
  <si>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</si>
  <si>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</si>
  <si>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</si>
  <si>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</si>
  <si>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</si>
  <si>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</si>
  <si>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</si>
  <si>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</si>
  <si>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</si>
  <si>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</si>
  <si>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</si>
  <si>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</si>
  <si>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</si>
  <si>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</si>
  <si>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</si>
  <si>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</si>
  <si>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</si>
  <si>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</si>
  <si>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</si>
  <si>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</si>
  <si>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</si>
  <si>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</si>
  <si>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</si>
  <si>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</si>
  <si>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</si>
  <si>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</si>
  <si>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</si>
  <si>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</si>
  <si>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</si>
  <si>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</si>
  <si>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</si>
  <si>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</si>
  <si>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</si>
  <si>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</si>
  <si>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</si>
  <si>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</si>
  <si>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</si>
  <si>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</si>
  <si>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</si>
  <si>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</si>
  <si>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</si>
  <si>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</si>
  <si>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</si>
  <si>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</si>
  <si>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</si>
  <si>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</si>
  <si>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</si>
  <si>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</si>
  <si>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</si>
  <si>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</si>
  <si>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</si>
  <si>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</si>
  <si>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</si>
  <si>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</si>
  <si>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</si>
  <si>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</si>
  <si>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</si>
  <si>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</si>
  <si>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</si>
  <si>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</si>
  <si>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</si>
  <si>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</si>
  <si>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</si>
  <si>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</si>
  <si>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</si>
  <si>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</si>
  <si>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</si>
  <si>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</si>
  <si>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</si>
  <si>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</si>
  <si>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</si>
  <si>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</si>
  <si>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</si>
  <si>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</si>
  <si>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</si>
  <si>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</si>
  <si>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</si>
  <si>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</si>
  <si>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</si>
  <si>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</si>
  <si>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</si>
  <si>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</si>
  <si>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</si>
  <si>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</si>
  <si>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</si>
  <si>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</si>
  <si>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</si>
  <si>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</si>
  <si>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</si>
  <si>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</si>
  <si>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</si>
  <si>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</si>
  <si>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</si>
  <si>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</si>
  <si>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</si>
  <si>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</si>
  <si>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</si>
  <si>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</si>
  <si>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</si>
  <si>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</si>
  <si>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</si>
  <si>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</si>
  <si>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</si>
  <si>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</si>
  <si>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</si>
  <si>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</si>
  <si>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</si>
  <si>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</si>
  <si>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</si>
  <si>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</si>
  <si>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</si>
  <si>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</si>
  <si>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</si>
  <si>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</si>
  <si>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</si>
  <si>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</si>
  <si>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</si>
  <si>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</si>
  <si>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</si>
  <si>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</si>
  <si>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</si>
  <si>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</si>
  <si>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</si>
  <si>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</si>
  <si>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</si>
  <si>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</si>
  <si>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</si>
  <si>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</si>
  <si>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</si>
  <si>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</si>
  <si>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</si>
  <si>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</si>
  <si>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</si>
  <si>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</si>
  <si>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</si>
  <si>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</si>
  <si>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</si>
  <si>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</si>
  <si>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</si>
  <si>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</si>
  <si>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</si>
  <si>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</si>
  <si>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</si>
  <si>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</si>
  <si>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</si>
  <si>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</si>
  <si>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</si>
  <si>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</si>
  <si>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</si>
  <si>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</si>
  <si>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</si>
  <si>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</si>
  <si>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</si>
  <si>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</si>
  <si>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</si>
  <si>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</si>
  <si>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</si>
  <si>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</si>
  <si>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</si>
  <si>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</si>
  <si>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</si>
  <si>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</si>
  <si>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</si>
  <si>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</si>
  <si>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</si>
  <si>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</si>
  <si>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</si>
  <si>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</si>
  <si>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</si>
  <si>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</si>
  <si>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</si>
  <si>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</si>
  <si>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</si>
  <si>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</si>
  <si>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</si>
  <si>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</si>
  <si>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</si>
  <si>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</si>
  <si>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</si>
  <si>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</si>
  <si>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</si>
  <si>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</si>
  <si>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</si>
  <si>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</si>
  <si>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</si>
  <si>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</si>
  <si>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</si>
  <si>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上川　健治（本店）</t>
    <rPh sb="0" eb="2">
      <t>カミカワ</t>
    </rPh>
    <rPh sb="3" eb="5">
      <t>ケンジ</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</si>
  <si>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</si>
  <si>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</si>
  <si>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</si>
  <si>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</si>
  <si>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</si>
  <si>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</si>
  <si>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</si>
  <si>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大阪府大阪市北区西天満２丁目６番８号堂島ビルヂング９階</t>
    <phoneticPr fontId="7"/>
  </si>
  <si>
    <t>松尾　武</t>
    <rPh sb="0" eb="2">
      <t>マツオ</t>
    </rPh>
    <rPh sb="3" eb="4">
      <t>タケシ</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</si>
  <si>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</si>
  <si>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</si>
  <si>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</si>
  <si>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</si>
  <si>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</si>
  <si>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</si>
  <si>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</si>
  <si>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</si>
  <si>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</si>
  <si>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</si>
  <si>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</si>
  <si>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</si>
  <si>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</si>
  <si>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</si>
  <si>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</si>
  <si>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</si>
  <si>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</si>
  <si>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</si>
  <si>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</si>
  <si>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</si>
  <si>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</si>
  <si>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</si>
  <si>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</si>
  <si>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</si>
  <si>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</si>
  <si>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</si>
  <si>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</si>
  <si>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</si>
  <si>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</si>
  <si>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</si>
  <si>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</si>
  <si>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</si>
  <si>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</si>
  <si>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</si>
  <si>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</si>
  <si>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</si>
  <si>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</si>
  <si>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</si>
  <si>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</si>
  <si>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</si>
  <si>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</si>
  <si>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</si>
  <si>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</si>
  <si>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</si>
  <si>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</si>
  <si>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</si>
  <si>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</si>
  <si>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</si>
  <si>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</si>
  <si>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</si>
  <si>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</si>
  <si>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</si>
  <si>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</si>
  <si>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</si>
  <si>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</si>
  <si>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</si>
  <si>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</si>
  <si>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</si>
  <si>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</si>
  <si>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</si>
  <si>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</si>
  <si>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</si>
  <si>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</si>
  <si>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</si>
  <si>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</si>
  <si>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</si>
  <si>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</si>
  <si>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</si>
  <si>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</si>
  <si>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</si>
  <si>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</si>
  <si>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</si>
  <si>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</si>
  <si>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</si>
  <si>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</si>
  <si>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</si>
  <si>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</si>
  <si>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</si>
  <si>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</si>
  <si>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</si>
  <si>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</si>
  <si>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</si>
  <si>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</si>
  <si>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</si>
  <si>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</si>
  <si>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</si>
  <si>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</si>
  <si>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</si>
  <si>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</si>
  <si>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</si>
  <si>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</si>
  <si>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</si>
  <si>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</si>
  <si>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</si>
  <si>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</si>
  <si>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</si>
  <si>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</si>
  <si>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</si>
  <si>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</si>
  <si>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</si>
  <si>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</si>
  <si>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</si>
  <si>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</si>
  <si>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</si>
  <si>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</si>
  <si>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</si>
  <si>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</si>
  <si>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</si>
  <si>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</si>
  <si>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</si>
  <si>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</si>
  <si>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</si>
  <si>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</si>
  <si>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</si>
  <si>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</si>
  <si>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</si>
  <si>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</si>
  <si>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</si>
  <si>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</si>
  <si>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</si>
  <si>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</si>
  <si>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</si>
  <si>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</si>
  <si>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</si>
  <si>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</si>
  <si>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</si>
  <si>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</si>
  <si>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</si>
  <si>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</si>
  <si>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</si>
  <si>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</si>
  <si>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</si>
  <si>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</si>
  <si>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</si>
  <si>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</si>
  <si>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</si>
  <si>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</si>
  <si>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</si>
  <si>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</si>
  <si>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</si>
  <si>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</si>
  <si>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</si>
  <si>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</si>
  <si>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</si>
  <si>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</si>
  <si>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</si>
  <si>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</si>
  <si>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</si>
  <si>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</si>
  <si>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</si>
  <si>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</si>
  <si>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</si>
  <si>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</si>
  <si>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</si>
  <si>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</si>
  <si>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</si>
  <si>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</si>
  <si>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</si>
  <si>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</si>
  <si>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</si>
  <si>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</si>
  <si>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</si>
  <si>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</si>
  <si>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</si>
  <si>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</si>
  <si>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</si>
  <si>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</si>
  <si>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</si>
  <si>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0130109</t>
  </si>
  <si>
    <t>0130111</t>
  </si>
  <si>
    <t>0130114</t>
  </si>
  <si>
    <t>0130115</t>
  </si>
  <si>
    <t>0130116</t>
  </si>
  <si>
    <t>0130117</t>
  </si>
  <si>
    <t>0130119</t>
  </si>
  <si>
    <t>0130120</t>
  </si>
  <si>
    <t>0130123</t>
  </si>
  <si>
    <t>0130124</t>
  </si>
  <si>
    <t>0130125</t>
  </si>
  <si>
    <t>0130126</t>
  </si>
  <si>
    <t>0130127</t>
  </si>
  <si>
    <t>0130128</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</si>
  <si>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</si>
  <si>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</si>
  <si>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</si>
  <si>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</si>
  <si>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</si>
  <si>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</si>
  <si>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</si>
  <si>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</si>
  <si>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</si>
  <si>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</si>
  <si>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</si>
  <si>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</si>
  <si>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</si>
  <si>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</si>
  <si>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</si>
  <si>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</si>
  <si>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</si>
  <si>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</si>
  <si>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</si>
  <si>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</si>
  <si>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</si>
  <si>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</si>
  <si>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</si>
  <si>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</si>
  <si>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</si>
  <si>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</si>
  <si>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</si>
  <si>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</si>
  <si>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</si>
  <si>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</si>
  <si>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</si>
  <si>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</si>
  <si>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</si>
  <si>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</si>
  <si>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</si>
  <si>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</si>
  <si>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</si>
  <si>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</si>
  <si>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</si>
  <si>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</si>
  <si>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</si>
  <si>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</si>
  <si>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</si>
  <si>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</si>
  <si>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</si>
  <si>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</si>
  <si>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</si>
  <si>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</si>
  <si>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</si>
  <si>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</si>
  <si>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</si>
  <si>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</si>
  <si>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</si>
  <si>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</si>
  <si>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</si>
  <si>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</si>
  <si>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</si>
  <si>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</si>
  <si>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</si>
  <si>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</si>
  <si>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</si>
  <si>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</si>
  <si>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</si>
  <si>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</si>
  <si>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</si>
  <si>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</si>
  <si>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</si>
  <si>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</si>
  <si>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</si>
  <si>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</si>
  <si>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</si>
  <si>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</si>
  <si>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</si>
  <si>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</si>
  <si>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</si>
  <si>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</si>
  <si>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</si>
  <si>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</si>
  <si>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</si>
  <si>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</si>
  <si>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</si>
  <si>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</si>
  <si>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</si>
  <si>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</si>
  <si>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</si>
  <si>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</si>
  <si>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</si>
  <si>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</si>
  <si>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</si>
  <si>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</si>
  <si>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</si>
  <si>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</si>
  <si>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</si>
  <si>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</si>
  <si>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</si>
  <si>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</si>
  <si>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</si>
  <si>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</si>
  <si>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</si>
  <si>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</si>
  <si>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</si>
  <si>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</si>
  <si>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</si>
  <si>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</si>
  <si>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</si>
  <si>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</si>
  <si>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</si>
  <si>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</si>
  <si>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</si>
  <si>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</si>
  <si>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</si>
  <si>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</si>
  <si>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</si>
  <si>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</si>
  <si>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</si>
  <si>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</si>
  <si>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</si>
  <si>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</si>
  <si>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</si>
  <si>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</si>
  <si>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</si>
  <si>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</si>
  <si>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</si>
  <si>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</si>
  <si>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</si>
  <si>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</si>
  <si>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</si>
  <si>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</si>
  <si>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</si>
  <si>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</si>
  <si>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</si>
  <si>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</si>
  <si>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</si>
  <si>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</si>
  <si>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</si>
  <si>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</si>
  <si>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</si>
  <si>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</si>
  <si>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</si>
  <si>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</si>
  <si>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</si>
  <si>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</si>
  <si>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</si>
  <si>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</si>
  <si>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</si>
  <si>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</si>
  <si>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</si>
  <si>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</si>
  <si>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</si>
  <si>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</si>
  <si>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</si>
  <si>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</si>
  <si>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</si>
  <si>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</si>
  <si>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</si>
  <si>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</si>
  <si>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</si>
  <si>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</si>
  <si>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</si>
  <si>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</si>
  <si>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</si>
  <si>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</si>
  <si>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</si>
  <si>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</si>
  <si>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</si>
  <si>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</si>
  <si>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</si>
  <si>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</si>
  <si>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</si>
  <si>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</si>
  <si>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</si>
  <si>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</si>
  <si>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</si>
  <si>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</si>
  <si>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</si>
  <si>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</si>
  <si>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</si>
  <si>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</si>
  <si>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</si>
  <si>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</si>
  <si>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</si>
  <si>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</si>
  <si>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</si>
  <si>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</si>
  <si>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</si>
  <si>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</si>
  <si>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</si>
  <si>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</si>
  <si>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</si>
  <si>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</si>
  <si>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</si>
  <si>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</si>
  <si>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</si>
  <si>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</si>
  <si>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</si>
  <si>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</si>
  <si>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</si>
  <si>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</si>
  <si>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</si>
  <si>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</si>
  <si>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</si>
  <si>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</si>
  <si>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</si>
  <si>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</si>
  <si>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</si>
  <si>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</si>
  <si>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</si>
  <si>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</si>
  <si>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</si>
  <si>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</si>
  <si>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</si>
  <si>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</si>
  <si>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</si>
  <si>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</si>
  <si>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</si>
  <si>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</si>
  <si>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</si>
  <si>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</si>
  <si>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</si>
  <si>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</si>
  <si>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</si>
  <si>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</si>
  <si>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</si>
  <si>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</si>
  <si>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</si>
  <si>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</si>
  <si>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</si>
  <si>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</si>
  <si>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</si>
  <si>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</si>
  <si>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</si>
  <si>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</si>
  <si>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</si>
  <si>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</si>
  <si>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</si>
  <si>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</si>
  <si>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</si>
  <si>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</si>
  <si>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</si>
  <si>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</si>
  <si>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</si>
  <si>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</si>
  <si>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</si>
  <si>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</si>
  <si>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</si>
  <si>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</si>
  <si>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</si>
  <si>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</si>
  <si>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</si>
  <si>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</si>
  <si>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</si>
  <si>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</si>
  <si>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</si>
  <si>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</si>
  <si>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</si>
  <si>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</si>
  <si>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</si>
  <si>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</si>
  <si>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</si>
  <si>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</si>
  <si>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</si>
  <si>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</si>
  <si>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</si>
  <si>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</si>
  <si>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</si>
  <si>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</si>
  <si>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</si>
  <si>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</si>
  <si>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</si>
  <si>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</si>
  <si>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</si>
  <si>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</si>
  <si>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</si>
  <si>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</si>
  <si>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</si>
  <si>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</si>
  <si>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</si>
  <si>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</si>
  <si>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</si>
  <si>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</si>
  <si>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</si>
  <si>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</si>
  <si>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</si>
  <si>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</si>
  <si>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</si>
  <si>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</si>
  <si>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</si>
  <si>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</si>
  <si>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</si>
  <si>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</si>
  <si>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</si>
  <si>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</si>
  <si>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</si>
  <si>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</si>
  <si>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</si>
  <si>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</si>
  <si>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</si>
  <si>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</si>
  <si>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</si>
  <si>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</si>
  <si>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</si>
  <si>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</si>
  <si>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</si>
  <si>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</si>
  <si>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</si>
  <si>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</si>
  <si>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</si>
  <si>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</si>
  <si>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</si>
  <si>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</si>
  <si>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</si>
  <si>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</si>
  <si>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</si>
  <si>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</si>
  <si>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</si>
  <si>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</si>
  <si>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</si>
  <si>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</si>
  <si>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</si>
  <si>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</si>
  <si>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</si>
  <si>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</si>
  <si>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</si>
  <si>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</si>
  <si>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</si>
  <si>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</si>
  <si>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</si>
  <si>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</si>
  <si>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</si>
  <si>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</si>
  <si>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</si>
  <si>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</si>
  <si>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</si>
  <si>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</si>
  <si>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</si>
  <si>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</si>
  <si>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</si>
  <si>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</si>
  <si>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</si>
  <si>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</si>
  <si>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</si>
  <si>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011－218－7060</t>
  </si>
  <si>
    <t>011－641－1199</t>
  </si>
  <si>
    <t>022－297－1611</t>
  </si>
  <si>
    <t>022－215－7787</t>
  </si>
  <si>
    <t>029－221－2110</t>
  </si>
  <si>
    <t>029－860－8611</t>
  </si>
  <si>
    <t>0287－78－1111</t>
  </si>
  <si>
    <t>0495－27－2525</t>
  </si>
  <si>
    <t>048－833－7811</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</si>
  <si>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</si>
  <si>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</si>
  <si>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</si>
  <si>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</si>
  <si>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</si>
  <si>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</si>
  <si>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</si>
  <si>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</si>
  <si>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</si>
  <si>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</si>
  <si>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</si>
  <si>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</si>
  <si>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</si>
  <si>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</si>
  <si>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</si>
  <si>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</si>
  <si>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</si>
  <si>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</si>
  <si>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</si>
  <si>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</si>
  <si>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</si>
  <si>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</si>
  <si>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</si>
  <si>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</si>
  <si>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</si>
  <si>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</si>
  <si>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</si>
  <si>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</si>
  <si>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</si>
  <si>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</si>
  <si>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</si>
  <si>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</si>
  <si>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</si>
  <si>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</si>
  <si>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</si>
  <si>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</si>
  <si>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</si>
  <si>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</si>
  <si>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</si>
  <si>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</si>
  <si>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</si>
  <si>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</si>
  <si>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</si>
  <si>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</si>
  <si>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</si>
  <si>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</si>
  <si>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</si>
  <si>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</si>
  <si>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</si>
  <si>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</si>
  <si>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</si>
  <si>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</si>
  <si>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</si>
  <si>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</si>
  <si>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</si>
  <si>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</si>
  <si>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</si>
  <si>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</si>
  <si>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</si>
  <si>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</si>
  <si>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</si>
  <si>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</si>
  <si>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</si>
  <si>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</si>
  <si>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</si>
  <si>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</si>
  <si>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</si>
  <si>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</si>
  <si>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</si>
  <si>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</si>
  <si>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</si>
  <si>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</si>
  <si>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</si>
  <si>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</si>
  <si>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</si>
  <si>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</si>
  <si>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</si>
  <si>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</si>
  <si>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</si>
  <si>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</si>
  <si>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</si>
  <si>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</si>
  <si>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</si>
  <si>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</si>
  <si>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</si>
  <si>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</si>
  <si>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</si>
  <si>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</si>
  <si>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</si>
  <si>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</si>
  <si>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</si>
  <si>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</si>
  <si>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</si>
  <si>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</si>
  <si>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</si>
  <si>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</si>
  <si>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</si>
  <si>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</si>
  <si>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</si>
  <si>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</si>
  <si>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</si>
  <si>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</si>
  <si>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</si>
  <si>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</si>
  <si>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</si>
  <si>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</si>
  <si>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</si>
  <si>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</si>
  <si>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</si>
  <si>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</si>
  <si>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</si>
  <si>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</si>
  <si>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</si>
  <si>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</si>
  <si>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</si>
  <si>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</si>
  <si>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</si>
  <si>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</si>
  <si>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</si>
  <si>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</si>
  <si>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</si>
  <si>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</si>
  <si>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</si>
  <si>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</si>
  <si>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</si>
  <si>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</si>
  <si>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</si>
  <si>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</si>
  <si>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</si>
  <si>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</si>
  <si>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</si>
  <si>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</si>
  <si>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</si>
  <si>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</si>
  <si>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</si>
  <si>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</si>
  <si>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</si>
  <si>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</si>
  <si>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</si>
  <si>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</si>
  <si>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</si>
  <si>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</si>
  <si>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</si>
  <si>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</si>
  <si>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</si>
  <si>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</si>
  <si>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</si>
  <si>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</si>
  <si>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</si>
  <si>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</si>
  <si>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</si>
  <si>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</si>
  <si>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</si>
  <si>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</si>
  <si>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</si>
  <si>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</si>
  <si>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</si>
  <si>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</si>
  <si>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</si>
  <si>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</si>
  <si>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</si>
  <si>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</si>
  <si>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</si>
  <si>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</si>
  <si>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</si>
  <si>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</si>
  <si>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</si>
  <si>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</si>
  <si>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</si>
  <si>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</si>
  <si>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</si>
  <si>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</si>
  <si>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</si>
  <si>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</si>
  <si>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</si>
  <si>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</si>
  <si>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</si>
  <si>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</si>
  <si>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</si>
  <si>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</si>
  <si>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</si>
  <si>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</si>
  <si>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</si>
  <si>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</si>
  <si>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</si>
  <si>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</si>
  <si>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</si>
  <si>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</si>
  <si>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</si>
  <si>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</si>
  <si>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</si>
  <si>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</si>
  <si>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</si>
  <si>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</si>
  <si>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</si>
  <si>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</si>
  <si>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</si>
  <si>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</si>
  <si>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</si>
  <si>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</si>
  <si>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</si>
  <si>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</si>
  <si>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</si>
  <si>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</si>
  <si>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</si>
  <si>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</si>
  <si>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</si>
  <si>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</si>
  <si>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</si>
  <si>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</si>
  <si>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</si>
  <si>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</si>
  <si>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</si>
  <si>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</si>
  <si>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</si>
  <si>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</si>
  <si>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</si>
  <si>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多賀井　徹（本店）</t>
    <rPh sb="6" eb="8">
      <t>ホンテン</t>
    </rPh>
    <phoneticPr fontId="7"/>
  </si>
  <si>
    <t>03－6435－5717</t>
  </si>
  <si>
    <t>株式会社フュディアルクリエーション</t>
    <phoneticPr fontId="7"/>
  </si>
  <si>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</si>
  <si>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</si>
  <si>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</si>
  <si>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深井　豊（本店）</t>
    <rPh sb="0" eb="2">
      <t>フカイ</t>
    </rPh>
    <rPh sb="3" eb="4">
      <t>ユタカ</t>
    </rPh>
    <rPh sb="5" eb="7">
      <t>ホンテン</t>
    </rPh>
    <phoneticPr fontId="7"/>
  </si>
  <si>
    <t>株式会社ASSETIA</t>
    <phoneticPr fontId="7"/>
  </si>
  <si>
    <t>東京都港区高輪２丁目１７番１１号オーク高輪ビル</t>
    <rPh sb="3" eb="4">
      <t>ミナト</t>
    </rPh>
    <rPh sb="5" eb="7">
      <t>タカナワ</t>
    </rPh>
    <rPh sb="19" eb="21">
      <t>タカナワ</t>
    </rPh>
    <phoneticPr fontId="7"/>
  </si>
  <si>
    <t>03－5718－3888</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</si>
  <si>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</si>
  <si>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</si>
  <si>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</si>
  <si>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</si>
  <si>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</si>
  <si>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</si>
  <si>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</si>
  <si>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</si>
  <si>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</si>
  <si>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</si>
  <si>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</si>
  <si>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</si>
  <si>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</si>
  <si>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</si>
  <si>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</si>
  <si>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</si>
  <si>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東京都港区赤坂二丁目１１番２号</t>
  </si>
  <si>
    <t>チャン・スコット・ヤン</t>
    <phoneticPr fontId="7"/>
  </si>
  <si>
    <t>0138</t>
  </si>
  <si>
    <t>鍋田　淳一郎（本店）</t>
    <rPh sb="0" eb="2">
      <t>ナベタ</t>
    </rPh>
    <rPh sb="3" eb="6">
      <t>ジュンイチロウ</t>
    </rPh>
    <rPh sb="7" eb="9">
      <t>ホンテン</t>
    </rPh>
    <phoneticPr fontId="7"/>
  </si>
  <si>
    <t>大津　忠芳</t>
    <rPh sb="0" eb="2">
      <t>オオツ</t>
    </rPh>
    <rPh sb="3" eb="5">
      <t>タダヨシ</t>
    </rPh>
    <phoneticPr fontId="7"/>
  </si>
  <si>
    <t>此本　淳</t>
    <rPh sb="0" eb="1">
      <t>コ</t>
    </rPh>
    <rPh sb="1" eb="2">
      <t>モト</t>
    </rPh>
    <rPh sb="3" eb="4">
      <t>アツシ</t>
    </rPh>
    <phoneticPr fontId="7"/>
  </si>
  <si>
    <t>五十嵐　弘樹</t>
    <phoneticPr fontId="7"/>
  </si>
  <si>
    <t>押味　至一</t>
    <phoneticPr fontId="7"/>
  </si>
  <si>
    <t>村田　浩司</t>
  </si>
  <si>
    <t>堀之内　泰壮</t>
  </si>
  <si>
    <t>日鉄興和不動産投資顧問株式会社</t>
    <rPh sb="2" eb="4">
      <t>コウワ</t>
    </rPh>
    <rPh sb="4" eb="7">
      <t>フドウサン</t>
    </rPh>
    <rPh sb="7" eb="9">
      <t>トウシ</t>
    </rPh>
    <rPh sb="9" eb="11">
      <t>コモン</t>
    </rPh>
    <rPh sb="11" eb="15">
      <t>カブシキガイシャ</t>
    </rPh>
    <phoneticPr fontId="7"/>
  </si>
  <si>
    <t>青山　哲和（本店）
金村　成大（本店）
澤井（大山）　裕美（本店）
小國　雄太（本店）
濱田　昌平（大阪支店）
三ツ橋　健太（大阪支店）
佐藤　正徳（大阪支店）
角村　翔太（名古屋支店）
出野　博友（福岡支店）
永井　宏之（福岡支店）
内海　真紀（仙台支店）
石田　里歩（仙台支店）
利波（渡邊）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3" eb="25">
      <t>オオヤマ</t>
    </rPh>
    <rPh sb="27" eb="29">
      <t>ヒロミ</t>
    </rPh>
    <rPh sb="30" eb="32">
      <t>ホンテン</t>
    </rPh>
    <rPh sb="34" eb="36">
      <t>オグニ</t>
    </rPh>
    <rPh sb="37" eb="39">
      <t>ユウタ</t>
    </rPh>
    <rPh sb="40" eb="42">
      <t>ホンテン</t>
    </rPh>
    <rPh sb="44" eb="46">
      <t>ハマダ</t>
    </rPh>
    <rPh sb="47" eb="49">
      <t>ショウヘイ</t>
    </rPh>
    <rPh sb="50" eb="54">
      <t>オオサカシテン</t>
    </rPh>
    <rPh sb="56" eb="57">
      <t>ミ</t>
    </rPh>
    <rPh sb="58" eb="59">
      <t>ハシ</t>
    </rPh>
    <rPh sb="60" eb="62">
      <t>ケンタ</t>
    </rPh>
    <rPh sb="63" eb="67">
      <t>オオサカシテン</t>
    </rPh>
    <rPh sb="69" eb="71">
      <t>サトウ</t>
    </rPh>
    <rPh sb="72" eb="73">
      <t>マサ</t>
    </rPh>
    <rPh sb="73" eb="74">
      <t>トク</t>
    </rPh>
    <rPh sb="75" eb="79">
      <t>オオサカシテン</t>
    </rPh>
    <rPh sb="87" eb="92">
      <t>ナゴヤシテン</t>
    </rPh>
    <rPh sb="94" eb="96">
      <t>デノ</t>
    </rPh>
    <rPh sb="97" eb="99">
      <t>ヒロトモ</t>
    </rPh>
    <rPh sb="106" eb="108">
      <t>ナガイ</t>
    </rPh>
    <rPh sb="109" eb="111">
      <t>ヒロユキ</t>
    </rPh>
    <rPh sb="112" eb="116">
      <t>フクオカシテン</t>
    </rPh>
    <rPh sb="118" eb="120">
      <t>ウツミ</t>
    </rPh>
    <rPh sb="121" eb="123">
      <t>マキ</t>
    </rPh>
    <rPh sb="124" eb="128">
      <t>センダイシテン</t>
    </rPh>
    <rPh sb="130" eb="132">
      <t>イシダ</t>
    </rPh>
    <rPh sb="133" eb="135">
      <t>リホ</t>
    </rPh>
    <rPh sb="136" eb="138">
      <t>センダイ</t>
    </rPh>
    <rPh sb="138" eb="140">
      <t>シテン</t>
    </rPh>
    <rPh sb="145" eb="147">
      <t>ワタナベ</t>
    </rPh>
    <rPh sb="149" eb="150">
      <t>イズミ</t>
    </rPh>
    <rPh sb="151" eb="155">
      <t>サッポロシテン</t>
    </rPh>
    <rPh sb="157" eb="159">
      <t>ツカモト</t>
    </rPh>
    <rPh sb="160" eb="161">
      <t>シノブ</t>
    </rPh>
    <rPh sb="168" eb="170">
      <t>アカザワ</t>
    </rPh>
    <rPh sb="171" eb="172">
      <t>マナ</t>
    </rPh>
    <rPh sb="173" eb="175">
      <t>カナザワ</t>
    </rPh>
    <rPh sb="175" eb="177">
      <t>シテン</t>
    </rPh>
    <rPh sb="179" eb="181">
      <t>ホンマ</t>
    </rPh>
    <rPh sb="182" eb="184">
      <t>ユイ</t>
    </rPh>
    <rPh sb="184" eb="188">
      <t>ヒロシマシテン</t>
    </rPh>
    <phoneticPr fontId="7"/>
  </si>
  <si>
    <t>市川　和也</t>
    <rPh sb="0" eb="2">
      <t>イチカワ</t>
    </rPh>
    <rPh sb="3" eb="5">
      <t>カズヤ</t>
    </rPh>
    <phoneticPr fontId="7"/>
  </si>
  <si>
    <t>水嶋　隼人（本店）</t>
    <phoneticPr fontId="7"/>
  </si>
  <si>
    <t>濱　政之（本店）</t>
    <rPh sb="0" eb="1">
      <t>ハマ</t>
    </rPh>
    <rPh sb="2" eb="4">
      <t>マサユキ</t>
    </rPh>
    <rPh sb="5" eb="7">
      <t>ホンテン</t>
    </rPh>
    <phoneticPr fontId="7"/>
  </si>
  <si>
    <t>山村　理帆（本店）
常山　愉吉（本店）</t>
    <rPh sb="0" eb="2">
      <t>ヤマムラ</t>
    </rPh>
    <rPh sb="3" eb="5">
      <t>リホ</t>
    </rPh>
    <rPh sb="6" eb="8">
      <t>ホンテン</t>
    </rPh>
    <phoneticPr fontId="7"/>
  </si>
  <si>
    <t>山口　智也（本店）</t>
    <rPh sb="0" eb="2">
      <t>ヤマグチ</t>
    </rPh>
    <rPh sb="3" eb="5">
      <t>トモヤ</t>
    </rPh>
    <rPh sb="6" eb="8">
      <t>ホンテン</t>
    </rPh>
    <phoneticPr fontId="7"/>
  </si>
  <si>
    <t>0270032</t>
    <phoneticPr fontId="7"/>
  </si>
  <si>
    <t>0270033</t>
  </si>
  <si>
    <t>林　諭司（本店）</t>
    <rPh sb="5" eb="7">
      <t>ホンテン</t>
    </rPh>
    <phoneticPr fontId="7"/>
  </si>
  <si>
    <t>0032</t>
    <phoneticPr fontId="7"/>
  </si>
  <si>
    <t>株式会社大澤都市開発</t>
    <phoneticPr fontId="7"/>
  </si>
  <si>
    <t>株式会社TAKUTO</t>
    <rPh sb="0" eb="4">
      <t>カブシキガイシャ</t>
    </rPh>
    <phoneticPr fontId="7"/>
  </si>
  <si>
    <t>株式会社TAKUTO</t>
    <phoneticPr fontId="7"/>
  </si>
  <si>
    <t>阪井　康紀（本店）</t>
    <phoneticPr fontId="7"/>
  </si>
  <si>
    <t>東京都渋谷区千駄ヶ谷４丁目２３番５号プライム千駄ヶ谷ビル３階</t>
    <phoneticPr fontId="7"/>
  </si>
  <si>
    <t>Ｈ２Ｏ株式会社</t>
    <phoneticPr fontId="7"/>
  </si>
  <si>
    <t>岡本　和興</t>
    <phoneticPr fontId="7"/>
  </si>
  <si>
    <t>0140027</t>
  </si>
  <si>
    <t>東雲アドバイザーズ株式会社</t>
  </si>
  <si>
    <t>川島　大昇(本店）</t>
    <rPh sb="6" eb="8">
      <t>ホンテン</t>
    </rPh>
    <phoneticPr fontId="7"/>
  </si>
  <si>
    <t>川崎市川崎区本町二丁目８番14号</t>
  </si>
  <si>
    <t>044－742－9820</t>
  </si>
  <si>
    <t>0027</t>
  </si>
  <si>
    <t>小山　直美（本店）
中岡　和也（本店）</t>
    <phoneticPr fontId="7"/>
  </si>
  <si>
    <t>安田　守［ほか］</t>
    <rPh sb="0" eb="2">
      <t>ヤスダ</t>
    </rPh>
    <rPh sb="3" eb="4">
      <t>マモ</t>
    </rPh>
    <phoneticPr fontId="7"/>
  </si>
  <si>
    <t>木村　隆之（本店）</t>
    <phoneticPr fontId="7"/>
  </si>
  <si>
    <t>相場　剛（本社）</t>
    <rPh sb="0" eb="2">
      <t>ソウバ</t>
    </rPh>
    <rPh sb="3" eb="4">
      <t>ツヨシ</t>
    </rPh>
    <rPh sb="5" eb="7">
      <t>ホンシャ</t>
    </rPh>
    <phoneticPr fontId="7"/>
  </si>
  <si>
    <t>0150002</t>
  </si>
  <si>
    <t>株式会社国際総合計画</t>
    <phoneticPr fontId="7"/>
  </si>
  <si>
    <t>株式会社アメニティ・オアシス</t>
    <rPh sb="0" eb="4">
      <t>カブシキガイシャ</t>
    </rPh>
    <phoneticPr fontId="7"/>
  </si>
  <si>
    <t>田中　康太郎</t>
    <rPh sb="0" eb="2">
      <t>タナカ</t>
    </rPh>
    <rPh sb="3" eb="6">
      <t>コウタロウ</t>
    </rPh>
    <phoneticPr fontId="7"/>
  </si>
  <si>
    <t>土沼　真由美（本店）</t>
    <rPh sb="0" eb="2">
      <t>ドヌマ</t>
    </rPh>
    <rPh sb="3" eb="6">
      <t>マユミ</t>
    </rPh>
    <rPh sb="7" eb="9">
      <t>ホンテン</t>
    </rPh>
    <phoneticPr fontId="7"/>
  </si>
  <si>
    <t>新潟県新潟市中央区南笹口一丁目１番３０号</t>
    <rPh sb="9" eb="12">
      <t>ミナミササグチ</t>
    </rPh>
    <rPh sb="12" eb="15">
      <t>1チョウメ</t>
    </rPh>
    <rPh sb="16" eb="17">
      <t>バン</t>
    </rPh>
    <rPh sb="19" eb="20">
      <t>ゴウ</t>
    </rPh>
    <phoneticPr fontId="7"/>
  </si>
  <si>
    <t>025－240－0261</t>
  </si>
  <si>
    <t>ミラリタプロパティーズ株式会社</t>
  </si>
  <si>
    <t>松田　修二</t>
    <rPh sb="0" eb="2">
      <t>マツダ</t>
    </rPh>
    <rPh sb="3" eb="5">
      <t>シュウジ</t>
    </rPh>
    <phoneticPr fontId="7"/>
  </si>
  <si>
    <t>パシフィックキャピタル株式会社</t>
  </si>
  <si>
    <t>06－6838－2222</t>
    <phoneticPr fontId="7"/>
  </si>
  <si>
    <t>大阪府大阪市中央区高麗橋三丁目２番７号</t>
    <phoneticPr fontId="7"/>
  </si>
  <si>
    <t>太田　卓利</t>
    <phoneticPr fontId="7"/>
  </si>
  <si>
    <t>0270034</t>
  </si>
  <si>
    <t>0270035</t>
  </si>
  <si>
    <t>株式会社ALLSTARS</t>
    <rPh sb="0" eb="4">
      <t>カブシキガイシャ</t>
    </rPh>
    <phoneticPr fontId="7"/>
  </si>
  <si>
    <t>小手　健裕</t>
    <rPh sb="0" eb="2">
      <t>コテ</t>
    </rPh>
    <rPh sb="3" eb="4">
      <t>ケン</t>
    </rPh>
    <rPh sb="4" eb="5">
      <t>ユウ</t>
    </rPh>
    <phoneticPr fontId="7"/>
  </si>
  <si>
    <t>爲永　啓（本店）</t>
    <rPh sb="0" eb="2">
      <t>タメナガ</t>
    </rPh>
    <rPh sb="3" eb="4">
      <t>ヒロシ</t>
    </rPh>
    <rPh sb="5" eb="7">
      <t>ホンテン</t>
    </rPh>
    <phoneticPr fontId="7"/>
  </si>
  <si>
    <t>大阪府大阪市北区鶴野町３番９－５０５号</t>
    <rPh sb="0" eb="3">
      <t>オオサカフ</t>
    </rPh>
    <rPh sb="3" eb="6">
      <t>オオサカシ</t>
    </rPh>
    <rPh sb="6" eb="8">
      <t>キタク</t>
    </rPh>
    <rPh sb="8" eb="11">
      <t>ツルノチョウ</t>
    </rPh>
    <rPh sb="12" eb="13">
      <t>バン</t>
    </rPh>
    <rPh sb="18" eb="19">
      <t>ゴウ</t>
    </rPh>
    <phoneticPr fontId="7"/>
  </si>
  <si>
    <t>センス・トラスト株式会社</t>
    <rPh sb="8" eb="12">
      <t>カブシキガイシャ</t>
    </rPh>
    <phoneticPr fontId="7"/>
  </si>
  <si>
    <t>今中　康仁</t>
    <rPh sb="0" eb="2">
      <t>イマナカ</t>
    </rPh>
    <rPh sb="3" eb="4">
      <t>ヤス</t>
    </rPh>
    <rPh sb="4" eb="5">
      <t>ジン</t>
    </rPh>
    <phoneticPr fontId="7"/>
  </si>
  <si>
    <t>久保　俊太郎（本店）</t>
    <rPh sb="0" eb="2">
      <t>クボ</t>
    </rPh>
    <rPh sb="3" eb="6">
      <t>シュンタロウ</t>
    </rPh>
    <rPh sb="7" eb="9">
      <t>ホンテン</t>
    </rPh>
    <phoneticPr fontId="7"/>
  </si>
  <si>
    <t>大阪府大阪市北区大深町５番５４号
グラングリーン大阪南館パークタワー９階</t>
    <rPh sb="0" eb="3">
      <t>オオサカフ</t>
    </rPh>
    <rPh sb="3" eb="6">
      <t>オオサカシ</t>
    </rPh>
    <rPh sb="6" eb="8">
      <t>キタク</t>
    </rPh>
    <rPh sb="8" eb="11">
      <t>オオフカマチ</t>
    </rPh>
    <rPh sb="12" eb="13">
      <t>バン</t>
    </rPh>
    <rPh sb="15" eb="16">
      <t>ゴウ</t>
    </rPh>
    <rPh sb="24" eb="28">
      <t>オオサカミナミカン</t>
    </rPh>
    <rPh sb="35" eb="36">
      <t>カイ</t>
    </rPh>
    <phoneticPr fontId="7"/>
  </si>
  <si>
    <t>06－6110－5347</t>
    <phoneticPr fontId="7"/>
  </si>
  <si>
    <t>06－4792－7158</t>
    <phoneticPr fontId="7"/>
  </si>
  <si>
    <t>0033</t>
  </si>
  <si>
    <t>0034</t>
  </si>
  <si>
    <t>0035</t>
  </si>
  <si>
    <t>0280005</t>
    <phoneticPr fontId="7"/>
  </si>
  <si>
    <t>株式会社KHC</t>
    <rPh sb="0" eb="4">
      <t>kb</t>
    </rPh>
    <phoneticPr fontId="7"/>
  </si>
  <si>
    <t>渡辺　喜夫</t>
    <rPh sb="0" eb="2">
      <t>ワタナベ</t>
    </rPh>
    <rPh sb="3" eb="4">
      <t>ヨロコ</t>
    </rPh>
    <rPh sb="4" eb="5">
      <t>オット</t>
    </rPh>
    <phoneticPr fontId="7"/>
  </si>
  <si>
    <t>渡辺　喜夫（本店）</t>
    <rPh sb="0" eb="2">
      <t>ワタナベ</t>
    </rPh>
    <rPh sb="3" eb="4">
      <t>ヨロコ</t>
    </rPh>
    <rPh sb="4" eb="5">
      <t>オット</t>
    </rPh>
    <rPh sb="6" eb="8">
      <t>ホンテン</t>
    </rPh>
    <phoneticPr fontId="7"/>
  </si>
  <si>
    <t>兵庫県明石市花園町２番地の２</t>
  </si>
  <si>
    <t>06－6415－9061</t>
    <phoneticPr fontId="7"/>
  </si>
  <si>
    <t>078－929－8315</t>
    <phoneticPr fontId="7"/>
  </si>
  <si>
    <t>峯川　優生（本店）</t>
    <phoneticPr fontId="7"/>
  </si>
  <si>
    <t>ＨＪアセット・マネージメント株式会社</t>
    <phoneticPr fontId="7"/>
  </si>
  <si>
    <t>1000139</t>
  </si>
  <si>
    <t>梶尾　祐司</t>
    <rPh sb="0" eb="2">
      <t>カジオ</t>
    </rPh>
    <rPh sb="3" eb="5">
      <t>ユウジ</t>
    </rPh>
    <phoneticPr fontId="7"/>
  </si>
  <si>
    <t>株式会社ベルテックス</t>
    <rPh sb="0" eb="4">
      <t>カブシキカイシャ</t>
    </rPh>
    <phoneticPr fontId="7"/>
  </si>
  <si>
    <t>辻󠄀井　知明（本店）</t>
    <rPh sb="8" eb="10">
      <t>ホンテン</t>
    </rPh>
    <phoneticPr fontId="7"/>
  </si>
  <si>
    <t>東京都新宿区西新宿六丁目８番１号住友不動産新宿オークタワー９階</t>
    <phoneticPr fontId="7"/>
  </si>
  <si>
    <t>03－3588－8870</t>
    <phoneticPr fontId="7"/>
  </si>
  <si>
    <t>03－6302－0544</t>
    <phoneticPr fontId="7"/>
  </si>
  <si>
    <t>0139</t>
    <phoneticPr fontId="7"/>
  </si>
  <si>
    <t>愛知県名古屋市中村区名駅３丁目１１番２１号</t>
    <phoneticPr fontId="7"/>
  </si>
  <si>
    <t>福島  亘佑（本店）
杉本　信一（東京本社）</t>
    <rPh sb="0" eb="2">
      <t>フクシマ</t>
    </rPh>
    <rPh sb="4" eb="6">
      <t>コウスケ</t>
    </rPh>
    <rPh sb="7" eb="9">
      <t>ホンテン</t>
    </rPh>
    <rPh sb="11" eb="13">
      <t>スギモト</t>
    </rPh>
    <rPh sb="14" eb="16">
      <t>シンイチ</t>
    </rPh>
    <rPh sb="17" eb="19">
      <t>トウキョウ</t>
    </rPh>
    <rPh sb="19" eb="21">
      <t>ホンシャ</t>
    </rPh>
    <phoneticPr fontId="7"/>
  </si>
  <si>
    <t>德永　崇行（本店）
竹内　美都（関西支店）</t>
    <rPh sb="0" eb="2">
      <t>トクナガ</t>
    </rPh>
    <rPh sb="3" eb="5">
      <t>タカユキ</t>
    </rPh>
    <rPh sb="6" eb="8">
      <t>ホンテン</t>
    </rPh>
    <rPh sb="16" eb="20">
      <t>カンサイシテン</t>
    </rPh>
    <phoneticPr fontId="7"/>
  </si>
  <si>
    <t>髙森　春樹（本店）</t>
    <rPh sb="0" eb="2">
      <t>タカモリ</t>
    </rPh>
    <rPh sb="3" eb="5">
      <t>ハルキ</t>
    </rPh>
    <rPh sb="6" eb="8">
      <t>ホンテン</t>
    </rPh>
    <phoneticPr fontId="7"/>
  </si>
  <si>
    <t>03－5425－2661</t>
    <phoneticPr fontId="7"/>
  </si>
  <si>
    <t>末廣　良文（本店）</t>
    <rPh sb="0" eb="2">
      <t>スエヒロ</t>
    </rPh>
    <rPh sb="3" eb="5">
      <t>ヨシフミ</t>
    </rPh>
    <phoneticPr fontId="7"/>
  </si>
  <si>
    <t>株式会社サンウッド</t>
    <phoneticPr fontId="7"/>
  </si>
  <si>
    <t>0130189</t>
    <phoneticPr fontId="7"/>
  </si>
  <si>
    <t>東京都港区六本木三丁目２番１号</t>
    <phoneticPr fontId="7"/>
  </si>
  <si>
    <t>古川　伸樹</t>
    <phoneticPr fontId="7"/>
  </si>
  <si>
    <t>0188</t>
    <phoneticPr fontId="7"/>
  </si>
  <si>
    <t>令和８年４月３０日現在</t>
    <rPh sb="0" eb="2">
      <t>レイワ</t>
    </rPh>
    <rPh sb="3" eb="4">
      <t>ネン</t>
    </rPh>
    <rPh sb="5" eb="6">
      <t>ガツ</t>
    </rPh>
    <rPh sb="8" eb="10">
      <t>ゲンザイ</t>
    </rPh>
    <phoneticPr fontId="7"/>
  </si>
  <si>
    <t>染崎　素洋</t>
    <phoneticPr fontId="7"/>
  </si>
  <si>
    <t>香川県</t>
    <rPh sb="0" eb="3">
      <t>カガワケン</t>
    </rPh>
    <phoneticPr fontId="7"/>
  </si>
  <si>
    <t>0370002</t>
    <phoneticPr fontId="7"/>
  </si>
  <si>
    <t>あなぶきインベストメントパートナーズ株式会社</t>
    <rPh sb="18" eb="22">
      <t>カブシキガイシャ</t>
    </rPh>
    <phoneticPr fontId="7"/>
  </si>
  <si>
    <t>髙柿　力也</t>
    <rPh sb="0" eb="2">
      <t>タカカキ</t>
    </rPh>
    <rPh sb="3" eb="5">
      <t>リキヤ</t>
    </rPh>
    <phoneticPr fontId="7"/>
  </si>
  <si>
    <t>蓮井　浩司（本店）</t>
    <rPh sb="0" eb="2">
      <t>ハスイ</t>
    </rPh>
    <rPh sb="3" eb="4">
      <t>コウ</t>
    </rPh>
    <rPh sb="4" eb="5">
      <t>ツカサ</t>
    </rPh>
    <rPh sb="6" eb="8">
      <t>ホンテン</t>
    </rPh>
    <phoneticPr fontId="7"/>
  </si>
  <si>
    <t>香川県高松市鍛冶屋町７番地１２</t>
    <rPh sb="0" eb="6">
      <t>カガワケンタカマツシ</t>
    </rPh>
    <rPh sb="6" eb="10">
      <t>カジヤマチ</t>
    </rPh>
    <rPh sb="11" eb="13">
      <t>バンチ</t>
    </rPh>
    <phoneticPr fontId="7"/>
  </si>
  <si>
    <t>087－802－2801</t>
  </si>
  <si>
    <t>日野　功一（本店）
柏本　浩（関西）</t>
    <rPh sb="0" eb="2">
      <t>ヒノ</t>
    </rPh>
    <rPh sb="3" eb="5">
      <t>コウイチ</t>
    </rPh>
    <rPh sb="6" eb="8">
      <t>ホンテン</t>
    </rPh>
    <rPh sb="10" eb="12">
      <t>カシモト</t>
    </rPh>
    <rPh sb="13" eb="14">
      <t>ヒロシ</t>
    </rPh>
    <rPh sb="15" eb="17">
      <t>カンサイ</t>
    </rPh>
    <phoneticPr fontId="7"/>
  </si>
  <si>
    <t>佐々木　幸陽（本店）</t>
    <rPh sb="0" eb="3">
      <t>ササキ</t>
    </rPh>
    <rPh sb="4" eb="5">
      <t>ユキ</t>
    </rPh>
    <rPh sb="5" eb="6">
      <t>ヨウ</t>
    </rPh>
    <rPh sb="7" eb="9">
      <t>ホンテン</t>
    </rPh>
    <phoneticPr fontId="7"/>
  </si>
  <si>
    <t>小倉　康弘（本店）
草島　武彦（新大手町ビル店）</t>
    <rPh sb="0" eb="2">
      <t>オグラ</t>
    </rPh>
    <rPh sb="3" eb="5">
      <t>ヤスヒロ</t>
    </rPh>
    <rPh sb="6" eb="8">
      <t>ホンテン</t>
    </rPh>
    <rPh sb="10" eb="12">
      <t>クサジマ</t>
    </rPh>
    <rPh sb="13" eb="15">
      <t>タケヒコ</t>
    </rPh>
    <rPh sb="16" eb="20">
      <t>シンオオテマチ</t>
    </rPh>
    <rPh sb="22" eb="23">
      <t>テン</t>
    </rPh>
    <phoneticPr fontId="7"/>
  </si>
  <si>
    <t>穴吹　章彦（本店）
田中　健祐（関東支社）</t>
    <rPh sb="0" eb="2">
      <t>アナブキ</t>
    </rPh>
    <rPh sb="3" eb="4">
      <t>ショウ</t>
    </rPh>
    <rPh sb="4" eb="5">
      <t>ヒコ</t>
    </rPh>
    <rPh sb="6" eb="8">
      <t>ホンテン</t>
    </rPh>
    <rPh sb="10" eb="12">
      <t>タナカ</t>
    </rPh>
    <rPh sb="13" eb="14">
      <t>ケン</t>
    </rPh>
    <rPh sb="14" eb="15">
      <t>ユウ</t>
    </rPh>
    <rPh sb="16" eb="18">
      <t>カントウ</t>
    </rPh>
    <rPh sb="18" eb="20">
      <t>シシャ</t>
    </rPh>
    <phoneticPr fontId="7"/>
  </si>
  <si>
    <r>
      <t xml:space="preserve">山中　雄介（本店）
鈴木　みう（本店）
</t>
    </r>
    <r>
      <rPr>
        <sz val="12"/>
        <rFont val="ＭＳ 明朝"/>
        <family val="1"/>
        <charset val="128"/>
      </rPr>
      <t>長谷川　亨（本店）</t>
    </r>
    <rPh sb="6" eb="8">
      <t>ホンテン</t>
    </rPh>
    <rPh sb="16" eb="18">
      <t>ホンテン</t>
    </rPh>
    <rPh sb="20" eb="23">
      <t>ハセガワ</t>
    </rPh>
    <rPh sb="24" eb="25">
      <t>トオル</t>
    </rPh>
    <rPh sb="26" eb="28">
      <t>ホンテン</t>
    </rPh>
    <phoneticPr fontId="7"/>
  </si>
  <si>
    <t>伊藤　徹（本店）</t>
    <rPh sb="0" eb="2">
      <t>イトウ</t>
    </rPh>
    <rPh sb="3" eb="4">
      <t>トオル</t>
    </rPh>
    <rPh sb="5" eb="7">
      <t>ホンテン</t>
    </rPh>
    <phoneticPr fontId="7"/>
  </si>
  <si>
    <t>株式会社ACNソリューション</t>
    <rPh sb="0" eb="2">
      <t>カブシキ</t>
    </rPh>
    <rPh sb="2" eb="4">
      <t>カイシャ</t>
    </rPh>
    <phoneticPr fontId="7"/>
  </si>
  <si>
    <t>岩崎　雅史（本店）
吉川　千里（本店）</t>
    <rPh sb="0" eb="2">
      <t>イワサキ</t>
    </rPh>
    <rPh sb="3" eb="5">
      <t>マサシ</t>
    </rPh>
    <rPh sb="6" eb="8">
      <t>ホンテン</t>
    </rPh>
    <phoneticPr fontId="7"/>
  </si>
  <si>
    <t>（非公開）</t>
    <phoneticPr fontId="7"/>
  </si>
  <si>
    <t>東京都港区六本木７丁目１５番９号住友不動産六本木セントラルタワー９階</t>
  </si>
  <si>
    <t>0130190</t>
  </si>
  <si>
    <t>京王不動産株式会社</t>
    <rPh sb="0" eb="9">
      <t>ケイオウフドウサンカブシキガイシャ</t>
    </rPh>
    <phoneticPr fontId="7"/>
  </si>
  <si>
    <t>高橋　直樹（本店）</t>
    <rPh sb="6" eb="8">
      <t>ホンテン</t>
    </rPh>
    <phoneticPr fontId="7"/>
  </si>
  <si>
    <t>東京都渋谷区初台一丁目５４番２号</t>
  </si>
  <si>
    <t>03－3299－3115</t>
    <phoneticPr fontId="7"/>
  </si>
  <si>
    <t>金子　伸雄</t>
    <phoneticPr fontId="1"/>
  </si>
  <si>
    <t>東京都港区虎ノ門三丁目２番２号</t>
    <phoneticPr fontId="7"/>
  </si>
  <si>
    <t>森　毅</t>
    <rPh sb="2" eb="3">
      <t>タケシ</t>
    </rPh>
    <phoneticPr fontId="7"/>
  </si>
  <si>
    <t>0189</t>
  </si>
  <si>
    <t>0190</t>
  </si>
  <si>
    <t>京王不動産株式会社</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</si>
</sst>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51">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2"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1"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1"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1"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Fill="1" applyBorder="1" applyAlignment="1">
      <alignment horizontal="left" vertical="center" wrapText="1"/>
    </xf>
    <xf numFmtId="0" fontId="23" fillId="0" borderId="7" xfId="0" applyFont="1" applyFill="1" applyBorder="1" applyAlignment="1">
      <alignment vertical="center"/>
    </xf>
    <xf numFmtId="0" fontId="23" fillId="0" borderId="20" xfId="0" applyFont="1" applyFill="1" applyBorder="1" applyAlignment="1">
      <alignment horizontal="center" vertical="center"/>
    </xf>
    <xf numFmtId="0" fontId="23" fillId="0" borderId="28" xfId="0" applyFont="1" applyFill="1" applyBorder="1" applyAlignment="1">
      <alignment horizontal="center" vertical="center"/>
    </xf>
    <xf numFmtId="0" fontId="8" fillId="3" borderId="0" xfId="0" applyFont="1" applyFill="1" applyBorder="1" applyAlignment="1">
      <alignment vertical="center"/>
    </xf>
    <xf numFmtId="0" fontId="19" fillId="4" borderId="16" xfId="0" applyFont="1" applyFill="1" applyBorder="1" applyAlignment="1">
      <alignment horizontal="center" vertical="center"/>
    </xf>
    <xf numFmtId="0" fontId="23" fillId="0" borderId="17" xfId="0" applyFont="1" applyFill="1" applyBorder="1" applyAlignment="1">
      <alignment horizontal="center" vertical="center"/>
    </xf>
    <xf numFmtId="0" fontId="20" fillId="0" borderId="8" xfId="0" applyFont="1" applyFill="1" applyBorder="1" applyAlignment="1">
      <alignment vertical="center"/>
    </xf>
    <xf numFmtId="0" fontId="23" fillId="0" borderId="8" xfId="0" applyFont="1" applyFill="1" applyBorder="1" applyAlignment="1">
      <alignment vertical="center" wrapText="1"/>
    </xf>
    <xf numFmtId="0" fontId="23" fillId="0" borderId="8"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27" xfId="0" applyFont="1" applyFill="1" applyBorder="1" applyAlignment="1">
      <alignment horizontal="center" vertical="center"/>
    </xf>
    <xf numFmtId="176" fontId="23" fillId="0" borderId="8" xfId="0" applyNumberFormat="1" applyFont="1" applyFill="1" applyBorder="1" applyAlignment="1">
      <alignment horizontal="center" vertical="center"/>
    </xf>
    <xf numFmtId="57" fontId="23" fillId="0" borderId="8" xfId="0" applyNumberFormat="1" applyFont="1" applyFill="1" applyBorder="1" applyAlignment="1">
      <alignment horizontal="right" vertical="center"/>
    </xf>
    <xf numFmtId="57" fontId="23" fillId="0" borderId="12" xfId="0" applyNumberFormat="1" applyFont="1" applyFill="1" applyBorder="1" applyAlignment="1">
      <alignment horizontal="right" vertical="center"/>
    </xf>
    <xf numFmtId="176" fontId="23" fillId="0" borderId="31" xfId="0" applyNumberFormat="1" applyFont="1" applyFill="1" applyBorder="1" applyAlignment="1">
      <alignment horizontal="center" vertical="center"/>
    </xf>
    <xf numFmtId="0" fontId="20" fillId="0" borderId="12" xfId="0" applyFont="1" applyFill="1" applyBorder="1" applyAlignment="1">
      <alignment vertical="center" wrapText="1"/>
    </xf>
    <xf numFmtId="49" fontId="23" fillId="0" borderId="13" xfId="0" applyNumberFormat="1" applyFont="1" applyFill="1" applyBorder="1" applyAlignment="1">
      <alignment horizontal="left" vertical="center"/>
    </xf>
    <xf numFmtId="49" fontId="23" fillId="0" borderId="13" xfId="0" applyNumberFormat="1"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19" xfId="0" applyFont="1" applyFill="1" applyBorder="1" applyAlignment="1">
      <alignment horizontal="center" vertical="center"/>
    </xf>
    <xf numFmtId="176" fontId="23" fillId="0"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20" fillId="0" borderId="22" xfId="0" applyFont="1" applyBorder="1" applyAlignment="1">
      <alignment horizontal="center"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56" fontId="19" fillId="0" borderId="0" xfId="0" applyNumberFormat="1" applyFont="1" applyAlignment="1">
      <alignmen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4-05-16T11:21:32.91" personId="{00000000-0000-0000-0000-000000000000}" id="{20D0611A-18C7-4668-8C30-4FBB7AB5D44D}">
    <text>名前？</text>
  </threadedComment>
  <threadedComment ref="F76"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3" dT="2024-06-14T11:31:19.52" personId="{00000000-0000-0000-0000-000000000000}" id="{7EB850CE-88F6-41F8-94C4-38267C0036A3}">
    <text>過去フォルダ</text>
  </threadedComment>
  <threadedComment ref="E13" dT="2024-06-25T09:45:41.84" personId="{00000000-0000-0000-0000-000000000000}" id="{0B4A755D-1D9F-4E22-9F16-4704A00EDD90}" parentId="{7EB850CE-88F6-41F8-94C4-38267C0036A3}">
    <text>平成27年</text>
  </threadedComment>
  <threadedComment ref="E15" dT="2024-06-14T11:21:03.58" personId="{00000000-0000-0000-0000-000000000000}" id="{9471D17C-FB6F-4086-B095-0E6FB2E76F06}">
    <text>過去フォルダ参照</text>
  </threadedComment>
  <threadedComment ref="E15" dT="2024-06-25T10:06:39.43" personId="{00000000-0000-0000-0000-000000000000}" id="{058B9949-8E92-4217-8FA4-2E29C7CCBAE3}" parentId="{9471D17C-FB6F-4086-B095-0E6FB2E76F06}">
    <text xml:space="preserve">R3.4.30 </text>
  </threadedComment>
  <threadedComment ref="E16" dT="2024-06-14T11:21:03.58" personId="{00000000-0000-0000-0000-000000000000}" id="{EBED0F86-4A1F-49DA-A3D2-AB9A0CB932D2}">
    <text>過去フォルダ参照</text>
  </threadedComment>
  <threadedComment ref="E18" dT="2024-06-28T02:10:09.99" personId="{00000000-0000-0000-0000-000000000000}" id="{06424B71-D7D2-4176-92E6-D0CEC5D6C527}">
    <text>支店要確認</text>
  </threadedComment>
  <threadedComment ref="E28" dT="2024-06-14T12:49:36.00" personId="{00000000-0000-0000-0000-000000000000}" id="{4DE80A93-7967-4131-B2A2-1AFE7003824C}">
    <text xml:space="preserve">だけ？
</text>
  </threadedComment>
  <threadedComment ref="E33" dT="2024-06-14T12:47:36.71" personId="{00000000-0000-0000-0000-000000000000}" id="{82C43058-E5B2-4300-8530-E4F794BF84D9}">
    <text>過去フォルダ</text>
  </threadedComment>
  <threadedComment ref="E50" dT="2024-06-19T11:36:01.25" personId="{00000000-0000-0000-0000-000000000000}" id="{D9407BCB-AB7F-4553-8B4A-5DEEED7C4CBF}">
    <text xml:space="preserve">だけ？
</text>
  </threadedComment>
  <threadedComment ref="E56" dT="2024-06-19T11:55:41.08" personId="{00000000-0000-0000-0000-000000000000}" id="{094B14F7-CD96-4D15-AC55-739F44011E39}">
    <text>だけ？</text>
  </threadedComment>
  <threadedComment ref="E65" dT="2024-06-20T11:45:54.12" personId="{00000000-0000-0000-0000-000000000000}" id="{5DCDE6AE-0657-412F-B411-D809F711890D}">
    <text>だけ？</text>
  </threadedComment>
  <threadedComment ref="E68" dT="2024-06-20T11:18:46.76" personId="{00000000-0000-0000-0000-000000000000}" id="{F0B76EDC-30CD-4EFF-B172-8458D46BD00A}">
    <text>過去フォルダ①</text>
  </threadedComment>
  <threadedComment ref="E125" dT="2024-05-24T09:24:23.12" personId="{00000000-0000-0000-0000-000000000000}" id="{384377A3-C42E-4B1D-8948-D0952182C596}">
    <text xml:space="preserve">許可申請書なし
</text>
  </threadedComment>
  <threadedComment ref="D126" dT="2024-05-24T09:33:31.07" personId="{00000000-0000-0000-0000-000000000000}" id="{32B87613-B1DE-4CBB-8F64-1BC57454E496}">
    <text>点一つしんにょう</text>
  </threadedComment>
  <threadedComment ref="E128" dT="2024-06-13T05:33:12.07" personId="{00000000-0000-0000-0000-000000000000}" id="{CFDBB259-76F7-4C4B-81CC-3A857CF6047F}">
    <text>許可申請書なし。本店のみ？</text>
  </threadedComment>
  <threadedComment ref="E139" dT="2024-06-13T06:31:46.71" personId="{00000000-0000-0000-0000-000000000000}" id="{0543F62C-399B-4784-93F3-40F7C0407C14}">
    <text>許可申請書なし、変更なし</text>
  </threadedComment>
  <threadedComment ref="E151" dT="2024-06-13T08:40:00.28" personId="{00000000-0000-0000-0000-000000000000}" id="{B9E0B252-A77F-467B-9557-6DAFD7B2B19B}">
    <text>本来はにんべんにテ</text>
  </threadedComment>
  <threadedComment ref="E185" dT="2024-06-14T08:56:46.10" personId="{00000000-0000-0000-0000-000000000000}" id="{FBE3B627-091A-4574-BBAE-7076D916837B}">
    <text>許可申請書なし、変更なし</text>
  </threadedComment>
  <threadedComment ref="E186" dT="2024-06-14T08:56:46.10" personId="{00000000-0000-0000-0000-000000000000}" id="{8F6FA1C2-289E-41E7-B36D-03429FB819A2}">
    <text>許可申請書なし、変更なし</text>
  </threadedComment>
  <threadedComment ref="E256" dT="2024-06-13T09:34:19.27" personId="{00000000-0000-0000-0000-000000000000}" id="{F52A0D7D-CC62-42AD-933B-3A8289DAB556}">
    <text>HPより</text>
  </threadedComment>
  <threadedComment ref="E258" dT="2024-06-13T09:47:56.67" personId="{00000000-0000-0000-0000-000000000000}" id="{8875E70E-38CE-4BDA-84A2-30566D805B45}">
    <text>東京都132と兼任？？</text>
  </threadedComment>
  <threadedComment ref="E298" dT="2024-06-13T11:29:07.26" personId="{00000000-0000-0000-0000-000000000000}" id="{F6F34364-D848-467F-B1BD-7E91EE6ADC55}">
    <text>本来は土に点あり</text>
  </threadedComment>
  <threadedComment ref="C309"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D4" sqref="D4"/>
    </sheetView>
  </sheetViews>
  <sheetFormatPr defaultRowHeight="18"/>
  <cols>
    <col min="3" max="3" width="21.33203125" customWidth="1"/>
    <col min="4" max="7" width="12.08203125" style="5" customWidth="1"/>
    <col min="8" max="8" width="4.1640625" customWidth="1"/>
  </cols>
  <sheetData>
    <row r="2" spans="3:8">
      <c r="D2" s="98" t="str">
        <f>IFERROR(VLOOKUP(D4,Sheet2!A3:B51,2,FALSE),"")</f>
        <v/>
      </c>
      <c r="G2" s="98" t="str">
        <f>IFERROR(VLOOKUP(G4,Sheet2!F3:G356,2,FALSE),"")</f>
        <v/>
      </c>
    </row>
    <row r="4" spans="3:8">
      <c r="C4" t="s">
        <v>566</v>
      </c>
      <c r="D4" s="99"/>
      <c r="F4" s="5" t="s">
        <v>567</v>
      </c>
      <c r="G4" s="99"/>
      <c r="H4" s="84"/>
    </row>
    <row r="6" spans="3:8" ht="20">
      <c r="C6" s="100" t="str">
        <f>D2&amp;G2</f>
        <v/>
      </c>
    </row>
    <row r="7" spans="3:8" s="5" customFormat="1" ht="37" customHeight="1">
      <c r="C7" s="94" t="s">
        <v>336</v>
      </c>
      <c r="D7" s="86" t="str">
        <f>D4&amp;""</f>
        <v/>
      </c>
      <c r="E7" s="87" t="str">
        <f>IF(D2="100","",IF(D2="200","","知事"))</f>
        <v>知事</v>
      </c>
      <c r="F7" s="88" t="s">
        <v>563</v>
      </c>
      <c r="G7" s="87" t="str">
        <f>IFERROR(VLOOKUP($C$6,'マスターデータ（非公表）'!$A$1:$O$314,2,FALSE),"")</f>
        <v/>
      </c>
      <c r="H7" s="89" t="s">
        <v>564</v>
      </c>
    </row>
    <row r="8" spans="3:8" s="5" customFormat="1">
      <c r="C8" s="94" t="s">
        <v>337</v>
      </c>
      <c r="D8" s="397" t="str">
        <f>IFERROR(VLOOKUP($C$6,'マスターデータ（非公表）'!$A$1:$O$314,3,FALSE),"")</f>
        <v/>
      </c>
      <c r="E8" s="398"/>
      <c r="F8" s="398"/>
      <c r="G8" s="398"/>
      <c r="H8" s="89"/>
    </row>
    <row r="9" spans="3:8" s="5" customFormat="1">
      <c r="C9" s="94" t="s">
        <v>338</v>
      </c>
      <c r="D9" s="87" t="str">
        <f>IFERROR(VLOOKUP($C$6,'マスターデータ（非公表）'!$A$1:$O$314,4,FALSE),"")</f>
        <v/>
      </c>
      <c r="E9" s="87"/>
      <c r="F9" s="87"/>
      <c r="G9" s="87"/>
      <c r="H9" s="89"/>
    </row>
    <row r="10" spans="3:8" s="5" customFormat="1" ht="270" customHeight="1">
      <c r="C10" s="94" t="s">
        <v>562</v>
      </c>
      <c r="D10" s="396" t="str">
        <f>IFERROR(VLOOKUP($C$6,'マスターデータ（非公表）'!$A$1:$O$314,5,FALSE),"")</f>
        <v/>
      </c>
      <c r="E10" s="396"/>
      <c r="F10" s="396"/>
      <c r="G10" s="87"/>
      <c r="H10" s="89"/>
    </row>
    <row r="11" spans="3:8" s="5" customFormat="1" ht="36">
      <c r="C11" s="95" t="s">
        <v>339</v>
      </c>
      <c r="D11" s="87" t="str">
        <f>IFERROR(VLOOKUP($C$6,'マスターデータ（非公表）'!$A$1:$O$314,6,FALSE),"")</f>
        <v/>
      </c>
      <c r="E11" s="87"/>
      <c r="F11" s="87"/>
      <c r="G11" s="87"/>
      <c r="H11" s="89"/>
    </row>
    <row r="12" spans="3:8" s="5" customFormat="1">
      <c r="C12" s="94" t="s">
        <v>340</v>
      </c>
      <c r="D12" s="87" t="str">
        <f>IFERROR(VLOOKUP($C$6,'マスターデータ（非公表）'!$A$1:$O$314,7,FALSE),"")</f>
        <v/>
      </c>
      <c r="E12" s="87"/>
      <c r="F12" s="87"/>
      <c r="G12" s="87"/>
      <c r="H12" s="89"/>
    </row>
    <row r="13" spans="3:8" s="5" customFormat="1">
      <c r="C13" s="395" t="s">
        <v>341</v>
      </c>
      <c r="D13" s="90" t="s">
        <v>342</v>
      </c>
      <c r="E13" s="96" t="str">
        <f>IFERROR(VLOOKUP($C$6,'マスターデータ（非公表）'!$A$1:$O$314,8,FALSE)&amp;"","")</f>
        <v/>
      </c>
      <c r="F13" s="90" t="s">
        <v>344</v>
      </c>
      <c r="G13" s="96" t="str">
        <f>IFERROR(VLOOKUP($C$6,'マスターデータ（非公表）'!$A$1:$O$314,10,FALSE)&amp;"","")</f>
        <v/>
      </c>
      <c r="H13" s="91"/>
    </row>
    <row r="14" spans="3:8">
      <c r="C14" s="395"/>
      <c r="D14" s="92" t="s">
        <v>343</v>
      </c>
      <c r="E14" s="97" t="str">
        <f>IFERROR(VLOOKUP($C$6,'マスターデータ（非公表）'!$A$1:$O$314,9,FALSE)&amp;"","")</f>
        <v/>
      </c>
      <c r="F14" s="92" t="s">
        <v>345</v>
      </c>
      <c r="G14" s="97" t="str">
        <f>IFERROR(VLOOKUP($C$6,'マスターデータ（非公表）'!$A$1:$O$314,12,FALSE)&amp;"","")</f>
        <v/>
      </c>
      <c r="H14" s="93"/>
    </row>
    <row r="15" spans="3:8">
      <c r="C15" s="85" t="s">
        <v>565</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6"/>
  <sheetViews>
    <sheetView topLeftCell="A210" zoomScale="102" workbookViewId="0">
      <pane xSplit="1" topLeftCell="B1" activePane="topRight" state="frozen"/>
      <selection activeCell="D222" sqref="D222"/>
      <selection pane="topRight" activeCell="D222" sqref="D222"/>
    </sheetView>
  </sheetViews>
  <sheetFormatPr defaultRowHeight="18"/>
  <cols>
    <col min="1" max="1" width="11.5" customWidth="1"/>
    <col min="2" max="2" width="5.5" bestFit="1" customWidth="1"/>
    <col min="6" max="6" width="56" style="30" customWidth="1"/>
    <col min="7" max="7" width="7.9140625" style="52" customWidth="1"/>
    <col min="8" max="8" width="8.6640625" style="7"/>
    <col min="9" max="9" width="53.83203125" style="57" bestFit="1" customWidth="1"/>
    <col min="10" max="10" width="8.6640625" style="53"/>
    <col min="11" max="11" width="8.6640625" style="7"/>
  </cols>
  <sheetData>
    <row r="1" spans="1:8" ht="36">
      <c r="A1" s="2" t="s">
        <v>95</v>
      </c>
      <c r="B1" s="1" t="s">
        <v>0</v>
      </c>
      <c r="F1" s="6" t="s">
        <v>101</v>
      </c>
      <c r="G1" s="48" t="s">
        <v>100</v>
      </c>
    </row>
    <row r="2" spans="1:8">
      <c r="A2" s="178"/>
      <c r="B2" s="179"/>
      <c r="C2" s="180"/>
      <c r="D2" s="180"/>
      <c r="E2" s="180"/>
      <c r="F2" s="181"/>
      <c r="G2" s="177"/>
    </row>
    <row r="3" spans="1:8">
      <c r="A3" s="4" t="s">
        <v>1</v>
      </c>
      <c r="B3" s="3" t="s">
        <v>48</v>
      </c>
      <c r="F3" s="56" t="s">
        <v>326</v>
      </c>
      <c r="G3" s="49"/>
      <c r="H3" s="214" t="s">
        <v>1700</v>
      </c>
    </row>
    <row r="4" spans="1:8">
      <c r="A4" s="4" t="s">
        <v>2</v>
      </c>
      <c r="B4" s="4" t="s">
        <v>49</v>
      </c>
      <c r="F4" s="8" t="s">
        <v>102</v>
      </c>
      <c r="G4" s="194" t="s">
        <v>327</v>
      </c>
      <c r="H4" s="7" t="str">
        <f>IF(G4="","",IF(COUNTIF('マスターデータ（非公表）'!C:C,Sheet2!F4)=1,"○",IF(COUNTIF('マスターデータ（非公表）'!C:C,Sheet2!F4)&gt;1,"重複有","ERROR")))</f>
        <v>○</v>
      </c>
    </row>
    <row r="5" spans="1:8">
      <c r="A5" s="4" t="s">
        <v>3</v>
      </c>
      <c r="B5" s="4" t="s">
        <v>50</v>
      </c>
      <c r="F5" s="9" t="s">
        <v>103</v>
      </c>
      <c r="G5" s="50" t="s">
        <v>328</v>
      </c>
      <c r="H5" s="7" t="str">
        <f>IF(G5="","",IF(COUNTIF('マスターデータ（非公表）'!C:C,Sheet2!F5)=1,"○",IF(COUNTIF('マスターデータ（非公表）'!C:C,Sheet2!F5)&gt;1,"重複有","ERROR")))</f>
        <v>○</v>
      </c>
    </row>
    <row r="6" spans="1:8">
      <c r="A6" s="4" t="s">
        <v>4</v>
      </c>
      <c r="B6" s="3" t="s">
        <v>51</v>
      </c>
      <c r="F6" s="11" t="s">
        <v>1696</v>
      </c>
      <c r="G6" s="50" t="s">
        <v>329</v>
      </c>
      <c r="H6" s="7" t="str">
        <f>IF(G6="","",IF(COUNTIF('マスターデータ（非公表）'!C:C,Sheet2!F6)=1,"○",IF(COUNTIF('マスターデータ（非公表）'!C:C,Sheet2!F6)&gt;1,"重複有","ERROR")))</f>
        <v>○</v>
      </c>
    </row>
    <row r="7" spans="1:8">
      <c r="A7" s="4" t="s">
        <v>5</v>
      </c>
      <c r="B7" s="4" t="s">
        <v>52</v>
      </c>
      <c r="F7" s="11" t="s">
        <v>104</v>
      </c>
      <c r="G7" s="50" t="s">
        <v>330</v>
      </c>
      <c r="H7" s="7" t="str">
        <f>IF(G7="","",IF(COUNTIF('マスターデータ（非公表）'!C:C,Sheet2!F7)=1,"○",IF(COUNTIF('マスターデータ（非公表）'!C:C,Sheet2!F7)&gt;1,"重複有","ERROR")))</f>
        <v>○</v>
      </c>
    </row>
    <row r="8" spans="1:8">
      <c r="A8" s="4" t="s">
        <v>6</v>
      </c>
      <c r="B8" s="4" t="s">
        <v>53</v>
      </c>
      <c r="F8" s="11" t="s">
        <v>105</v>
      </c>
      <c r="G8" s="50" t="s">
        <v>331</v>
      </c>
      <c r="H8" s="7" t="str">
        <f>IF(G8="","",IF(COUNTIF('マスターデータ（非公表）'!C:C,Sheet2!F8)=1,"○",IF(COUNTIF('マスターデータ（非公表）'!C:C,Sheet2!F8)&gt;1,"重複有","ERROR")))</f>
        <v>○</v>
      </c>
    </row>
    <row r="9" spans="1:8">
      <c r="A9" s="4" t="s">
        <v>7</v>
      </c>
      <c r="B9" s="3" t="s">
        <v>54</v>
      </c>
      <c r="F9" s="11" t="s">
        <v>106</v>
      </c>
      <c r="G9" s="50" t="s">
        <v>332</v>
      </c>
      <c r="H9" s="7" t="str">
        <f>IF(G9="","",IF(COUNTIF('マスターデータ（非公表）'!C:C,Sheet2!F9)=1,"○",IF(COUNTIF('マスターデータ（非公表）'!C:C,Sheet2!F9)&gt;1,"重複有","ERROR")))</f>
        <v>○</v>
      </c>
    </row>
    <row r="10" spans="1:8">
      <c r="A10" s="4" t="s">
        <v>8</v>
      </c>
      <c r="B10" s="4" t="s">
        <v>55</v>
      </c>
      <c r="F10" s="11" t="s">
        <v>107</v>
      </c>
      <c r="G10" s="50" t="s">
        <v>486</v>
      </c>
      <c r="H10" s="7" t="str">
        <f>IF(G10="","",IF(COUNTIF('マスターデータ（非公表）'!C:C,Sheet2!F10)=1,"○",IF(COUNTIF('マスターデータ（非公表）'!C:C,Sheet2!F10)&gt;1,"重複有","ERROR")))</f>
        <v>○</v>
      </c>
    </row>
    <row r="11" spans="1:8">
      <c r="A11" s="4" t="s">
        <v>9</v>
      </c>
      <c r="B11" s="4" t="s">
        <v>56</v>
      </c>
      <c r="F11" s="11" t="s">
        <v>108</v>
      </c>
      <c r="G11" s="50" t="s">
        <v>487</v>
      </c>
      <c r="H11" s="7" t="str">
        <f>IF(G11="","",IF(COUNTIF('マスターデータ（非公表）'!C:C,Sheet2!F11)=1,"○",IF(COUNTIF('マスターデータ（非公表）'!C:C,Sheet2!F11)&gt;1,"重複有","ERROR")))</f>
        <v>○</v>
      </c>
    </row>
    <row r="12" spans="1:8">
      <c r="A12" s="4" t="s">
        <v>10</v>
      </c>
      <c r="B12" s="3" t="s">
        <v>57</v>
      </c>
      <c r="F12" s="11" t="s">
        <v>109</v>
      </c>
      <c r="G12" s="69" t="s">
        <v>456</v>
      </c>
      <c r="H12" s="7" t="str">
        <f>IF(G12="","",IF(COUNTIF('マスターデータ（非公表）'!C:C,Sheet2!F12)=1,"○",IF(COUNTIF('マスターデータ（非公表）'!C:C,Sheet2!F12)&gt;1,"重複有","ERROR")))</f>
        <v>○</v>
      </c>
    </row>
    <row r="13" spans="1:8">
      <c r="A13" s="4" t="s">
        <v>11</v>
      </c>
      <c r="B13" s="4" t="s">
        <v>58</v>
      </c>
      <c r="F13" s="11" t="s">
        <v>110</v>
      </c>
      <c r="G13" s="69" t="s">
        <v>364</v>
      </c>
      <c r="H13" s="7" t="str">
        <f>IF(G13="","",IF(COUNTIF('マスターデータ（非公表）'!C:C,Sheet2!F13)=1,"○",IF(COUNTIF('マスターデータ（非公表）'!C:C,Sheet2!F13)&gt;1,"重複有","ERROR")))</f>
        <v>○</v>
      </c>
    </row>
    <row r="14" spans="1:8">
      <c r="A14" s="4" t="s">
        <v>12</v>
      </c>
      <c r="B14" s="4" t="s">
        <v>59</v>
      </c>
      <c r="F14" s="9" t="s">
        <v>111</v>
      </c>
      <c r="G14" s="69" t="s">
        <v>488</v>
      </c>
      <c r="H14" s="7" t="str">
        <f>IF(G14="","",IF(COUNTIF('マスターデータ（非公表）'!C:C,Sheet2!F14)=1,"○",IF(COUNTIF('マスターデータ（非公表）'!C:C,Sheet2!F14)&gt;1,"重複有","ERROR")))</f>
        <v>○</v>
      </c>
    </row>
    <row r="15" spans="1:8">
      <c r="A15" s="4" t="s">
        <v>13</v>
      </c>
      <c r="B15" s="3" t="s">
        <v>60</v>
      </c>
      <c r="F15" s="11" t="s">
        <v>112</v>
      </c>
      <c r="G15" s="69" t="s">
        <v>489</v>
      </c>
      <c r="H15" s="7" t="str">
        <f>IF(G15="","",IF(COUNTIF('マスターデータ（非公表）'!C:C,Sheet2!F15)=1,"○",IF(COUNTIF('マスターデータ（非公表）'!C:C,Sheet2!F15)&gt;1,"重複有","ERROR")))</f>
        <v>○</v>
      </c>
    </row>
    <row r="16" spans="1:8">
      <c r="A16" s="4" t="s">
        <v>14</v>
      </c>
      <c r="B16" s="4" t="s">
        <v>61</v>
      </c>
      <c r="F16" s="11" t="s">
        <v>113</v>
      </c>
      <c r="G16" s="69" t="s">
        <v>490</v>
      </c>
      <c r="H16" s="7" t="str">
        <f>IF(G16="","",IF(COUNTIF('マスターデータ（非公表）'!C:C,Sheet2!F16)=1,"○",IF(COUNTIF('マスターデータ（非公表）'!C:C,Sheet2!F16)&gt;1,"重複有","ERROR")))</f>
        <v>○</v>
      </c>
    </row>
    <row r="17" spans="1:8">
      <c r="A17" s="4" t="s">
        <v>15</v>
      </c>
      <c r="B17" s="4" t="s">
        <v>62</v>
      </c>
      <c r="F17" s="11" t="s">
        <v>114</v>
      </c>
      <c r="G17" s="69" t="s">
        <v>491</v>
      </c>
      <c r="H17" s="7" t="str">
        <f>IF(G17="","",IF(COUNTIF('マスターデータ（非公表）'!C:C,Sheet2!F17)=1,"○",IF(COUNTIF('マスターデータ（非公表）'!C:C,Sheet2!F17)&gt;1,"重複有","ERROR")))</f>
        <v>○</v>
      </c>
    </row>
    <row r="18" spans="1:8">
      <c r="A18" s="4" t="s">
        <v>16</v>
      </c>
      <c r="B18" s="3" t="s">
        <v>63</v>
      </c>
      <c r="F18" s="11" t="s">
        <v>115</v>
      </c>
      <c r="G18" s="69" t="s">
        <v>492</v>
      </c>
      <c r="H18" s="7" t="str">
        <f>IF(G18="","",IF(COUNTIF('マスターデータ（非公表）'!C:C,Sheet2!F18)=1,"○",IF(COUNTIF('マスターデータ（非公表）'!C:C,Sheet2!F18)&gt;1,"重複有","ERROR")))</f>
        <v>○</v>
      </c>
    </row>
    <row r="19" spans="1:8">
      <c r="A19" s="4" t="s">
        <v>17</v>
      </c>
      <c r="B19" s="4" t="s">
        <v>64</v>
      </c>
      <c r="F19" s="18" t="s">
        <v>1890</v>
      </c>
      <c r="G19" s="71" t="s">
        <v>366</v>
      </c>
      <c r="H19" s="7" t="str">
        <f>IF(G19="","",IF(COUNTIF('マスターデータ（非公表）'!C:C,Sheet2!F19)=1,"○",IF(COUNTIF('マスターデータ（非公表）'!C:C,Sheet2!F19)&gt;1,"重複有","ERROR")))</f>
        <v>○</v>
      </c>
    </row>
    <row r="20" spans="1:8">
      <c r="A20" s="4" t="s">
        <v>18</v>
      </c>
      <c r="B20" s="4" t="s">
        <v>65</v>
      </c>
      <c r="F20" s="18" t="s">
        <v>116</v>
      </c>
      <c r="G20" s="71" t="s">
        <v>493</v>
      </c>
      <c r="H20" s="7" t="str">
        <f>IF(G20="","",IF(COUNTIF('マスターデータ（非公表）'!C:C,Sheet2!F20)=1,"○",IF(COUNTIF('マスターデータ（非公表）'!C:C,Sheet2!F20)&gt;1,"重複有","ERROR")))</f>
        <v>○</v>
      </c>
    </row>
    <row r="21" spans="1:8">
      <c r="A21" s="4" t="s">
        <v>19</v>
      </c>
      <c r="B21" s="3" t="s">
        <v>66</v>
      </c>
      <c r="F21" s="18" t="s">
        <v>117</v>
      </c>
      <c r="G21" s="71" t="s">
        <v>494</v>
      </c>
      <c r="H21" s="7" t="str">
        <f>IF(G21="","",IF(COUNTIF('マスターデータ（非公表）'!C:C,Sheet2!F21)=1,"○",IF(COUNTIF('マスターデータ（非公表）'!C:C,Sheet2!F21)&gt;1,"重複有","ERROR")))</f>
        <v>○</v>
      </c>
    </row>
    <row r="22" spans="1:8">
      <c r="A22" s="4" t="s">
        <v>20</v>
      </c>
      <c r="B22" s="4" t="s">
        <v>67</v>
      </c>
      <c r="F22" s="18" t="s">
        <v>118</v>
      </c>
      <c r="G22" s="71" t="s">
        <v>495</v>
      </c>
      <c r="H22" s="7" t="str">
        <f>IF(G22="","",IF(COUNTIF('マスターデータ（非公表）'!C:C,Sheet2!F22)=1,"○",IF(COUNTIF('マスターデータ（非公表）'!C:C,Sheet2!F22)&gt;1,"重複有","ERROR")))</f>
        <v>○</v>
      </c>
    </row>
    <row r="23" spans="1:8">
      <c r="A23" s="4" t="s">
        <v>21</v>
      </c>
      <c r="B23" s="4" t="s">
        <v>68</v>
      </c>
      <c r="F23" s="18" t="s">
        <v>119</v>
      </c>
      <c r="G23" s="71" t="s">
        <v>496</v>
      </c>
      <c r="H23" s="7" t="str">
        <f>IF(G23="","",IF(COUNTIF('マスターデータ（非公表）'!C:C,Sheet2!F23)=1,"○",IF(COUNTIF('マスターデータ（非公表）'!C:C,Sheet2!F23)&gt;1,"重複有","ERROR")))</f>
        <v>○</v>
      </c>
    </row>
    <row r="24" spans="1:8">
      <c r="A24" s="4" t="s">
        <v>22</v>
      </c>
      <c r="B24" s="3" t="s">
        <v>69</v>
      </c>
      <c r="F24" s="18" t="s">
        <v>120</v>
      </c>
      <c r="G24" s="71" t="s">
        <v>497</v>
      </c>
      <c r="H24" s="7" t="str">
        <f>IF(G24="","",IF(COUNTIF('マスターデータ（非公表）'!C:C,Sheet2!F24)=1,"○",IF(COUNTIF('マスターデータ（非公表）'!C:C,Sheet2!F24)&gt;1,"重複有","ERROR")))</f>
        <v>○</v>
      </c>
    </row>
    <row r="25" spans="1:8">
      <c r="A25" s="4" t="s">
        <v>23</v>
      </c>
      <c r="B25" s="4" t="s">
        <v>70</v>
      </c>
      <c r="F25" s="18" t="s">
        <v>121</v>
      </c>
      <c r="G25" s="71" t="s">
        <v>498</v>
      </c>
      <c r="H25" s="7" t="str">
        <f>IF(G25="","",IF(COUNTIF('マスターデータ（非公表）'!C:C,Sheet2!F25)=1,"○",IF(COUNTIF('マスターデータ（非公表）'!C:C,Sheet2!F25)&gt;1,"重複有","ERROR")))</f>
        <v>○</v>
      </c>
    </row>
    <row r="26" spans="1:8">
      <c r="A26" s="4" t="s">
        <v>24</v>
      </c>
      <c r="B26" s="4" t="s">
        <v>71</v>
      </c>
      <c r="F26" s="20" t="s">
        <v>122</v>
      </c>
      <c r="G26" s="71" t="s">
        <v>499</v>
      </c>
      <c r="H26" s="7" t="str">
        <f>IF(G26="","",IF(COUNTIF('マスターデータ（非公表）'!C:C,Sheet2!F26)=1,"○",IF(COUNTIF('マスターデータ（非公表）'!C:C,Sheet2!F26)&gt;1,"重複有","ERROR")))</f>
        <v>○</v>
      </c>
    </row>
    <row r="27" spans="1:8">
      <c r="A27" s="4" t="s">
        <v>25</v>
      </c>
      <c r="B27" s="3" t="s">
        <v>72</v>
      </c>
      <c r="F27" s="20" t="s">
        <v>123</v>
      </c>
      <c r="G27" s="71" t="s">
        <v>500</v>
      </c>
      <c r="H27" s="7" t="str">
        <f>IF(G27="","",IF(COUNTIF('マスターデータ（非公表）'!C:C,Sheet2!F27)=1,"○",IF(COUNTIF('マスターデータ（非公表）'!C:C,Sheet2!F27)&gt;1,"重複有","ERROR")))</f>
        <v>○</v>
      </c>
    </row>
    <row r="28" spans="1:8">
      <c r="A28" s="4" t="s">
        <v>26</v>
      </c>
      <c r="B28" s="4" t="s">
        <v>73</v>
      </c>
      <c r="F28" s="20" t="s">
        <v>1981</v>
      </c>
      <c r="G28" s="71" t="s">
        <v>368</v>
      </c>
      <c r="H28" s="7" t="str">
        <f>IF(G28="","",IF(COUNTIF('マスターデータ（非公表）'!C:C,Sheet2!F28)=1,"○",IF(COUNTIF('マスターデータ（非公表）'!C:C,Sheet2!F28)&gt;1,"重複有","ERROR")))</f>
        <v>○</v>
      </c>
    </row>
    <row r="29" spans="1:8">
      <c r="A29" s="4" t="s">
        <v>27</v>
      </c>
      <c r="B29" s="4" t="s">
        <v>74</v>
      </c>
      <c r="F29" s="20" t="s">
        <v>124</v>
      </c>
      <c r="G29" s="71" t="s">
        <v>501</v>
      </c>
      <c r="H29" s="7" t="str">
        <f>IF(G29="","",IF(COUNTIF('マスターデータ（非公表）'!C:C,Sheet2!F29)=1,"○",IF(COUNTIF('マスターデータ（非公表）'!C:C,Sheet2!F29)&gt;1,"重複有","ERROR")))</f>
        <v>○</v>
      </c>
    </row>
    <row r="30" spans="1:8">
      <c r="A30" s="4" t="s">
        <v>28</v>
      </c>
      <c r="B30" s="3" t="s">
        <v>75</v>
      </c>
      <c r="F30" s="10" t="s">
        <v>125</v>
      </c>
      <c r="G30" s="71" t="s">
        <v>502</v>
      </c>
      <c r="H30" s="7" t="str">
        <f>IF(G30="","",IF(COUNTIF('マスターデータ（非公表）'!C:C,Sheet2!F30)=1,"○",IF(COUNTIF('マスターデータ（非公表）'!C:C,Sheet2!F30)&gt;1,"重複有","ERROR")))</f>
        <v>○</v>
      </c>
    </row>
    <row r="31" spans="1:8">
      <c r="A31" s="4" t="s">
        <v>29</v>
      </c>
      <c r="B31" s="4" t="s">
        <v>76</v>
      </c>
      <c r="F31" s="10" t="s">
        <v>126</v>
      </c>
      <c r="G31" s="71" t="s">
        <v>503</v>
      </c>
      <c r="H31" s="7" t="str">
        <f>IF(G31="","",IF(COUNTIF('マスターデータ（非公表）'!C:C,Sheet2!F31)=1,"○",IF(COUNTIF('マスターデータ（非公表）'!C:C,Sheet2!F31)&gt;1,"重複有","ERROR")))</f>
        <v>○</v>
      </c>
    </row>
    <row r="32" spans="1:8">
      <c r="A32" s="4" t="s">
        <v>30</v>
      </c>
      <c r="B32" s="4" t="s">
        <v>77</v>
      </c>
      <c r="F32" s="20" t="s">
        <v>127</v>
      </c>
      <c r="G32" s="71" t="s">
        <v>504</v>
      </c>
      <c r="H32" s="7" t="str">
        <f>IF(G32="","",IF(COUNTIF('マスターデータ（非公表）'!C:C,Sheet2!F32)=1,"○",IF(COUNTIF('マスターデータ（非公表）'!C:C,Sheet2!F32)&gt;1,"重複有","ERROR")))</f>
        <v>○</v>
      </c>
    </row>
    <row r="33" spans="1:8">
      <c r="A33" s="4" t="s">
        <v>31</v>
      </c>
      <c r="B33" s="3" t="s">
        <v>78</v>
      </c>
      <c r="F33" s="20" t="s">
        <v>128</v>
      </c>
      <c r="G33" s="71" t="s">
        <v>505</v>
      </c>
      <c r="H33" s="7" t="str">
        <f>IF(G33="","",IF(COUNTIF('マスターデータ（非公表）'!C:C,Sheet2!F33)=1,"○",IF(COUNTIF('マスターデータ（非公表）'!C:C,Sheet2!F33)&gt;1,"重複有","ERROR")))</f>
        <v>○</v>
      </c>
    </row>
    <row r="34" spans="1:8">
      <c r="A34" s="4" t="s">
        <v>32</v>
      </c>
      <c r="B34" s="4" t="s">
        <v>79</v>
      </c>
      <c r="F34" s="20" t="s">
        <v>129</v>
      </c>
      <c r="G34" s="71" t="s">
        <v>506</v>
      </c>
      <c r="H34" s="7" t="str">
        <f>IF(G34="","",IF(COUNTIF('マスターデータ（非公表）'!C:C,Sheet2!F34)=1,"○",IF(COUNTIF('マスターデータ（非公表）'!C:C,Sheet2!F34)&gt;1,"重複有","ERROR")))</f>
        <v>○</v>
      </c>
    </row>
    <row r="35" spans="1:8">
      <c r="A35" s="4" t="s">
        <v>33</v>
      </c>
      <c r="B35" s="4" t="s">
        <v>80</v>
      </c>
      <c r="F35" s="21" t="s">
        <v>130</v>
      </c>
      <c r="G35" s="71" t="s">
        <v>507</v>
      </c>
      <c r="H35" s="7" t="str">
        <f>IF(G35="","",IF(COUNTIF('マスターデータ（非公表）'!C:C,Sheet2!F35)=1,"○",IF(COUNTIF('マスターデータ（非公表）'!C:C,Sheet2!F35)&gt;1,"重複有","ERROR")))</f>
        <v>○</v>
      </c>
    </row>
    <row r="36" spans="1:8">
      <c r="A36" s="4" t="s">
        <v>34</v>
      </c>
      <c r="B36" s="3" t="s">
        <v>81</v>
      </c>
      <c r="F36" s="22" t="s">
        <v>131</v>
      </c>
      <c r="G36" s="71" t="s">
        <v>508</v>
      </c>
      <c r="H36" s="7" t="str">
        <f>IF(G36="","",IF(COUNTIF('マスターデータ（非公表）'!C:C,Sheet2!F36)=1,"○",IF(COUNTIF('マスターデータ（非公表）'!C:C,Sheet2!F36)&gt;1,"重複有","ERROR")))</f>
        <v>○</v>
      </c>
    </row>
    <row r="37" spans="1:8">
      <c r="A37" s="4" t="s">
        <v>35</v>
      </c>
      <c r="B37" s="4" t="s">
        <v>82</v>
      </c>
      <c r="F37" s="22" t="s">
        <v>132</v>
      </c>
      <c r="G37" s="71" t="s">
        <v>509</v>
      </c>
      <c r="H37" s="7" t="str">
        <f>IF(G37="","",IF(COUNTIF('マスターデータ（非公表）'!C:C,Sheet2!F37)=1,"○",IF(COUNTIF('マスターデータ（非公表）'!C:C,Sheet2!F37)&gt;1,"重複有","ERROR")))</f>
        <v>○</v>
      </c>
    </row>
    <row r="38" spans="1:8">
      <c r="A38" s="4" t="s">
        <v>36</v>
      </c>
      <c r="B38" s="4" t="s">
        <v>83</v>
      </c>
      <c r="F38" s="22" t="s">
        <v>133</v>
      </c>
      <c r="G38" s="71" t="s">
        <v>510</v>
      </c>
      <c r="H38" s="7" t="str">
        <f>IF(G38="","",IF(COUNTIF('マスターデータ（非公表）'!C:C,Sheet2!F38)=1,"○",IF(COUNTIF('マスターデータ（非公表）'!C:C,Sheet2!F38)&gt;1,"重複有","ERROR")))</f>
        <v>○</v>
      </c>
    </row>
    <row r="39" spans="1:8">
      <c r="A39" s="4" t="s">
        <v>37</v>
      </c>
      <c r="B39" s="3" t="s">
        <v>84</v>
      </c>
      <c r="F39" s="22" t="s">
        <v>134</v>
      </c>
      <c r="G39" s="71" t="s">
        <v>511</v>
      </c>
      <c r="H39" s="7" t="str">
        <f>IF(G39="","",IF(COUNTIF('マスターデータ（非公表）'!C:C,Sheet2!F39)=1,"○",IF(COUNTIF('マスターデータ（非公表）'!C:C,Sheet2!F39)&gt;1,"重複有","ERROR")))</f>
        <v>○</v>
      </c>
    </row>
    <row r="40" spans="1:8">
      <c r="A40" s="4" t="s">
        <v>38</v>
      </c>
      <c r="B40" s="4" t="s">
        <v>85</v>
      </c>
      <c r="F40" s="21" t="s">
        <v>135</v>
      </c>
      <c r="G40" s="71" t="s">
        <v>512</v>
      </c>
      <c r="H40" s="7" t="str">
        <f>IF(G40="","",IF(COUNTIF('マスターデータ（非公表）'!C:C,Sheet2!F40)=1,"○",IF(COUNTIF('マスターデータ（非公表）'!C:C,Sheet2!F40)&gt;1,"重複有","ERROR")))</f>
        <v>○</v>
      </c>
    </row>
    <row r="41" spans="1:8">
      <c r="A41" s="4" t="s">
        <v>39</v>
      </c>
      <c r="B41" s="4" t="s">
        <v>86</v>
      </c>
      <c r="F41" s="21" t="s">
        <v>136</v>
      </c>
      <c r="G41" s="71" t="s">
        <v>513</v>
      </c>
      <c r="H41" s="7" t="str">
        <f>IF(G41="","",IF(COUNTIF('マスターデータ（非公表）'!C:C,Sheet2!F41)=1,"○",IF(COUNTIF('マスターデータ（非公表）'!C:C,Sheet2!F41)&gt;1,"重複有","ERROR")))</f>
        <v>○</v>
      </c>
    </row>
    <row r="42" spans="1:8">
      <c r="A42" s="4" t="s">
        <v>40</v>
      </c>
      <c r="B42" s="3" t="s">
        <v>87</v>
      </c>
      <c r="F42" s="22" t="s">
        <v>137</v>
      </c>
      <c r="G42" s="71" t="s">
        <v>514</v>
      </c>
      <c r="H42" s="7" t="str">
        <f>IF(G42="","",IF(COUNTIF('マスターデータ（非公表）'!C:C,Sheet2!F42)=1,"○",IF(COUNTIF('マスターデータ（非公表）'!C:C,Sheet2!F42)&gt;1,"重複有","ERROR")))</f>
        <v>○</v>
      </c>
    </row>
    <row r="43" spans="1:8">
      <c r="A43" s="4" t="s">
        <v>41</v>
      </c>
      <c r="B43" s="4" t="s">
        <v>88</v>
      </c>
      <c r="F43" s="21" t="s">
        <v>138</v>
      </c>
      <c r="G43" s="71" t="s">
        <v>515</v>
      </c>
      <c r="H43" s="7" t="str">
        <f>IF(G43="","",IF(COUNTIF('マスターデータ（非公表）'!C:C,Sheet2!F43)=1,"○",IF(COUNTIF('マスターデータ（非公表）'!C:C,Sheet2!F43)&gt;1,"重複有","ERROR")))</f>
        <v>○</v>
      </c>
    </row>
    <row r="44" spans="1:8">
      <c r="A44" s="4" t="s">
        <v>42</v>
      </c>
      <c r="B44" s="4" t="s">
        <v>89</v>
      </c>
      <c r="F44" s="21" t="s">
        <v>139</v>
      </c>
      <c r="G44" s="71" t="s">
        <v>516</v>
      </c>
      <c r="H44" s="7" t="str">
        <f>IF(G44="","",IF(COUNTIF('マスターデータ（非公表）'!C:C,Sheet2!F44)=1,"○",IF(COUNTIF('マスターデータ（非公表）'!C:C,Sheet2!F44)&gt;1,"重複有","ERROR")))</f>
        <v>○</v>
      </c>
    </row>
    <row r="45" spans="1:8">
      <c r="A45" s="4" t="s">
        <v>43</v>
      </c>
      <c r="B45" s="3" t="s">
        <v>90</v>
      </c>
      <c r="F45" s="21" t="s">
        <v>140</v>
      </c>
      <c r="G45" s="71" t="s">
        <v>517</v>
      </c>
      <c r="H45" s="7" t="str">
        <f>IF(G45="","",IF(COUNTIF('マスターデータ（非公表）'!C:C,Sheet2!F45)=1,"○",IF(COUNTIF('マスターデータ（非公表）'!C:C,Sheet2!F45)&gt;1,"重複有","ERROR")))</f>
        <v>○</v>
      </c>
    </row>
    <row r="46" spans="1:8">
      <c r="A46" s="4" t="s">
        <v>44</v>
      </c>
      <c r="B46" s="4" t="s">
        <v>91</v>
      </c>
      <c r="F46" s="21" t="s">
        <v>141</v>
      </c>
      <c r="G46" s="71" t="s">
        <v>518</v>
      </c>
      <c r="H46" s="7" t="str">
        <f>IF(G46="","",IF(COUNTIF('マスターデータ（非公表）'!C:C,Sheet2!F46)=1,"○",IF(COUNTIF('マスターデータ（非公表）'!C:C,Sheet2!F46)&gt;1,"重複有","ERROR")))</f>
        <v>○</v>
      </c>
    </row>
    <row r="47" spans="1:8">
      <c r="A47" s="4" t="s">
        <v>45</v>
      </c>
      <c r="B47" s="4" t="s">
        <v>92</v>
      </c>
      <c r="F47" s="21" t="s">
        <v>142</v>
      </c>
      <c r="G47" s="71" t="s">
        <v>519</v>
      </c>
      <c r="H47" s="7" t="str">
        <f>IF(G47="","",IF(COUNTIF('マスターデータ（非公表）'!C:C,Sheet2!F47)=1,"○",IF(COUNTIF('マスターデータ（非公表）'!C:C,Sheet2!F47)&gt;1,"重複有","ERROR")))</f>
        <v>○</v>
      </c>
    </row>
    <row r="48" spans="1:8">
      <c r="A48" s="4" t="s">
        <v>46</v>
      </c>
      <c r="B48" s="3" t="s">
        <v>93</v>
      </c>
      <c r="F48" s="20" t="s">
        <v>143</v>
      </c>
      <c r="G48" s="71" t="s">
        <v>520</v>
      </c>
      <c r="H48" s="7" t="str">
        <f>IF(G48="","",IF(COUNTIF('マスターデータ（非公表）'!C:C,Sheet2!F48)=1,"○",IF(COUNTIF('マスターデータ（非公表）'!C:C,Sheet2!F48)&gt;1,"重複有","ERROR")))</f>
        <v>○</v>
      </c>
    </row>
    <row r="49" spans="1:8">
      <c r="A49" s="4" t="s">
        <v>47</v>
      </c>
      <c r="B49" s="4" t="s">
        <v>94</v>
      </c>
      <c r="F49" s="20" t="s">
        <v>144</v>
      </c>
      <c r="G49" s="71" t="s">
        <v>521</v>
      </c>
      <c r="H49" s="7" t="str">
        <f>IF(G49="","",IF(COUNTIF('マスターデータ（非公表）'!C:C,Sheet2!F49)=1,"○",IF(COUNTIF('マスターデータ（非公表）'!C:C,Sheet2!F49)&gt;1,"重複有","ERROR")))</f>
        <v>○</v>
      </c>
    </row>
    <row r="50" spans="1:8">
      <c r="A50" s="4" t="s">
        <v>98</v>
      </c>
      <c r="B50" s="4" t="s">
        <v>96</v>
      </c>
      <c r="F50" s="20" t="s">
        <v>145</v>
      </c>
      <c r="G50" s="71" t="s">
        <v>375</v>
      </c>
      <c r="H50" s="7" t="str">
        <f>IF(G50="","",IF(COUNTIF('マスターデータ（非公表）'!C:C,Sheet2!F50)=1,"○",IF(COUNTIF('マスターデータ（非公表）'!C:C,Sheet2!F50)&gt;1,"重複有","ERROR")))</f>
        <v>○</v>
      </c>
    </row>
    <row r="51" spans="1:8">
      <c r="A51" s="4" t="s">
        <v>99</v>
      </c>
      <c r="B51" s="4" t="s">
        <v>97</v>
      </c>
      <c r="F51" s="20" t="s">
        <v>146</v>
      </c>
      <c r="G51" s="71" t="s">
        <v>522</v>
      </c>
      <c r="H51" s="7" t="str">
        <f>IF(G51="","",IF(COUNTIF('マスターデータ（非公表）'!C:C,Sheet2!F51)=1,"○",IF(COUNTIF('マスターデータ（非公表）'!C:C,Sheet2!F51)&gt;1,"重複有","ERROR")))</f>
        <v>○</v>
      </c>
    </row>
    <row r="52" spans="1:8">
      <c r="F52" s="20" t="s">
        <v>147</v>
      </c>
      <c r="G52" s="71" t="s">
        <v>523</v>
      </c>
      <c r="H52" s="7" t="str">
        <f>IF(G52="","",IF(COUNTIF('マスターデータ（非公表）'!C:C,Sheet2!F52)=1,"○",IF(COUNTIF('マスターデータ（非公表）'!C:C,Sheet2!F52)&gt;1,"重複有","ERROR")))</f>
        <v>○</v>
      </c>
    </row>
    <row r="53" spans="1:8">
      <c r="F53" s="186" t="s">
        <v>148</v>
      </c>
      <c r="G53" s="71" t="s">
        <v>524</v>
      </c>
      <c r="H53" s="7" t="str">
        <f>IF(G53="","",IF(COUNTIF('マスターデータ（非公表）'!C:C,Sheet2!F53)=1,"○",IF(COUNTIF('マスターデータ（非公表）'!C:C,Sheet2!F53)&gt;1,"重複有","ERROR")))</f>
        <v>○</v>
      </c>
    </row>
    <row r="54" spans="1:8">
      <c r="F54" s="186" t="s">
        <v>149</v>
      </c>
      <c r="G54" s="71" t="s">
        <v>525</v>
      </c>
      <c r="H54" s="7" t="str">
        <f>IF(G54="","",IF(COUNTIF('マスターデータ（非公表）'!C:C,Sheet2!F54)=1,"○",IF(COUNTIF('マスターデータ（非公表）'!C:C,Sheet2!F54)&gt;1,"重複有","ERROR")))</f>
        <v>○</v>
      </c>
    </row>
    <row r="55" spans="1:8">
      <c r="F55" s="186" t="s">
        <v>150</v>
      </c>
      <c r="G55" s="71" t="s">
        <v>526</v>
      </c>
      <c r="H55" s="7" t="str">
        <f>IF(G55="","",IF(COUNTIF('マスターデータ（非公表）'!C:C,Sheet2!F55)=1,"○",IF(COUNTIF('マスターデータ（非公表）'!C:C,Sheet2!F55)&gt;1,"重複有","ERROR")))</f>
        <v>○</v>
      </c>
    </row>
    <row r="56" spans="1:8">
      <c r="F56" s="186" t="s">
        <v>1510</v>
      </c>
      <c r="G56" s="71" t="s">
        <v>527</v>
      </c>
      <c r="H56" s="7" t="str">
        <f>IF(G56="","",IF(COUNTIF('マスターデータ（非公表）'!C:C,Sheet2!F56)=1,"○",IF(COUNTIF('マスターデータ（非公表）'!C:C,Sheet2!F56)&gt;1,"重複有","ERROR")))</f>
        <v>○</v>
      </c>
    </row>
    <row r="57" spans="1:8">
      <c r="F57" s="186" t="s">
        <v>151</v>
      </c>
      <c r="G57" s="71" t="s">
        <v>528</v>
      </c>
      <c r="H57" s="7" t="str">
        <f>IF(G57="","",IF(COUNTIF('マスターデータ（非公表）'!C:C,Sheet2!F57)=1,"○",IF(COUNTIF('マスターデータ（非公表）'!C:C,Sheet2!F57)&gt;1,"重複有","ERROR")))</f>
        <v>○</v>
      </c>
    </row>
    <row r="58" spans="1:8">
      <c r="F58" s="186" t="s">
        <v>152</v>
      </c>
      <c r="G58" s="71" t="s">
        <v>529</v>
      </c>
      <c r="H58" s="7" t="str">
        <f>IF(G58="","",IF(COUNTIF('マスターデータ（非公表）'!C:C,Sheet2!F58)=1,"○",IF(COUNTIF('マスターデータ（非公表）'!C:C,Sheet2!F58)&gt;1,"重複有","ERROR")))</f>
        <v>○</v>
      </c>
    </row>
    <row r="59" spans="1:8">
      <c r="F59" s="186" t="s">
        <v>153</v>
      </c>
      <c r="G59" s="71" t="s">
        <v>530</v>
      </c>
      <c r="H59" s="7" t="str">
        <f>IF(G59="","",IF(COUNTIF('マスターデータ（非公表）'!C:C,Sheet2!F59)=1,"○",IF(COUNTIF('マスターデータ（非公表）'!C:C,Sheet2!F59)&gt;1,"重複有","ERROR")))</f>
        <v>○</v>
      </c>
    </row>
    <row r="60" spans="1:8">
      <c r="F60" s="21" t="s">
        <v>154</v>
      </c>
      <c r="G60" s="71" t="s">
        <v>531</v>
      </c>
      <c r="H60" s="7" t="str">
        <f>IF(G60="","",IF(COUNTIF('マスターデータ（非公表）'!C:C,Sheet2!F60)=1,"○",IF(COUNTIF('マスターデータ（非公表）'!C:C,Sheet2!F60)&gt;1,"重複有","ERROR")))</f>
        <v>○</v>
      </c>
    </row>
    <row r="61" spans="1:8">
      <c r="F61" s="21" t="s">
        <v>155</v>
      </c>
      <c r="G61" s="71" t="s">
        <v>532</v>
      </c>
      <c r="H61" s="7" t="str">
        <f>IF(G61="","",IF(COUNTIF('マスターデータ（非公表）'!C:C,Sheet2!F61)=1,"○",IF(COUNTIF('マスターデータ（非公表）'!C:C,Sheet2!F61)&gt;1,"重複有","ERROR")))</f>
        <v>○</v>
      </c>
    </row>
    <row r="62" spans="1:8">
      <c r="F62" s="21" t="s">
        <v>156</v>
      </c>
      <c r="G62" s="71" t="s">
        <v>533</v>
      </c>
      <c r="H62" s="7" t="str">
        <f>IF(G62="","",IF(COUNTIF('マスターデータ（非公表）'!C:C,Sheet2!F62)=1,"○",IF(COUNTIF('マスターデータ（非公表）'!C:C,Sheet2!F62)&gt;1,"重複有","ERROR")))</f>
        <v>○</v>
      </c>
    </row>
    <row r="63" spans="1:8">
      <c r="F63" s="21" t="s">
        <v>157</v>
      </c>
      <c r="G63" s="71" t="s">
        <v>534</v>
      </c>
      <c r="H63" s="7" t="str">
        <f>IF(G63="","",IF(COUNTIF('マスターデータ（非公表）'!C:C,Sheet2!F63)=1,"○",IF(COUNTIF('マスターデータ（非公表）'!C:C,Sheet2!F63)&gt;1,"重複有","ERROR")))</f>
        <v>○</v>
      </c>
    </row>
    <row r="64" spans="1:8">
      <c r="F64" s="186" t="s">
        <v>158</v>
      </c>
      <c r="G64" s="185" t="s">
        <v>535</v>
      </c>
      <c r="H64" s="7" t="str">
        <f>IF(G64="","",IF(COUNTIF('マスターデータ（非公表）'!C:C,Sheet2!F64)=1,"○",IF(COUNTIF('マスターデータ（非公表）'!C:C,Sheet2!F64)&gt;1,"重複有","ERROR")))</f>
        <v>○</v>
      </c>
    </row>
    <row r="65" spans="6:8">
      <c r="F65" s="187" t="s">
        <v>159</v>
      </c>
      <c r="G65" s="185" t="s">
        <v>536</v>
      </c>
      <c r="H65" s="7" t="str">
        <f>IF(G65="","",IF(COUNTIF('マスターデータ（非公表）'!C:C,Sheet2!F65)=1,"○",IF(COUNTIF('マスターデータ（非公表）'!C:C,Sheet2!F65)&gt;1,"重複有","ERROR")))</f>
        <v>○</v>
      </c>
    </row>
    <row r="66" spans="6:8">
      <c r="F66" s="186" t="s">
        <v>160</v>
      </c>
      <c r="G66" s="185" t="s">
        <v>537</v>
      </c>
      <c r="H66" s="7" t="str">
        <f>IF(G66="","",IF(COUNTIF('マスターデータ（非公表）'!C:C,Sheet2!F66)=1,"○",IF(COUNTIF('マスターデータ（非公表）'!C:C,Sheet2!F66)&gt;1,"重複有","ERROR")))</f>
        <v>○</v>
      </c>
    </row>
    <row r="67" spans="6:8">
      <c r="F67" s="187" t="s">
        <v>161</v>
      </c>
      <c r="G67" s="185" t="s">
        <v>538</v>
      </c>
      <c r="H67" s="7" t="str">
        <f>IF(G67="","",IF(COUNTIF('マスターデータ（非公表）'!C:C,Sheet2!F67)=1,"○",IF(COUNTIF('マスターデータ（非公表）'!C:C,Sheet2!F67)&gt;1,"重複有","ERROR")))</f>
        <v>○</v>
      </c>
    </row>
    <row r="68" spans="6:8">
      <c r="F68" s="188" t="s">
        <v>162</v>
      </c>
      <c r="G68" s="185" t="s">
        <v>539</v>
      </c>
      <c r="H68" s="7" t="str">
        <f>IF(G68="","",IF(COUNTIF('マスターデータ（非公表）'!C:C,Sheet2!F68)=1,"○",IF(COUNTIF('マスターデータ（非公表）'!C:C,Sheet2!F68)&gt;1,"重複有","ERROR")))</f>
        <v>○</v>
      </c>
    </row>
    <row r="69" spans="6:8">
      <c r="F69" s="186" t="s">
        <v>163</v>
      </c>
      <c r="G69" s="185" t="s">
        <v>540</v>
      </c>
      <c r="H69" s="7" t="str">
        <f>IF(G69="","",IF(COUNTIF('マスターデータ（非公表）'!C:C,Sheet2!F69)=1,"○",IF(COUNTIF('マスターデータ（非公表）'!C:C,Sheet2!F69)&gt;1,"重複有","ERROR")))</f>
        <v>○</v>
      </c>
    </row>
    <row r="70" spans="6:8">
      <c r="F70" s="22" t="s">
        <v>164</v>
      </c>
      <c r="G70" s="71" t="s">
        <v>541</v>
      </c>
      <c r="H70" s="7" t="str">
        <f>IF(G70="","",IF(COUNTIF('マスターデータ（非公表）'!C:C,Sheet2!F70)=1,"○",IF(COUNTIF('マスターデータ（非公表）'!C:C,Sheet2!F70)&gt;1,"重複有","ERROR")))</f>
        <v>○</v>
      </c>
    </row>
    <row r="71" spans="6:8">
      <c r="F71" s="24" t="s">
        <v>165</v>
      </c>
      <c r="G71" s="69" t="s">
        <v>542</v>
      </c>
      <c r="H71" s="7" t="str">
        <f>IF(G71="","",IF(COUNTIF('マスターデータ（非公表）'!C:C,Sheet2!F71)=1,"○",IF(COUNTIF('マスターデータ（非公表）'!C:C,Sheet2!F71)&gt;1,"重複有","ERROR")))</f>
        <v>○</v>
      </c>
    </row>
    <row r="72" spans="6:8">
      <c r="F72" s="24" t="s">
        <v>166</v>
      </c>
      <c r="G72" s="69" t="s">
        <v>543</v>
      </c>
      <c r="H72" s="7" t="str">
        <f>IF(G72="","",IF(COUNTIF('マスターデータ（非公表）'!C:C,Sheet2!F72)=1,"○",IF(COUNTIF('マスターデータ（非公表）'!C:C,Sheet2!F72)&gt;1,"重複有","ERROR")))</f>
        <v>○</v>
      </c>
    </row>
    <row r="73" spans="6:8">
      <c r="F73" s="24" t="s">
        <v>167</v>
      </c>
      <c r="G73" s="69" t="s">
        <v>544</v>
      </c>
      <c r="H73" s="7" t="str">
        <f>IF(G73="","",IF(COUNTIF('マスターデータ（非公表）'!C:C,Sheet2!F73)=1,"○",IF(COUNTIF('マスターデータ（非公表）'!C:C,Sheet2!F73)&gt;1,"重複有","ERROR")))</f>
        <v>○</v>
      </c>
    </row>
    <row r="74" spans="6:8">
      <c r="F74" s="9" t="s">
        <v>168</v>
      </c>
      <c r="G74" s="69" t="s">
        <v>545</v>
      </c>
      <c r="H74" s="7" t="str">
        <f>IF(G74="","",IF(COUNTIF('マスターデータ（非公表）'!C:C,Sheet2!F74)=1,"○",IF(COUNTIF('マスターデータ（非公表）'!C:C,Sheet2!F74)&gt;1,"重複有","ERROR")))</f>
        <v>○</v>
      </c>
    </row>
    <row r="75" spans="6:8">
      <c r="F75" s="10" t="s">
        <v>169</v>
      </c>
      <c r="G75" s="75" t="s">
        <v>546</v>
      </c>
      <c r="H75" s="7" t="str">
        <f>IF(G75="","",IF(COUNTIF('マスターデータ（非公表）'!C:C,Sheet2!F75)=1,"○",IF(COUNTIF('マスターデータ（非公表）'!C:C,Sheet2!F75)&gt;1,"重複有","ERROR")))</f>
        <v>○</v>
      </c>
    </row>
    <row r="76" spans="6:8">
      <c r="F76" s="10" t="s">
        <v>170</v>
      </c>
      <c r="G76" s="75" t="s">
        <v>547</v>
      </c>
      <c r="H76" s="7" t="str">
        <f>IF(G76="","",IF(COUNTIF('マスターデータ（非公表）'!C:C,Sheet2!F76)=1,"○",IF(COUNTIF('マスターデータ（非公表）'!C:C,Sheet2!F76)&gt;1,"重複有","ERROR")))</f>
        <v>○</v>
      </c>
    </row>
    <row r="77" spans="6:8">
      <c r="F77" s="189" t="s">
        <v>171</v>
      </c>
      <c r="G77" s="75" t="s">
        <v>548</v>
      </c>
      <c r="H77" s="7" t="str">
        <f>IF(G77="","",IF(COUNTIF('マスターデータ（非公表）'!C:C,Sheet2!F77)=1,"○",IF(COUNTIF('マスターデータ（非公表）'!C:C,Sheet2!F77)&gt;1,"重複有","ERROR")))</f>
        <v>○</v>
      </c>
    </row>
    <row r="78" spans="6:8">
      <c r="F78" s="10" t="s">
        <v>172</v>
      </c>
      <c r="G78" s="75" t="s">
        <v>549</v>
      </c>
      <c r="H78" s="7" t="str">
        <f>IF(G78="","",IF(COUNTIF('マスターデータ（非公表）'!C:C,Sheet2!F78)=1,"○",IF(COUNTIF('マスターデータ（非公表）'!C:C,Sheet2!F78)&gt;1,"重複有","ERROR")))</f>
        <v>○</v>
      </c>
    </row>
    <row r="79" spans="6:8">
      <c r="F79" s="10" t="s">
        <v>173</v>
      </c>
      <c r="G79" s="75" t="s">
        <v>550</v>
      </c>
      <c r="H79" s="7" t="str">
        <f>IF(G79="","",IF(COUNTIF('マスターデータ（非公表）'!C:C,Sheet2!F79)=1,"○",IF(COUNTIF('マスターデータ（非公表）'!C:C,Sheet2!F79)&gt;1,"重複有","ERROR")))</f>
        <v>○</v>
      </c>
    </row>
    <row r="80" spans="6:8">
      <c r="F80" s="10" t="s">
        <v>174</v>
      </c>
      <c r="G80" s="75" t="s">
        <v>551</v>
      </c>
      <c r="H80" s="7" t="str">
        <f>IF(G80="","",IF(COUNTIF('マスターデータ（非公表）'!C:C,Sheet2!F80)=1,"○",IF(COUNTIF('マスターデータ（非公表）'!C:C,Sheet2!F80)&gt;1,"重複有","ERROR")))</f>
        <v>○</v>
      </c>
    </row>
    <row r="81" spans="6:8">
      <c r="F81" s="10" t="s">
        <v>175</v>
      </c>
      <c r="G81" s="75" t="s">
        <v>552</v>
      </c>
      <c r="H81" s="7" t="str">
        <f>IF(G81="","",IF(COUNTIF('マスターデータ（非公表）'!C:C,Sheet2!F81)=1,"○",IF(COUNTIF('マスターデータ（非公表）'!C:C,Sheet2!F81)&gt;1,"重複有","ERROR")))</f>
        <v>○</v>
      </c>
    </row>
    <row r="82" spans="6:8">
      <c r="F82" s="10" t="s">
        <v>176</v>
      </c>
      <c r="G82" s="75" t="s">
        <v>553</v>
      </c>
      <c r="H82" s="7" t="str">
        <f>IF(G82="","",IF(COUNTIF('マスターデータ（非公表）'!C:C,Sheet2!F82)=1,"○",IF(COUNTIF('マスターデータ（非公表）'!C:C,Sheet2!F82)&gt;1,"重複有","ERROR")))</f>
        <v>○</v>
      </c>
    </row>
    <row r="83" spans="6:8">
      <c r="F83" s="10" t="s">
        <v>177</v>
      </c>
      <c r="G83" s="75" t="s">
        <v>554</v>
      </c>
      <c r="H83" s="7" t="str">
        <f>IF(G83="","",IF(COUNTIF('マスターデータ（非公表）'!C:C,Sheet2!F83)=1,"○",IF(COUNTIF('マスターデータ（非公表）'!C:C,Sheet2!F83)&gt;1,"重複有","ERROR")))</f>
        <v>○</v>
      </c>
    </row>
    <row r="84" spans="6:8">
      <c r="F84" s="10" t="s">
        <v>178</v>
      </c>
      <c r="G84" s="75" t="s">
        <v>555</v>
      </c>
      <c r="H84" s="7" t="str">
        <f>IF(G84="","",IF(COUNTIF('マスターデータ（非公表）'!C:C,Sheet2!F84)=1,"○",IF(COUNTIF('マスターデータ（非公表）'!C:C,Sheet2!F84)&gt;1,"重複有","ERROR")))</f>
        <v>○</v>
      </c>
    </row>
    <row r="85" spans="6:8">
      <c r="F85" s="10" t="s">
        <v>179</v>
      </c>
      <c r="G85" s="75" t="s">
        <v>556</v>
      </c>
      <c r="H85" s="7" t="str">
        <f>IF(G85="","",IF(COUNTIF('マスターデータ（非公表）'!C:C,Sheet2!F85)=1,"○",IF(COUNTIF('マスターデータ（非公表）'!C:C,Sheet2!F85)&gt;1,"重複有","ERROR")))</f>
        <v>○</v>
      </c>
    </row>
    <row r="86" spans="6:8">
      <c r="F86" s="10" t="s">
        <v>180</v>
      </c>
      <c r="G86" s="75" t="s">
        <v>557</v>
      </c>
      <c r="H86" s="7" t="str">
        <f>IF(G86="","",IF(COUNTIF('マスターデータ（非公表）'!C:C,Sheet2!F86)=1,"○",IF(COUNTIF('マスターデータ（非公表）'!C:C,Sheet2!F86)&gt;1,"重複有","ERROR")))</f>
        <v>○</v>
      </c>
    </row>
    <row r="87" spans="6:8">
      <c r="F87" s="10" t="s">
        <v>181</v>
      </c>
      <c r="G87" s="75" t="s">
        <v>558</v>
      </c>
      <c r="H87" s="7" t="str">
        <f>IF(G87="","",IF(COUNTIF('マスターデータ（非公表）'!C:C,Sheet2!F87)=1,"○",IF(COUNTIF('マスターデータ（非公表）'!C:C,Sheet2!F87)&gt;1,"重複有","ERROR")))</f>
        <v>○</v>
      </c>
    </row>
    <row r="88" spans="6:8">
      <c r="F88" s="10" t="s">
        <v>182</v>
      </c>
      <c r="G88" s="75" t="s">
        <v>559</v>
      </c>
      <c r="H88" s="7" t="str">
        <f>IF(G88="","",IF(COUNTIF('マスターデータ（非公表）'!C:C,Sheet2!F88)=1,"○",IF(COUNTIF('マスターデータ（非公表）'!C:C,Sheet2!F88)&gt;1,"重複有","ERROR")))</f>
        <v>○</v>
      </c>
    </row>
    <row r="89" spans="6:8">
      <c r="F89" s="10" t="s">
        <v>183</v>
      </c>
      <c r="G89" s="75" t="s">
        <v>560</v>
      </c>
      <c r="H89" s="7" t="str">
        <f>IF(G89="","",IF(COUNTIF('マスターデータ（非公表）'!C:C,Sheet2!F89)=1,"○",IF(COUNTIF('マスターデータ（非公表）'!C:C,Sheet2!F89)&gt;1,"重複有","ERROR")))</f>
        <v>○</v>
      </c>
    </row>
    <row r="90" spans="6:8">
      <c r="F90" s="190" t="s">
        <v>184</v>
      </c>
      <c r="G90" s="192" t="s">
        <v>561</v>
      </c>
      <c r="H90" s="7" t="str">
        <f>IF(G90="","",IF(COUNTIF('マスターデータ（非公表）'!C:C,Sheet2!F90)=1,"○",IF(COUNTIF('マスターデータ（非公表）'!C:C,Sheet2!F90)&gt;1,"重複有","ERROR")))</f>
        <v>○</v>
      </c>
    </row>
    <row r="91" spans="6:8">
      <c r="F91" s="196" t="s">
        <v>1698</v>
      </c>
      <c r="G91" s="192" t="s">
        <v>401</v>
      </c>
      <c r="H91" s="7" t="str">
        <f>IF(G91="","",IF(COUNTIF('マスターデータ（非公表）'!C:C,Sheet2!F91)=1,"○",IF(COUNTIF('マスターデータ（非公表）'!C:C,Sheet2!F91)&gt;1,"重複有","ERROR")))</f>
        <v>○</v>
      </c>
    </row>
    <row r="92" spans="6:8">
      <c r="F92" s="196" t="s">
        <v>1530</v>
      </c>
      <c r="G92" s="192" t="s">
        <v>402</v>
      </c>
      <c r="H92" s="7" t="str">
        <f>IF(G92="","",IF(COUNTIF('マスターデータ（非公表）'!C:C,Sheet2!F92)=1,"○",IF(COUNTIF('マスターデータ（非公表）'!C:C,Sheet2!F92)&gt;1,"重複有","ERROR")))</f>
        <v>○</v>
      </c>
    </row>
    <row r="93" spans="6:8">
      <c r="F93" s="30" t="s">
        <v>1577</v>
      </c>
      <c r="G93" s="192" t="s">
        <v>403</v>
      </c>
      <c r="H93" s="7" t="str">
        <f>IF(G93="","",IF(COUNTIF('マスターデータ（非公表）'!C:C,Sheet2!F93)=1,"○",IF(COUNTIF('マスターデータ（非公表）'!C:C,Sheet2!F93)&gt;1,"重複有","ERROR")))</f>
        <v>○</v>
      </c>
    </row>
    <row r="94" spans="6:8">
      <c r="F94" s="30" t="s">
        <v>1648</v>
      </c>
      <c r="G94" s="201" t="s">
        <v>404</v>
      </c>
      <c r="H94" s="7" t="str">
        <f>IF(G94="","",IF(COUNTIF('マスターデータ（非公表）'!C:C,Sheet2!F94)=1,"○",IF(COUNTIF('マスターデータ（非公表）'!C:C,Sheet2!F94)&gt;1,"重複有","ERROR")))</f>
        <v>○</v>
      </c>
    </row>
    <row r="95" spans="6:8">
      <c r="F95" s="30" t="s">
        <v>1699</v>
      </c>
      <c r="G95" s="201" t="s">
        <v>405</v>
      </c>
      <c r="H95" s="7" t="str">
        <f>IF(G95="","",IF(COUNTIF('マスターデータ（非公表）'!C:C,Sheet2!F95)=1,"○",IF(COUNTIF('マスターデータ（非公表）'!C:C,Sheet2!F95)&gt;1,"重複有","ERROR")))</f>
        <v>○</v>
      </c>
    </row>
    <row r="96" spans="6:8">
      <c r="F96" s="30" t="s">
        <v>1697</v>
      </c>
      <c r="G96" s="201" t="s">
        <v>406</v>
      </c>
      <c r="H96" s="7" t="str">
        <f>IF(G96="","",IF(COUNTIF('マスターデータ（非公表）'!C:C,Sheet2!F96)=1,"○",IF(COUNTIF('マスターデータ（非公表）'!C:C,Sheet2!F96)&gt;1,"重複有","ERROR")))</f>
        <v>○</v>
      </c>
    </row>
    <row r="97" spans="6:8">
      <c r="F97" s="30" t="s">
        <v>1943</v>
      </c>
      <c r="G97" s="201" t="s">
        <v>1942</v>
      </c>
      <c r="H97" s="7" t="str">
        <f>IF(G97="","",IF(COUNTIF('マスターデータ（非公表）'!C:C,Sheet2!F97)=1,"○",IF(COUNTIF('マスターデータ（非公表）'!C:C,Sheet2!F97)&gt;1,"重複有","ERROR")))</f>
        <v>○</v>
      </c>
    </row>
    <row r="98" spans="6:8">
      <c r="F98" s="30" t="s">
        <v>1970</v>
      </c>
      <c r="G98" s="201" t="s">
        <v>1973</v>
      </c>
      <c r="H98" s="7" t="str">
        <f>IF(G98="","",IF(COUNTIF('マスターデータ（非公表）'!C:C,Sheet2!F98)=1,"○",IF(COUNTIF('マスターデータ（非公表）'!C:C,Sheet2!F98)&gt;1,"重複有","ERROR")))</f>
        <v>○</v>
      </c>
    </row>
    <row r="99" spans="6:8">
      <c r="F99" s="30" t="s">
        <v>2048</v>
      </c>
      <c r="G99" s="201" t="s">
        <v>2053</v>
      </c>
      <c r="H99" s="7" t="str">
        <f>IF(G99="","",IF(COUNTIF('マスターデータ（非公表）'!C:C,Sheet2!F99)=1,"○",IF(COUNTIF('マスターデータ（非公表）'!C:C,Sheet2!F99)&gt;1,"重複有","ERROR")))</f>
        <v>○</v>
      </c>
    </row>
    <row r="100" spans="6:8">
      <c r="F100" s="28" t="s">
        <v>333</v>
      </c>
      <c r="G100" s="49"/>
      <c r="H100" s="7" t="str">
        <f>IF(G100="","",IF(COUNTIF('マスターデータ（非公表）'!C:C,Sheet2!F100)=1,"○",IF(COUNTIF('マスターデータ（非公表）'!C:C,Sheet2!F100)&gt;1,"重複有","ERROR")))</f>
        <v/>
      </c>
    </row>
    <row r="101" spans="6:8">
      <c r="F101" s="29" t="s">
        <v>185</v>
      </c>
      <c r="G101" s="193" t="s">
        <v>327</v>
      </c>
      <c r="H101" s="7" t="str">
        <f>IF(G101="","",IF(COUNTIF('マスターデータ（非公表）'!C:C,Sheet2!F101)=1,"○",IF(COUNTIF('マスターデータ（非公表）'!C:C,Sheet2!F101)&gt;1,"重複有","ERROR")))</f>
        <v>○</v>
      </c>
    </row>
    <row r="102" spans="6:8">
      <c r="F102" s="56" t="s">
        <v>334</v>
      </c>
      <c r="G102" s="49"/>
      <c r="H102" s="7" t="str">
        <f>IF(G102="","",IF(COUNTIF('マスターデータ（非公表）'!C:C,Sheet2!F102)=1,"○",IF(COUNTIF('マスターデータ（非公表）'!C:C,Sheet2!F102)&gt;1,"重複有","ERROR")))</f>
        <v/>
      </c>
    </row>
    <row r="103" spans="6:8">
      <c r="F103" s="10" t="s">
        <v>186</v>
      </c>
      <c r="G103" s="69" t="s">
        <v>328</v>
      </c>
      <c r="H103" s="7" t="str">
        <f>IF(G103="","",IF(COUNTIF('マスターデータ（非公表）'!C:C,Sheet2!F103)=1,"○",IF(COUNTIF('マスターデータ（非公表）'!C:C,Sheet2!F103)&gt;1,"重複有","ERROR")))</f>
        <v>○</v>
      </c>
    </row>
    <row r="104" spans="6:8">
      <c r="F104" s="12" t="s">
        <v>187</v>
      </c>
      <c r="G104" s="62" t="s">
        <v>329</v>
      </c>
      <c r="H104" s="7" t="str">
        <f>IF(G104="","",IF(COUNTIF('マスターデータ（非公表）'!C:C,Sheet2!F104)=1,"○",IF(COUNTIF('マスターデータ（非公表）'!C:C,Sheet2!F104)&gt;1,"重複有","ERROR")))</f>
        <v>○</v>
      </c>
    </row>
    <row r="105" spans="6:8">
      <c r="F105" s="13" t="s">
        <v>335</v>
      </c>
      <c r="G105" s="54"/>
      <c r="H105" s="7" t="str">
        <f>IF(G105="","",IF(COUNTIF('マスターデータ（非公表）'!C:C,Sheet2!F105)=1,"○",IF(COUNTIF('マスターデータ（非公表）'!C:C,Sheet2!F105)&gt;1,"重複有","ERROR")))</f>
        <v/>
      </c>
    </row>
    <row r="106" spans="6:8">
      <c r="F106" s="80"/>
      <c r="G106" s="54"/>
      <c r="H106" s="7" t="str">
        <f>IF(G106="","",IF(COUNTIF('マスターデータ（非公表）'!C:C,Sheet2!F106)=1,"○",IF(COUNTIF('マスターデータ（非公表）'!C:C,Sheet2!F106)&gt;1,"重複有","ERROR")))</f>
        <v/>
      </c>
    </row>
    <row r="107" spans="6:8">
      <c r="F107" s="58" t="s">
        <v>347</v>
      </c>
      <c r="G107" s="54"/>
      <c r="H107" s="7" t="str">
        <f>IF(G107="","",IF(COUNTIF('マスターデータ（非公表）'!C:C,Sheet2!F107)=1,"○",IF(COUNTIF('マスターデータ（非公表）'!C:C,Sheet2!F107)&gt;1,"重複有","ERROR")))</f>
        <v/>
      </c>
    </row>
    <row r="108" spans="6:8">
      <c r="F108" s="79"/>
      <c r="G108" s="54"/>
      <c r="H108" s="7" t="str">
        <f>IF(G108="","",IF(COUNTIF('マスターデータ（非公表）'!C:C,Sheet2!F108)=1,"○",IF(COUNTIF('マスターデータ（非公表）'!C:C,Sheet2!F108)&gt;1,"重複有","ERROR")))</f>
        <v/>
      </c>
    </row>
    <row r="109" spans="6:8">
      <c r="F109" s="59" t="s">
        <v>348</v>
      </c>
      <c r="G109" s="49"/>
      <c r="H109" s="7" t="str">
        <f>IF(G109="","",IF(COUNTIF('マスターデータ（非公表）'!C:C,Sheet2!F109)=1,"○",IF(COUNTIF('マスターデータ（非公表）'!C:C,Sheet2!F109)&gt;1,"重複有","ERROR")))</f>
        <v/>
      </c>
    </row>
    <row r="110" spans="6:8">
      <c r="F110" s="14" t="s">
        <v>188</v>
      </c>
      <c r="G110" s="61" t="s">
        <v>328</v>
      </c>
      <c r="H110" s="7" t="str">
        <f>IF(G110="","",IF(COUNTIF('マスターデータ（非公表）'!C:C,Sheet2!F110)=1,"○",IF(COUNTIF('マスターデータ（非公表）'!C:C,Sheet2!F110)&gt;1,"重複有","ERROR")))</f>
        <v>○</v>
      </c>
    </row>
    <row r="111" spans="6:8">
      <c r="F111" s="15" t="s">
        <v>189</v>
      </c>
      <c r="G111" s="63" t="s">
        <v>329</v>
      </c>
      <c r="H111" s="7" t="str">
        <f>IF(G111="","",IF(COUNTIF('マスターデータ（非公表）'!C:C,Sheet2!F111)=1,"○",IF(COUNTIF('マスターデータ（非公表）'!C:C,Sheet2!F111)&gt;1,"重複有","ERROR")))</f>
        <v>○</v>
      </c>
    </row>
    <row r="112" spans="6:8">
      <c r="F112" s="58" t="s">
        <v>349</v>
      </c>
      <c r="G112" s="55"/>
      <c r="H112" s="7" t="str">
        <f>IF(G112="","",IF(COUNTIF('マスターデータ（非公表）'!C:C,Sheet2!F112)=1,"○",IF(COUNTIF('マスターデータ（非公表）'!C:C,Sheet2!F112)&gt;1,"重複有","ERROR")))</f>
        <v/>
      </c>
    </row>
    <row r="113" spans="6:8">
      <c r="F113" s="79"/>
      <c r="G113" s="55"/>
      <c r="H113" s="7" t="str">
        <f>IF(G113="","",IF(COUNTIF('マスターデータ（非公表）'!C:C,Sheet2!F113)=1,"○",IF(COUNTIF('マスターデータ（非公表）'!C:C,Sheet2!F113)&gt;1,"重複有","ERROR")))</f>
        <v/>
      </c>
    </row>
    <row r="114" spans="6:8">
      <c r="F114" s="58" t="s">
        <v>350</v>
      </c>
      <c r="G114" s="55"/>
      <c r="H114" s="7" t="str">
        <f>IF(G114="","",IF(COUNTIF('マスターデータ（非公表）'!C:C,Sheet2!F114)=1,"○",IF(COUNTIF('マスターデータ（非公表）'!C:C,Sheet2!F114)&gt;1,"重複有","ERROR")))</f>
        <v/>
      </c>
    </row>
    <row r="115" spans="6:8">
      <c r="F115" s="79"/>
      <c r="G115" s="55"/>
      <c r="H115" s="7" t="str">
        <f>IF(G115="","",IF(COUNTIF('マスターデータ（非公表）'!C:C,Sheet2!F115)=1,"○",IF(COUNTIF('マスターデータ（非公表）'!C:C,Sheet2!F115)&gt;1,"重複有","ERROR")))</f>
        <v/>
      </c>
    </row>
    <row r="116" spans="6:8">
      <c r="F116" s="59" t="s">
        <v>351</v>
      </c>
      <c r="G116" s="55"/>
      <c r="H116" s="7" t="str">
        <f>IF(G116="","",IF(COUNTIF('マスターデータ（非公表）'!C:C,Sheet2!F116)=1,"○",IF(COUNTIF('マスターデータ（非公表）'!C:C,Sheet2!F116)&gt;1,"重複有","ERROR")))</f>
        <v/>
      </c>
    </row>
    <row r="117" spans="6:8">
      <c r="F117" s="81"/>
      <c r="G117" s="55"/>
      <c r="H117" s="7" t="str">
        <f>IF(G117="","",IF(COUNTIF('マスターデータ（非公表）'!C:C,Sheet2!F117)=1,"○",IF(COUNTIF('マスターデータ（非公表）'!C:C,Sheet2!F117)&gt;1,"重複有","ERROR")))</f>
        <v/>
      </c>
    </row>
    <row r="118" spans="6:8">
      <c r="F118" s="60" t="s">
        <v>352</v>
      </c>
      <c r="G118" s="51"/>
      <c r="H118" s="7" t="str">
        <f>IF(G118="","",IF(COUNTIF('マスターデータ（非公表）'!C:C,Sheet2!F118)=1,"○",IF(COUNTIF('マスターデータ（非公表）'!C:C,Sheet2!F118)&gt;1,"重複有","ERROR")))</f>
        <v/>
      </c>
    </row>
    <row r="119" spans="6:8">
      <c r="F119" s="16" t="s">
        <v>190</v>
      </c>
      <c r="G119" s="64" t="s">
        <v>328</v>
      </c>
      <c r="H119" s="7" t="str">
        <f>IF(G119="","",IF(COUNTIF('マスターデータ（非公表）'!C:C,Sheet2!F119)=1,"○",IF(COUNTIF('マスターデータ（非公表）'!C:C,Sheet2!F119)&gt;1,"重複有","ERROR")))</f>
        <v>○</v>
      </c>
    </row>
    <row r="120" spans="6:8">
      <c r="F120" s="17" t="s">
        <v>191</v>
      </c>
      <c r="G120" s="65" t="s">
        <v>329</v>
      </c>
      <c r="H120" s="7" t="str">
        <f>IF(G120="","",IF(COUNTIF('マスターデータ（非公表）'!C:C,Sheet2!F120)=1,"○",IF(COUNTIF('マスターデータ（非公表）'!C:C,Sheet2!F120)&gt;1,"重複有","ERROR")))</f>
        <v>○</v>
      </c>
    </row>
    <row r="121" spans="6:8">
      <c r="F121" s="68" t="s">
        <v>353</v>
      </c>
      <c r="G121" s="55"/>
      <c r="H121" s="7" t="str">
        <f>IF(G121="","",IF(COUNTIF('マスターデータ（非公表）'!C:C,Sheet2!F121)=1,"○",IF(COUNTIF('マスターデータ（非公表）'!C:C,Sheet2!F121)&gt;1,"重複有","ERROR")))</f>
        <v/>
      </c>
    </row>
    <row r="122" spans="6:8">
      <c r="F122" s="45" t="s">
        <v>192</v>
      </c>
      <c r="G122" s="66" t="s">
        <v>327</v>
      </c>
      <c r="H122" s="7" t="str">
        <f>IF(G122="","",IF(COUNTIF('マスターデータ（非公表）'!C:C,Sheet2!F122)=1,"○",IF(COUNTIF('マスターデータ（非公表）'!C:C,Sheet2!F122)&gt;1,"重複有","ERROR")))</f>
        <v>○</v>
      </c>
    </row>
    <row r="123" spans="6:8">
      <c r="F123" s="58" t="s">
        <v>355</v>
      </c>
      <c r="G123" s="67"/>
      <c r="H123" s="7" t="str">
        <f>IF(G123="","",IF(COUNTIF('マスターデータ（非公表）'!C:C,Sheet2!F123)=1,"○",IF(COUNTIF('マスターデータ（非公表）'!C:C,Sheet2!F123)&gt;1,"重複有","ERROR")))</f>
        <v/>
      </c>
    </row>
    <row r="124" spans="6:8">
      <c r="F124" s="79"/>
      <c r="G124" s="67"/>
      <c r="H124" s="7" t="str">
        <f>IF(G124="","",IF(COUNTIF('マスターデータ（非公表）'!C:C,Sheet2!F124)=1,"○",IF(COUNTIF('マスターデータ（非公表）'!C:C,Sheet2!F124)&gt;1,"重複有","ERROR")))</f>
        <v/>
      </c>
    </row>
    <row r="125" spans="6:8">
      <c r="F125" s="59" t="s">
        <v>354</v>
      </c>
      <c r="G125" s="49"/>
      <c r="H125" s="7" t="str">
        <f>IF(G125="","",IF(COUNTIF('マスターデータ（非公表）'!C:C,Sheet2!F125)=1,"○",IF(COUNTIF('マスターデータ（非公表）'!C:C,Sheet2!F125)&gt;1,"重複有","ERROR")))</f>
        <v/>
      </c>
    </row>
    <row r="126" spans="6:8">
      <c r="F126" s="14" t="s">
        <v>193</v>
      </c>
      <c r="G126" s="64" t="s">
        <v>331</v>
      </c>
      <c r="H126" s="7" t="str">
        <f>IF(G126="","",IF(COUNTIF('マスターデータ（非公表）'!C:C,Sheet2!F126)=1,"○",IF(COUNTIF('マスターデータ（非公表）'!C:C,Sheet2!F126)&gt;1,"重複有","ERROR")))</f>
        <v>○</v>
      </c>
    </row>
    <row r="127" spans="6:8">
      <c r="F127" s="10" t="s">
        <v>194</v>
      </c>
      <c r="G127" s="69" t="s">
        <v>356</v>
      </c>
      <c r="H127" s="7" t="str">
        <f>IF(G127="","",IF(COUNTIF('マスターデータ（非公表）'!C:C,Sheet2!F127)=1,"○",IF(COUNTIF('マスターデータ（非公表）'!C:C,Sheet2!F127)&gt;1,"重複有","ERROR")))</f>
        <v>○</v>
      </c>
    </row>
    <row r="128" spans="6:8">
      <c r="F128" s="19"/>
      <c r="G128" s="69"/>
      <c r="H128" s="7" t="str">
        <f>IF(G128="","",IF(COUNTIF('マスターデータ（非公表）'!C:C,Sheet2!F128)=1,"○",IF(COUNTIF('マスターデータ（非公表）'!C:C,Sheet2!F128)&gt;1,"重複有","ERROR")))</f>
        <v/>
      </c>
    </row>
    <row r="129" spans="6:8">
      <c r="F129" s="70" t="s">
        <v>357</v>
      </c>
      <c r="G129" s="67"/>
      <c r="H129" s="7" t="str">
        <f>IF(G129="","",IF(COUNTIF('マスターデータ（非公表）'!C:C,Sheet2!F129)=1,"○",IF(COUNTIF('マスターデータ（非公表）'!C:C,Sheet2!F129)&gt;1,"重複有","ERROR")))</f>
        <v/>
      </c>
    </row>
    <row r="130" spans="6:8">
      <c r="F130" s="82"/>
      <c r="G130" s="67"/>
      <c r="H130" s="7" t="str">
        <f>IF(G130="","",IF(COUNTIF('マスターデータ（非公表）'!C:C,Sheet2!F130)=1,"○",IF(COUNTIF('マスターデータ（非公表）'!C:C,Sheet2!F130)&gt;1,"重複有","ERROR")))</f>
        <v/>
      </c>
    </row>
    <row r="131" spans="6:8">
      <c r="F131" s="59" t="s">
        <v>358</v>
      </c>
      <c r="G131" s="49"/>
      <c r="H131" s="7" t="str">
        <f>IF(G131="","",IF(COUNTIF('マスターデータ（非公表）'!C:C,Sheet2!F131)=1,"○",IF(COUNTIF('マスターデータ（非公表）'!C:C,Sheet2!F131)&gt;1,"重複有","ERROR")))</f>
        <v/>
      </c>
    </row>
    <row r="132" spans="6:8">
      <c r="F132" s="10" t="s">
        <v>195</v>
      </c>
      <c r="G132" s="69" t="s">
        <v>360</v>
      </c>
      <c r="H132" s="7" t="str">
        <f>IF(G132="","",IF(COUNTIF('マスターデータ（非公表）'!C:C,Sheet2!F132)=1,"○",IF(COUNTIF('マスターデータ（非公表）'!C:C,Sheet2!F132)&gt;1,"重複有","ERROR")))</f>
        <v>○</v>
      </c>
    </row>
    <row r="133" spans="6:8">
      <c r="F133" s="10" t="s">
        <v>196</v>
      </c>
      <c r="G133" s="69" t="s">
        <v>361</v>
      </c>
      <c r="H133" s="7" t="str">
        <f>IF(G133="","",IF(COUNTIF('マスターデータ（非公表）'!C:C,Sheet2!F133)=1,"○",IF(COUNTIF('マスターデータ（非公表）'!C:C,Sheet2!F133)&gt;1,"重複有","ERROR")))</f>
        <v>○</v>
      </c>
    </row>
    <row r="134" spans="6:8">
      <c r="F134" s="10" t="s">
        <v>197</v>
      </c>
      <c r="G134" s="69" t="s">
        <v>362</v>
      </c>
      <c r="H134" s="7" t="str">
        <f>IF(G134="","",IF(COUNTIF('マスターデータ（非公表）'!C:C,Sheet2!F134)=1,"○",IF(COUNTIF('マスターデータ（非公表）'!C:C,Sheet2!F134)&gt;1,"重複有","ERROR")))</f>
        <v>○</v>
      </c>
    </row>
    <row r="135" spans="6:8">
      <c r="F135" s="10" t="s">
        <v>198</v>
      </c>
      <c r="G135" s="69" t="s">
        <v>363</v>
      </c>
      <c r="H135" s="7" t="str">
        <f>IF(G135="","",IF(COUNTIF('マスターデータ（非公表）'!C:C,Sheet2!F135)=1,"○",IF(COUNTIF('マスターデータ（非公表）'!C:C,Sheet2!F135)&gt;1,"重複有","ERROR")))</f>
        <v>○</v>
      </c>
    </row>
    <row r="136" spans="6:8">
      <c r="F136" s="10" t="s">
        <v>199</v>
      </c>
      <c r="G136" s="69" t="s">
        <v>365</v>
      </c>
      <c r="H136" s="7" t="str">
        <f>IF(G136="","",IF(COUNTIF('マスターデータ（非公表）'!C:C,Sheet2!F136)=1,"○",IF(COUNTIF('マスターデータ（非公表）'!C:C,Sheet2!F136)&gt;1,"重複有","ERROR")))</f>
        <v>○</v>
      </c>
    </row>
    <row r="137" spans="6:8">
      <c r="F137" s="10" t="s">
        <v>200</v>
      </c>
      <c r="G137" s="69" t="s">
        <v>366</v>
      </c>
      <c r="H137" s="7" t="str">
        <f>IF(G137="","",IF(COUNTIF('マスターデータ（非公表）'!C:C,Sheet2!F137)=1,"○",IF(COUNTIF('マスターデータ（非公表）'!C:C,Sheet2!F137)&gt;1,"重複有","ERROR")))</f>
        <v>○</v>
      </c>
    </row>
    <row r="138" spans="6:8">
      <c r="F138" s="10" t="s">
        <v>201</v>
      </c>
      <c r="G138" s="69" t="s">
        <v>367</v>
      </c>
      <c r="H138" s="7" t="str">
        <f>IF(G138="","",IF(COUNTIF('マスターデータ（非公表）'!C:C,Sheet2!F138)=1,"○",IF(COUNTIF('マスターデータ（非公表）'!C:C,Sheet2!F138)&gt;1,"重複有","ERROR")))</f>
        <v>○</v>
      </c>
    </row>
    <row r="139" spans="6:8">
      <c r="F139" s="10" t="s">
        <v>202</v>
      </c>
      <c r="G139" s="69" t="s">
        <v>368</v>
      </c>
      <c r="H139" s="7" t="str">
        <f>IF(G139="","",IF(COUNTIF('マスターデータ（非公表）'!C:C,Sheet2!F139)=1,"○",IF(COUNTIF('マスターデータ（非公表）'!C:C,Sheet2!F139)&gt;1,"重複有","ERROR")))</f>
        <v>○</v>
      </c>
    </row>
    <row r="140" spans="6:8">
      <c r="F140" s="10" t="s">
        <v>203</v>
      </c>
      <c r="G140" s="69" t="s">
        <v>369</v>
      </c>
      <c r="H140" s="7" t="str">
        <f>IF(G140="","",IF(COUNTIF('マスターデータ（非公表）'!C:C,Sheet2!F140)=1,"○",IF(COUNTIF('マスターデータ（非公表）'!C:C,Sheet2!F140)&gt;1,"重複有","ERROR")))</f>
        <v>○</v>
      </c>
    </row>
    <row r="141" spans="6:8">
      <c r="F141" s="10" t="s">
        <v>204</v>
      </c>
      <c r="G141" s="69" t="s">
        <v>370</v>
      </c>
      <c r="H141" s="7" t="str">
        <f>IF(G141="","",IF(COUNTIF('マスターデータ（非公表）'!C:C,Sheet2!F141)=1,"○",IF(COUNTIF('マスターデータ（非公表）'!C:C,Sheet2!F141)&gt;1,"重複有","ERROR")))</f>
        <v>○</v>
      </c>
    </row>
    <row r="142" spans="6:8">
      <c r="F142" s="10" t="s">
        <v>205</v>
      </c>
      <c r="G142" s="69" t="s">
        <v>371</v>
      </c>
      <c r="H142" s="7" t="str">
        <f>IF(G142="","",IF(COUNTIF('マスターデータ（非公表）'!C:C,Sheet2!F142)=1,"○",IF(COUNTIF('マスターデータ（非公表）'!C:C,Sheet2!F142)&gt;1,"重複有","ERROR")))</f>
        <v>○</v>
      </c>
    </row>
    <row r="143" spans="6:8">
      <c r="F143" s="10" t="s">
        <v>206</v>
      </c>
      <c r="G143" s="69" t="s">
        <v>372</v>
      </c>
      <c r="H143" s="7" t="str">
        <f>IF(G143="","",IF(COUNTIF('マスターデータ（非公表）'!C:C,Sheet2!F143)=1,"○",IF(COUNTIF('マスターデータ（非公表）'!C:C,Sheet2!F143)&gt;1,"重複有","ERROR")))</f>
        <v>○</v>
      </c>
    </row>
    <row r="144" spans="6:8">
      <c r="F144" s="10" t="s">
        <v>207</v>
      </c>
      <c r="G144" s="69" t="s">
        <v>373</v>
      </c>
      <c r="H144" s="7" t="str">
        <f>IF(G144="","",IF(COUNTIF('マスターデータ（非公表）'!C:C,Sheet2!F144)=1,"○",IF(COUNTIF('マスターデータ（非公表）'!C:C,Sheet2!F144)&gt;1,"重複有","ERROR")))</f>
        <v>○</v>
      </c>
    </row>
    <row r="145" spans="6:8">
      <c r="F145" s="10" t="s">
        <v>208</v>
      </c>
      <c r="G145" s="69" t="s">
        <v>374</v>
      </c>
      <c r="H145" s="7" t="str">
        <f>IF(G145="","",IF(COUNTIF('マスターデータ（非公表）'!C:C,Sheet2!F145)=1,"○",IF(COUNTIF('マスターデータ（非公表）'!C:C,Sheet2!F145)&gt;1,"重複有","ERROR")))</f>
        <v>○</v>
      </c>
    </row>
    <row r="146" spans="6:8">
      <c r="F146" s="10" t="s">
        <v>209</v>
      </c>
      <c r="G146" s="69" t="s">
        <v>375</v>
      </c>
      <c r="H146" s="7" t="str">
        <f>IF(G146="","",IF(COUNTIF('マスターデータ（非公表）'!C:C,Sheet2!F146)=1,"○",IF(COUNTIF('マスターデータ（非公表）'!C:C,Sheet2!F146)&gt;1,"重複有","ERROR")))</f>
        <v>○</v>
      </c>
    </row>
    <row r="147" spans="6:8">
      <c r="F147" s="20" t="s">
        <v>210</v>
      </c>
      <c r="G147" s="69" t="s">
        <v>376</v>
      </c>
      <c r="H147" s="7" t="str">
        <f>IF(G147="","",IF(COUNTIF('マスターデータ（非公表）'!C:C,Sheet2!F147)=1,"○",IF(COUNTIF('マスターデータ（非公表）'!C:C,Sheet2!F147)&gt;1,"重複有","ERROR")))</f>
        <v>○</v>
      </c>
    </row>
    <row r="148" spans="6:8">
      <c r="F148" s="20" t="s">
        <v>211</v>
      </c>
      <c r="G148" s="69" t="s">
        <v>377</v>
      </c>
      <c r="H148" s="7" t="str">
        <f>IF(G148="","",IF(COUNTIF('マスターデータ（非公表）'!C:C,Sheet2!F148)=1,"○",IF(COUNTIF('マスターデータ（非公表）'!C:C,Sheet2!F148)&gt;1,"重複有","ERROR")))</f>
        <v>○</v>
      </c>
    </row>
    <row r="149" spans="6:8">
      <c r="F149" s="20" t="s">
        <v>212</v>
      </c>
      <c r="G149" s="69" t="s">
        <v>378</v>
      </c>
      <c r="H149" s="7" t="str">
        <f>IF(G149="","",IF(COUNTIF('マスターデータ（非公表）'!C:C,Sheet2!F149)=1,"○",IF(COUNTIF('マスターデータ（非公表）'!C:C,Sheet2!F149)&gt;1,"重複有","ERROR")))</f>
        <v>○</v>
      </c>
    </row>
    <row r="150" spans="6:8">
      <c r="F150" s="20" t="s">
        <v>213</v>
      </c>
      <c r="G150" s="69" t="s">
        <v>379</v>
      </c>
      <c r="H150" s="7" t="str">
        <f>IF(G150="","",IF(COUNTIF('マスターデータ（非公表）'!C:C,Sheet2!F150)=1,"○",IF(COUNTIF('マスターデータ（非公表）'!C:C,Sheet2!F150)&gt;1,"重複有","ERROR")))</f>
        <v>○</v>
      </c>
    </row>
    <row r="151" spans="6:8">
      <c r="F151" s="20" t="s">
        <v>214</v>
      </c>
      <c r="G151" s="71" t="s">
        <v>380</v>
      </c>
      <c r="H151" s="7" t="str">
        <f>IF(G151="","",IF(COUNTIF('マスターデータ（非公表）'!C:C,Sheet2!F151)=1,"○",IF(COUNTIF('マスターデータ（非公表）'!C:C,Sheet2!F151)&gt;1,"重複有","ERROR")))</f>
        <v>○</v>
      </c>
    </row>
    <row r="152" spans="6:8">
      <c r="F152" s="20" t="s">
        <v>215</v>
      </c>
      <c r="G152" s="71" t="s">
        <v>381</v>
      </c>
      <c r="H152" s="7" t="str">
        <f>IF(G152="","",IF(COUNTIF('マスターデータ（非公表）'!C:C,Sheet2!F152)=1,"○",IF(COUNTIF('マスターデータ（非公表）'!C:C,Sheet2!F152)&gt;1,"重複有","ERROR")))</f>
        <v>○</v>
      </c>
    </row>
    <row r="153" spans="6:8">
      <c r="F153" s="20" t="s">
        <v>216</v>
      </c>
      <c r="G153" s="71" t="s">
        <v>382</v>
      </c>
      <c r="H153" s="7" t="str">
        <f>IF(G153="","",IF(COUNTIF('マスターデータ（非公表）'!C:C,Sheet2!F153)=1,"○",IF(COUNTIF('マスターデータ（非公表）'!C:C,Sheet2!F153)&gt;1,"重複有","ERROR")))</f>
        <v>○</v>
      </c>
    </row>
    <row r="154" spans="6:8">
      <c r="F154" s="20" t="s">
        <v>217</v>
      </c>
      <c r="G154" s="71" t="s">
        <v>383</v>
      </c>
      <c r="H154" s="7" t="str">
        <f>IF(G154="","",IF(COUNTIF('マスターデータ（非公表）'!C:C,Sheet2!F154)=1,"○",IF(COUNTIF('マスターデータ（非公表）'!C:C,Sheet2!F154)&gt;1,"重複有","ERROR")))</f>
        <v>○</v>
      </c>
    </row>
    <row r="155" spans="6:8">
      <c r="F155" s="20" t="s">
        <v>218</v>
      </c>
      <c r="G155" s="71" t="s">
        <v>384</v>
      </c>
      <c r="H155" s="7" t="str">
        <f>IF(G155="","",IF(COUNTIF('マスターデータ（非公表）'!C:C,Sheet2!F155)=1,"○",IF(COUNTIF('マスターデータ（非公表）'!C:C,Sheet2!F155)&gt;1,"重複有","ERROR")))</f>
        <v>○</v>
      </c>
    </row>
    <row r="156" spans="6:8">
      <c r="F156" s="20" t="s">
        <v>219</v>
      </c>
      <c r="G156" s="71" t="s">
        <v>385</v>
      </c>
      <c r="H156" s="7" t="str">
        <f>IF(G156="","",IF(COUNTIF('マスターデータ（非公表）'!C:C,Sheet2!F156)=1,"○",IF(COUNTIF('マスターデータ（非公表）'!C:C,Sheet2!F156)&gt;1,"重複有","ERROR")))</f>
        <v>○</v>
      </c>
    </row>
    <row r="157" spans="6:8">
      <c r="F157" s="20" t="s">
        <v>1952</v>
      </c>
      <c r="G157" s="71" t="s">
        <v>386</v>
      </c>
      <c r="H157" s="7" t="str">
        <f>IF(G157="","",IF(COUNTIF('マスターデータ（非公表）'!C:C,Sheet2!F157)=1,"○",IF(COUNTIF('マスターデータ（非公表）'!C:C,Sheet2!F157)&gt;1,"重複有","ERROR")))</f>
        <v>○</v>
      </c>
    </row>
    <row r="158" spans="6:8">
      <c r="F158" s="20" t="s">
        <v>220</v>
      </c>
      <c r="G158" s="71" t="s">
        <v>387</v>
      </c>
      <c r="H158" s="7" t="str">
        <f>IF(G158="","",IF(COUNTIF('マスターデータ（非公表）'!C:C,Sheet2!F158)=1,"○",IF(COUNTIF('マスターデータ（非公表）'!C:C,Sheet2!F158)&gt;1,"重複有","ERROR")))</f>
        <v>○</v>
      </c>
    </row>
    <row r="159" spans="6:8">
      <c r="F159" s="20" t="s">
        <v>221</v>
      </c>
      <c r="G159" s="71" t="s">
        <v>388</v>
      </c>
      <c r="H159" s="7" t="str">
        <f>IF(G159="","",IF(COUNTIF('マスターデータ（非公表）'!C:C,Sheet2!F159)=1,"○",IF(COUNTIF('マスターデータ（非公表）'!C:C,Sheet2!F159)&gt;1,"重複有","ERROR")))</f>
        <v>○</v>
      </c>
    </row>
    <row r="160" spans="6:8">
      <c r="F160" s="20" t="s">
        <v>222</v>
      </c>
      <c r="G160" s="71" t="s">
        <v>389</v>
      </c>
      <c r="H160" s="7" t="str">
        <f>IF(G160="","",IF(COUNTIF('マスターデータ（非公表）'!C:C,Sheet2!F160)=1,"○",IF(COUNTIF('マスターデータ（非公表）'!C:C,Sheet2!F160)&gt;1,"重複有","ERROR")))</f>
        <v>○</v>
      </c>
    </row>
    <row r="161" spans="6:8">
      <c r="F161" s="20" t="s">
        <v>223</v>
      </c>
      <c r="G161" s="71" t="s">
        <v>390</v>
      </c>
      <c r="H161" s="7" t="str">
        <f>IF(G161="","",IF(COUNTIF('マスターデータ（非公表）'!C:C,Sheet2!F161)=1,"○",IF(COUNTIF('マスターデータ（非公表）'!C:C,Sheet2!F161)&gt;1,"重複有","ERROR")))</f>
        <v>○</v>
      </c>
    </row>
    <row r="162" spans="6:8">
      <c r="F162" s="20" t="s">
        <v>224</v>
      </c>
      <c r="G162" s="71" t="s">
        <v>391</v>
      </c>
      <c r="H162" s="7" t="str">
        <f>IF(G162="","",IF(COUNTIF('マスターデータ（非公表）'!C:C,Sheet2!F162)=1,"○",IF(COUNTIF('マスターデータ（非公表）'!C:C,Sheet2!F162)&gt;1,"重複有","ERROR")))</f>
        <v>○</v>
      </c>
    </row>
    <row r="163" spans="6:8">
      <c r="F163" s="20" t="s">
        <v>225</v>
      </c>
      <c r="G163" s="71" t="s">
        <v>392</v>
      </c>
      <c r="H163" s="7" t="str">
        <f>IF(G163="","",IF(COUNTIF('マスターデータ（非公表）'!C:C,Sheet2!F163)=1,"○",IF(COUNTIF('マスターデータ（非公表）'!C:C,Sheet2!F163)&gt;1,"重複有","ERROR")))</f>
        <v>○</v>
      </c>
    </row>
    <row r="164" spans="6:8">
      <c r="F164" s="20" t="s">
        <v>226</v>
      </c>
      <c r="G164" s="71" t="s">
        <v>393</v>
      </c>
      <c r="H164" s="7" t="str">
        <f>IF(G164="","",IF(COUNTIF('マスターデータ（非公表）'!C:C,Sheet2!F164)=1,"○",IF(COUNTIF('マスターデータ（非公表）'!C:C,Sheet2!F164)&gt;1,"重複有","ERROR")))</f>
        <v>○</v>
      </c>
    </row>
    <row r="165" spans="6:8">
      <c r="F165" s="20" t="s">
        <v>227</v>
      </c>
      <c r="G165" s="71" t="s">
        <v>394</v>
      </c>
      <c r="H165" s="7" t="str">
        <f>IF(G165="","",IF(COUNTIF('マスターデータ（非公表）'!C:C,Sheet2!F165)=1,"○",IF(COUNTIF('マスターデータ（非公表）'!C:C,Sheet2!F165)&gt;1,"重複有","ERROR")))</f>
        <v>○</v>
      </c>
    </row>
    <row r="166" spans="6:8">
      <c r="F166" s="20" t="s">
        <v>228</v>
      </c>
      <c r="G166" s="71" t="s">
        <v>395</v>
      </c>
      <c r="H166" s="7" t="str">
        <f>IF(G166="","",IF(COUNTIF('マスターデータ（非公表）'!C:C,Sheet2!F166)=1,"○",IF(COUNTIF('マスターデータ（非公表）'!C:C,Sheet2!F166)&gt;1,"重複有","ERROR")))</f>
        <v>○</v>
      </c>
    </row>
    <row r="167" spans="6:8">
      <c r="F167" s="20" t="s">
        <v>229</v>
      </c>
      <c r="G167" s="71" t="s">
        <v>396</v>
      </c>
      <c r="H167" s="7" t="str">
        <f>IF(G167="","",IF(COUNTIF('マスターデータ（非公表）'!C:C,Sheet2!F167)=1,"○",IF(COUNTIF('マスターデータ（非公表）'!C:C,Sheet2!F167)&gt;1,"重複有","ERROR")))</f>
        <v>○</v>
      </c>
    </row>
    <row r="168" spans="6:8">
      <c r="F168" s="20" t="s">
        <v>230</v>
      </c>
      <c r="G168" s="71" t="s">
        <v>397</v>
      </c>
      <c r="H168" s="7" t="str">
        <f>IF(G168="","",IF(COUNTIF('マスターデータ（非公表）'!C:C,Sheet2!F168)=1,"○",IF(COUNTIF('マスターデータ（非公表）'!C:C,Sheet2!F168)&gt;1,"重複有","ERROR")))</f>
        <v>○</v>
      </c>
    </row>
    <row r="169" spans="6:8">
      <c r="F169" s="10" t="s">
        <v>231</v>
      </c>
      <c r="G169" s="69" t="s">
        <v>398</v>
      </c>
      <c r="H169" s="7" t="str">
        <f>IF(G169="","",IF(COUNTIF('マスターデータ（非公表）'!C:C,Sheet2!F169)=1,"○",IF(COUNTIF('マスターデータ（非公表）'!C:C,Sheet2!F169)&gt;1,"重複有","ERROR")))</f>
        <v>○</v>
      </c>
    </row>
    <row r="170" spans="6:8">
      <c r="F170" s="10" t="s">
        <v>232</v>
      </c>
      <c r="G170" s="69" t="s">
        <v>399</v>
      </c>
      <c r="H170" s="7" t="str">
        <f>IF(G170="","",IF(COUNTIF('マスターデータ（非公表）'!C:C,Sheet2!F170)=1,"○",IF(COUNTIF('マスターデータ（非公表）'!C:C,Sheet2!F170)&gt;1,"重複有","ERROR")))</f>
        <v>○</v>
      </c>
    </row>
    <row r="171" spans="6:8">
      <c r="F171" s="10" t="s">
        <v>233</v>
      </c>
      <c r="G171" s="69" t="s">
        <v>400</v>
      </c>
      <c r="H171" s="7" t="str">
        <f>IF(G171="","",IF(COUNTIF('マスターデータ（非公表）'!C:C,Sheet2!F171)=1,"○",IF(COUNTIF('マスターデータ（非公表）'!C:C,Sheet2!F171)&gt;1,"重複有","ERROR")))</f>
        <v>○</v>
      </c>
    </row>
    <row r="172" spans="6:8">
      <c r="F172" s="10" t="s">
        <v>234</v>
      </c>
      <c r="G172" s="69" t="s">
        <v>401</v>
      </c>
      <c r="H172" s="7" t="str">
        <f>IF(G172="","",IF(COUNTIF('マスターデータ（非公表）'!C:C,Sheet2!F172)=1,"○",IF(COUNTIF('マスターデータ（非公表）'!C:C,Sheet2!F172)&gt;1,"重複有","ERROR")))</f>
        <v>○</v>
      </c>
    </row>
    <row r="173" spans="6:8">
      <c r="F173" s="25" t="s">
        <v>235</v>
      </c>
      <c r="G173" s="72" t="s">
        <v>402</v>
      </c>
      <c r="H173" s="7" t="str">
        <f>IF(G173="","",IF(COUNTIF('マスターデータ（非公表）'!C:C,Sheet2!F173)=1,"○",IF(COUNTIF('マスターデータ（非公表）'!C:C,Sheet2!F173)&gt;1,"重複有","ERROR")))</f>
        <v>○</v>
      </c>
    </row>
    <row r="174" spans="6:8">
      <c r="F174" s="20" t="s">
        <v>236</v>
      </c>
      <c r="G174" s="71" t="s">
        <v>403</v>
      </c>
      <c r="H174" s="7" t="str">
        <f>IF(G174="","",IF(COUNTIF('マスターデータ（非公表）'!C:C,Sheet2!F174)=1,"○",IF(COUNTIF('マスターデータ（非公表）'!C:C,Sheet2!F174)&gt;1,"重複有","ERROR")))</f>
        <v>○</v>
      </c>
    </row>
    <row r="175" spans="6:8">
      <c r="F175" s="20" t="s">
        <v>237</v>
      </c>
      <c r="G175" s="71" t="s">
        <v>404</v>
      </c>
      <c r="H175" s="7" t="str">
        <f>IF(G175="","",IF(COUNTIF('マスターデータ（非公表）'!C:C,Sheet2!F175)=1,"○",IF(COUNTIF('マスターデータ（非公表）'!C:C,Sheet2!F175)&gt;1,"重複有","ERROR")))</f>
        <v>○</v>
      </c>
    </row>
    <row r="176" spans="6:8">
      <c r="F176" s="10" t="s">
        <v>238</v>
      </c>
      <c r="G176" s="69" t="s">
        <v>405</v>
      </c>
      <c r="H176" s="7" t="str">
        <f>IF(G176="","",IF(COUNTIF('マスターデータ（非公表）'!C:C,Sheet2!F176)=1,"○",IF(COUNTIF('マスターデータ（非公表）'!C:C,Sheet2!F176)&gt;1,"重複有","ERROR")))</f>
        <v>○</v>
      </c>
    </row>
    <row r="177" spans="6:8">
      <c r="F177" s="25" t="s">
        <v>239</v>
      </c>
      <c r="G177" s="72" t="s">
        <v>406</v>
      </c>
      <c r="H177" s="7" t="str">
        <f>IF(G177="","",IF(COUNTIF('マスターデータ（非公表）'!C:C,Sheet2!F177)=1,"○",IF(COUNTIF('マスターデータ（非公表）'!C:C,Sheet2!F177)&gt;1,"重複有","ERROR")))</f>
        <v>○</v>
      </c>
    </row>
    <row r="178" spans="6:8">
      <c r="F178" s="10" t="s">
        <v>240</v>
      </c>
      <c r="G178" s="69" t="s">
        <v>407</v>
      </c>
      <c r="H178" s="7" t="str">
        <f>IF(G178="","",IF(COUNTIF('マスターデータ（非公表）'!C:C,Sheet2!F178)=1,"○",IF(COUNTIF('マスターデータ（非公表）'!C:C,Sheet2!F178)&gt;1,"重複有","ERROR")))</f>
        <v>○</v>
      </c>
    </row>
    <row r="179" spans="6:8">
      <c r="F179" s="25" t="s">
        <v>241</v>
      </c>
      <c r="G179" s="78" t="s">
        <v>408</v>
      </c>
      <c r="H179" s="7" t="str">
        <f>IF(G179="","",IF(COUNTIF('マスターデータ（非公表）'!C:C,Sheet2!F179)=1,"○",IF(COUNTIF('マスターデータ（非公表）'!C:C,Sheet2!F179)&gt;1,"重複有","ERROR")))</f>
        <v>○</v>
      </c>
    </row>
    <row r="180" spans="6:8">
      <c r="F180" s="10" t="s">
        <v>242</v>
      </c>
      <c r="G180" s="69" t="s">
        <v>409</v>
      </c>
      <c r="H180" s="7" t="str">
        <f>IF(G180="","",IF(COUNTIF('マスターデータ（非公表）'!C:C,Sheet2!F180)=1,"○",IF(COUNTIF('マスターデータ（非公表）'!C:C,Sheet2!F180)&gt;1,"重複有","ERROR")))</f>
        <v>○</v>
      </c>
    </row>
    <row r="181" spans="6:8">
      <c r="F181" s="10" t="s">
        <v>243</v>
      </c>
      <c r="G181" s="69" t="s">
        <v>410</v>
      </c>
      <c r="H181" s="7" t="str">
        <f>IF(G181="","",IF(COUNTIF('マスターデータ（非公表）'!C:C,Sheet2!F181)=1,"○",IF(COUNTIF('マスターデータ（非公表）'!C:C,Sheet2!F181)&gt;1,"重複有","ERROR")))</f>
        <v>○</v>
      </c>
    </row>
    <row r="182" spans="6:8">
      <c r="F182" s="10" t="s">
        <v>244</v>
      </c>
      <c r="G182" s="69" t="s">
        <v>411</v>
      </c>
      <c r="H182" s="7" t="str">
        <f>IF(G182="","",IF(COUNTIF('マスターデータ（非公表）'!C:C,Sheet2!F182)=1,"○",IF(COUNTIF('マスターデータ（非公表）'!C:C,Sheet2!F182)&gt;1,"重複有","ERROR")))</f>
        <v>○</v>
      </c>
    </row>
    <row r="183" spans="6:8">
      <c r="F183" s="9" t="s">
        <v>245</v>
      </c>
      <c r="G183" s="69" t="s">
        <v>412</v>
      </c>
      <c r="H183" s="7" t="str">
        <f>IF(G183="","",IF(COUNTIF('マスターデータ（非公表）'!C:C,Sheet2!F183)=1,"○",IF(COUNTIF('マスターデータ（非公表）'!C:C,Sheet2!F183)&gt;1,"重複有","ERROR")))</f>
        <v>○</v>
      </c>
    </row>
    <row r="184" spans="6:8">
      <c r="F184" s="27" t="s">
        <v>246</v>
      </c>
      <c r="G184" s="72" t="s">
        <v>413</v>
      </c>
      <c r="H184" s="7" t="str">
        <f>IF(G184="","",IF(COUNTIF('マスターデータ（非公表）'!C:C,Sheet2!F184)=1,"○",IF(COUNTIF('マスターデータ（非公表）'!C:C,Sheet2!F184)&gt;1,"重複有","ERROR")))</f>
        <v>○</v>
      </c>
    </row>
    <row r="185" spans="6:8">
      <c r="F185" s="9" t="s">
        <v>247</v>
      </c>
      <c r="G185" s="69" t="s">
        <v>414</v>
      </c>
      <c r="H185" s="7" t="str">
        <f>IF(G185="","",IF(COUNTIF('マスターデータ（非公表）'!C:C,Sheet2!F185)=1,"○",IF(COUNTIF('マスターデータ（非公表）'!C:C,Sheet2!F185)&gt;1,"重複有","ERROR")))</f>
        <v>○</v>
      </c>
    </row>
    <row r="186" spans="6:8">
      <c r="F186" s="27" t="s">
        <v>248</v>
      </c>
      <c r="G186" s="72" t="s">
        <v>415</v>
      </c>
      <c r="H186" s="7" t="str">
        <f>IF(G186="","",IF(COUNTIF('マスターデータ（非公表）'!C:C,Sheet2!F186)=1,"○",IF(COUNTIF('マスターデータ（非公表）'!C:C,Sheet2!F186)&gt;1,"重複有","ERROR")))</f>
        <v>○</v>
      </c>
    </row>
    <row r="187" spans="6:8">
      <c r="F187" s="20" t="s">
        <v>249</v>
      </c>
      <c r="G187" s="71" t="s">
        <v>416</v>
      </c>
      <c r="H187" s="7" t="str">
        <f>IF(G187="","",IF(COUNTIF('マスターデータ（非公表）'!C:C,Sheet2!F187)=1,"○",IF(COUNTIF('マスターデータ（非公表）'!C:C,Sheet2!F187)&gt;1,"重複有","ERROR")))</f>
        <v>○</v>
      </c>
    </row>
    <row r="188" spans="6:8">
      <c r="F188" s="20" t="s">
        <v>250</v>
      </c>
      <c r="G188" s="69" t="s">
        <v>417</v>
      </c>
      <c r="H188" s="7" t="str">
        <f>IF(G188="","",IF(COUNTIF('マスターデータ（非公表）'!C:C,Sheet2!F188)=1,"○",IF(COUNTIF('マスターデータ（非公表）'!C:C,Sheet2!F188)&gt;1,"重複有","ERROR")))</f>
        <v>○</v>
      </c>
    </row>
    <row r="189" spans="6:8">
      <c r="F189" s="10" t="s">
        <v>251</v>
      </c>
      <c r="G189" s="69" t="s">
        <v>418</v>
      </c>
      <c r="H189" s="7" t="str">
        <f>IF(G189="","",IF(COUNTIF('マスターデータ（非公表）'!C:C,Sheet2!F189)=1,"○",IF(COUNTIF('マスターデータ（非公表）'!C:C,Sheet2!F189)&gt;1,"重複有","ERROR")))</f>
        <v>○</v>
      </c>
    </row>
    <row r="190" spans="6:8">
      <c r="F190" s="10" t="s">
        <v>252</v>
      </c>
      <c r="G190" s="69" t="s">
        <v>419</v>
      </c>
      <c r="H190" s="7" t="str">
        <f>IF(G190="","",IF(COUNTIF('マスターデータ（非公表）'!C:C,Sheet2!F190)=1,"○",IF(COUNTIF('マスターデータ（非公表）'!C:C,Sheet2!F190)&gt;1,"重複有","ERROR")))</f>
        <v>○</v>
      </c>
    </row>
    <row r="191" spans="6:8">
      <c r="F191" s="10" t="s">
        <v>253</v>
      </c>
      <c r="G191" s="69" t="s">
        <v>420</v>
      </c>
      <c r="H191" s="7" t="str">
        <f>IF(G191="","",IF(COUNTIF('マスターデータ（非公表）'!C:C,Sheet2!F191)=1,"○",IF(COUNTIF('マスターデータ（非公表）'!C:C,Sheet2!F191)&gt;1,"重複有","ERROR")))</f>
        <v>○</v>
      </c>
    </row>
    <row r="192" spans="6:8">
      <c r="F192" s="10" t="s">
        <v>254</v>
      </c>
      <c r="G192" s="69" t="s">
        <v>421</v>
      </c>
      <c r="H192" s="7" t="str">
        <f>IF(G192="","",IF(COUNTIF('マスターデータ（非公表）'!C:C,Sheet2!F192)=1,"○",IF(COUNTIF('マスターデータ（非公表）'!C:C,Sheet2!F192)&gt;1,"重複有","ERROR")))</f>
        <v>○</v>
      </c>
    </row>
    <row r="193" spans="6:8">
      <c r="F193" s="10" t="s">
        <v>255</v>
      </c>
      <c r="G193" s="69" t="s">
        <v>422</v>
      </c>
      <c r="H193" s="7" t="str">
        <f>IF(G193="","",IF(COUNTIF('マスターデータ（非公表）'!C:C,Sheet2!F193)=1,"○",IF(COUNTIF('マスターデータ（非公表）'!C:C,Sheet2!F193)&gt;1,"重複有","ERROR")))</f>
        <v>○</v>
      </c>
    </row>
    <row r="194" spans="6:8">
      <c r="F194" s="10" t="s">
        <v>256</v>
      </c>
      <c r="G194" s="69" t="s">
        <v>423</v>
      </c>
      <c r="H194" s="7" t="str">
        <f>IF(G194="","",IF(COUNTIF('マスターデータ（非公表）'!C:C,Sheet2!F194)=1,"○",IF(COUNTIF('マスターデータ（非公表）'!C:C,Sheet2!F194)&gt;1,"重複有","ERROR")))</f>
        <v>○</v>
      </c>
    </row>
    <row r="195" spans="6:8">
      <c r="F195" s="10" t="s">
        <v>257</v>
      </c>
      <c r="G195" s="69" t="s">
        <v>424</v>
      </c>
      <c r="H195" s="7" t="str">
        <f>IF(G195="","",IF(COUNTIF('マスターデータ（非公表）'!C:C,Sheet2!F195)=1,"○",IF(COUNTIF('マスターデータ（非公表）'!C:C,Sheet2!F195)&gt;1,"重複有","ERROR")))</f>
        <v>○</v>
      </c>
    </row>
    <row r="196" spans="6:8">
      <c r="F196" s="10" t="s">
        <v>258</v>
      </c>
      <c r="G196" s="69" t="s">
        <v>425</v>
      </c>
      <c r="H196" s="7" t="str">
        <f>IF(G196="","",IF(COUNTIF('マスターデータ（非公表）'!C:C,Sheet2!F196)=1,"○",IF(COUNTIF('マスターデータ（非公表）'!C:C,Sheet2!F196)&gt;1,"重複有","ERROR")))</f>
        <v>○</v>
      </c>
    </row>
    <row r="197" spans="6:8">
      <c r="F197" s="10" t="s">
        <v>259</v>
      </c>
      <c r="G197" s="69" t="s">
        <v>426</v>
      </c>
      <c r="H197" s="7" t="str">
        <f>IF(G197="","",IF(COUNTIF('マスターデータ（非公表）'!C:C,Sheet2!F197)=1,"○",IF(COUNTIF('マスターデータ（非公表）'!C:C,Sheet2!F197)&gt;1,"重複有","ERROR")))</f>
        <v>○</v>
      </c>
    </row>
    <row r="198" spans="6:8">
      <c r="F198" s="10" t="s">
        <v>260</v>
      </c>
      <c r="G198" s="69" t="s">
        <v>427</v>
      </c>
      <c r="H198" s="7" t="str">
        <f>IF(G198="","",IF(COUNTIF('マスターデータ（非公表）'!C:C,Sheet2!F198)=1,"○",IF(COUNTIF('マスターデータ（非公表）'!C:C,Sheet2!F198)&gt;1,"重複有","ERROR")))</f>
        <v>○</v>
      </c>
    </row>
    <row r="199" spans="6:8">
      <c r="F199" s="24" t="s">
        <v>261</v>
      </c>
      <c r="G199" s="69" t="s">
        <v>428</v>
      </c>
      <c r="H199" s="7" t="str">
        <f>IF(G199="","",IF(COUNTIF('マスターデータ（非公表）'!C:C,Sheet2!F199)=1,"○",IF(COUNTIF('マスターデータ（非公表）'!C:C,Sheet2!F199)&gt;1,"重複有","ERROR")))</f>
        <v>○</v>
      </c>
    </row>
    <row r="200" spans="6:8">
      <c r="F200" s="9" t="s">
        <v>262</v>
      </c>
      <c r="G200" s="69" t="s">
        <v>429</v>
      </c>
      <c r="H200" s="7" t="str">
        <f>IF(G200="","",IF(COUNTIF('マスターデータ（非公表）'!C:C,Sheet2!F200)=1,"○",IF(COUNTIF('マスターデータ（非公表）'!C:C,Sheet2!F200)&gt;1,"重複有","ERROR")))</f>
        <v>○</v>
      </c>
    </row>
    <row r="201" spans="6:8">
      <c r="F201" s="9" t="s">
        <v>263</v>
      </c>
      <c r="G201" s="69" t="s">
        <v>430</v>
      </c>
      <c r="H201" s="7" t="str">
        <f>IF(G201="","",IF(COUNTIF('マスターデータ（非公表）'!C:C,Sheet2!F201)=1,"○",IF(COUNTIF('マスターデータ（非公表）'!C:C,Sheet2!F201)&gt;1,"重複有","ERROR")))</f>
        <v>○</v>
      </c>
    </row>
    <row r="202" spans="6:8">
      <c r="F202" s="10" t="s">
        <v>264</v>
      </c>
      <c r="G202" s="69" t="s">
        <v>431</v>
      </c>
      <c r="H202" s="7" t="str">
        <f>IF(G202="","",IF(COUNTIF('マスターデータ（非公表）'!C:C,Sheet2!F202)=1,"○",IF(COUNTIF('マスターデータ（非公表）'!C:C,Sheet2!F202)&gt;1,"重複有","ERROR")))</f>
        <v>○</v>
      </c>
    </row>
    <row r="203" spans="6:8">
      <c r="F203" s="10" t="s">
        <v>265</v>
      </c>
      <c r="G203" s="69" t="s">
        <v>432</v>
      </c>
      <c r="H203" s="7" t="str">
        <f>IF(G203="","",IF(COUNTIF('マスターデータ（非公表）'!C:C,Sheet2!F203)=1,"○",IF(COUNTIF('マスターデータ（非公表）'!C:C,Sheet2!F203)&gt;1,"重複有","ERROR")))</f>
        <v>○</v>
      </c>
    </row>
    <row r="204" spans="6:8">
      <c r="F204" s="23" t="s">
        <v>266</v>
      </c>
      <c r="G204" s="69" t="s">
        <v>433</v>
      </c>
      <c r="H204" s="7" t="str">
        <f>IF(G204="","",IF(COUNTIF('マスターデータ（非公表）'!C:C,Sheet2!F204)=1,"○",IF(COUNTIF('マスターデータ（非公表）'!C:C,Sheet2!F204)&gt;1,"重複有","ERROR")))</f>
        <v>○</v>
      </c>
    </row>
    <row r="205" spans="6:8">
      <c r="F205" s="10" t="s">
        <v>1903</v>
      </c>
      <c r="G205" s="72" t="s">
        <v>434</v>
      </c>
      <c r="H205" s="7" t="str">
        <f>IF(G205="","",IF(COUNTIF('マスターデータ（非公表）'!C:C,Sheet2!F205)=1,"○",IF(COUNTIF('マスターデータ（非公表）'!C:C,Sheet2!F205)&gt;1,"重複有","ERROR")))</f>
        <v>○</v>
      </c>
    </row>
    <row r="206" spans="6:8">
      <c r="F206" s="10" t="s">
        <v>267</v>
      </c>
      <c r="G206" s="69" t="s">
        <v>435</v>
      </c>
      <c r="H206" s="7" t="str">
        <f>IF(G206="","",IF(COUNTIF('マスターデータ（非公表）'!C:C,Sheet2!F206)=1,"○",IF(COUNTIF('マスターデータ（非公表）'!C:C,Sheet2!F206)&gt;1,"重複有","ERROR")))</f>
        <v>○</v>
      </c>
    </row>
    <row r="207" spans="6:8">
      <c r="F207" s="10" t="s">
        <v>268</v>
      </c>
      <c r="G207" s="69" t="s">
        <v>436</v>
      </c>
      <c r="H207" s="7" t="str">
        <f>IF(G207="","",IF(COUNTIF('マスターデータ（非公表）'!C:C,Sheet2!F207)=1,"○",IF(COUNTIF('マスターデータ（非公表）'!C:C,Sheet2!F207)&gt;1,"重複有","ERROR")))</f>
        <v>○</v>
      </c>
    </row>
    <row r="208" spans="6:8">
      <c r="F208" s="10" t="s">
        <v>269</v>
      </c>
      <c r="G208" s="69" t="s">
        <v>437</v>
      </c>
      <c r="H208" s="7" t="str">
        <f>IF(G208="","",IF(COUNTIF('マスターデータ（非公表）'!C:C,Sheet2!F208)=1,"○",IF(COUNTIF('マスターデータ（非公表）'!C:C,Sheet2!F208)&gt;1,"重複有","ERROR")))</f>
        <v>○</v>
      </c>
    </row>
    <row r="209" spans="6:8">
      <c r="F209" s="10" t="s">
        <v>270</v>
      </c>
      <c r="G209" s="69" t="s">
        <v>438</v>
      </c>
      <c r="H209" s="7" t="str">
        <f>IF(G209="","",IF(COUNTIF('マスターデータ（非公表）'!C:C,Sheet2!F209)=1,"○",IF(COUNTIF('マスターデータ（非公表）'!C:C,Sheet2!F209)&gt;1,"重複有","ERROR")))</f>
        <v>○</v>
      </c>
    </row>
    <row r="210" spans="6:8">
      <c r="F210" s="10" t="s">
        <v>271</v>
      </c>
      <c r="G210" s="75" t="s">
        <v>439</v>
      </c>
      <c r="H210" s="7" t="str">
        <f>IF(G210="","",IF(COUNTIF('マスターデータ（非公表）'!C:C,Sheet2!F210)=1,"○",IF(COUNTIF('マスターデータ（非公表）'!C:C,Sheet2!F210)&gt;1,"重複有","ERROR")))</f>
        <v>○</v>
      </c>
    </row>
    <row r="211" spans="6:8">
      <c r="F211" s="10" t="s">
        <v>272</v>
      </c>
      <c r="G211" s="75" t="s">
        <v>440</v>
      </c>
      <c r="H211" s="7" t="str">
        <f>IF(G211="","",IF(COUNTIF('マスターデータ（非公表）'!C:C,Sheet2!F211)=1,"○",IF(COUNTIF('マスターデータ（非公表）'!C:C,Sheet2!F211)&gt;1,"重複有","ERROR")))</f>
        <v>○</v>
      </c>
    </row>
    <row r="212" spans="6:8">
      <c r="F212" s="12" t="s">
        <v>273</v>
      </c>
      <c r="G212" s="75" t="s">
        <v>441</v>
      </c>
      <c r="H212" s="7" t="str">
        <f>IF(G212="","",IF(COUNTIF('マスターデータ（非公表）'!C:C,Sheet2!F212)=1,"○",IF(COUNTIF('マスターデータ（非公表）'!C:C,Sheet2!F212)&gt;1,"重複有","ERROR")))</f>
        <v>○</v>
      </c>
    </row>
    <row r="213" spans="6:8">
      <c r="F213" s="196" t="s">
        <v>1513</v>
      </c>
      <c r="G213" s="192" t="s">
        <v>1514</v>
      </c>
      <c r="H213" s="7" t="str">
        <f>IF(G213="","",IF(COUNTIF('マスターデータ（非公表）'!C:C,Sheet2!F213)=1,"○",IF(COUNTIF('マスターデータ（非公表）'!C:C,Sheet2!F213)&gt;1,"重複有","ERROR")))</f>
        <v>○</v>
      </c>
    </row>
    <row r="214" spans="6:8">
      <c r="F214" s="196" t="s">
        <v>1552</v>
      </c>
      <c r="G214" s="192" t="s">
        <v>1558</v>
      </c>
      <c r="H214" s="7" t="str">
        <f>IF(G214="","",IF(COUNTIF('マスターデータ（非公表）'!C:C,Sheet2!F214)=1,"○",IF(COUNTIF('マスターデータ（非公表）'!C:C,Sheet2!F214)&gt;1,"重複有","ERROR")))</f>
        <v>○</v>
      </c>
    </row>
    <row r="215" spans="6:8">
      <c r="F215" s="196" t="s">
        <v>1611</v>
      </c>
      <c r="G215" s="192" t="s">
        <v>1613</v>
      </c>
      <c r="H215" s="7" t="str">
        <f>IF(G215="","",IF(COUNTIF('マスターデータ（非公表）'!C:C,Sheet2!F215)=1,"○",IF(COUNTIF('マスターデータ（非公表）'!C:C,Sheet2!F215)&gt;1,"重複有","ERROR")))</f>
        <v>○</v>
      </c>
    </row>
    <row r="216" spans="6:8">
      <c r="F216" s="196" t="s">
        <v>1612</v>
      </c>
      <c r="G216" s="192" t="s">
        <v>1614</v>
      </c>
      <c r="H216" s="7" t="str">
        <f>IF(G216="","",IF(COUNTIF('マスターデータ（非公表）'!C:C,Sheet2!F216)=1,"○",IF(COUNTIF('マスターデータ（非公表）'!C:C,Sheet2!F216)&gt;1,"重複有","ERROR")))</f>
        <v>○</v>
      </c>
    </row>
    <row r="217" spans="6:8">
      <c r="F217" s="196" t="s">
        <v>1620</v>
      </c>
      <c r="G217" s="192" t="s">
        <v>1626</v>
      </c>
      <c r="H217" s="7" t="str">
        <f>IF(G217="","",IF(COUNTIF('マスターデータ（非公表）'!C:C,Sheet2!F217)=1,"○",IF(COUNTIF('マスターデータ（非公表）'!C:C,Sheet2!F217)&gt;1,"重複有","ERROR")))</f>
        <v>○</v>
      </c>
    </row>
    <row r="218" spans="6:8" ht="20">
      <c r="F218" s="196" t="s">
        <v>1902</v>
      </c>
      <c r="G218" s="192" t="s">
        <v>1640</v>
      </c>
      <c r="H218" s="7" t="str">
        <f>IF(G218="","",IF(COUNTIF('マスターデータ（非公表）'!C:C,Sheet2!F218)=1,"○",IF(COUNTIF('マスターデータ（非公表）'!C:C,Sheet2!F218)&gt;1,"重複有","ERROR")))</f>
        <v>○</v>
      </c>
    </row>
    <row r="219" spans="6:8">
      <c r="F219" s="196" t="s">
        <v>1947</v>
      </c>
      <c r="G219" s="192" t="s">
        <v>2064</v>
      </c>
      <c r="H219" s="7" t="str">
        <f>IF(G219="","",IF(COUNTIF('マスターデータ（非公表）'!C:C,Sheet2!F219)=1,"○",IF(COUNTIF('マスターデータ（非公表）'!C:C,Sheet2!F219)&gt;1,"重複有","ERROR")))</f>
        <v>○</v>
      </c>
    </row>
    <row r="220" spans="6:8">
      <c r="F220" s="196" t="s">
        <v>2060</v>
      </c>
      <c r="G220" s="192" t="s">
        <v>2092</v>
      </c>
      <c r="H220" s="7" t="str">
        <f>IF(G220="","",IF(COUNTIF('マスターデータ（非公表）'!C:C,Sheet2!F220)=1,"○",IF(COUNTIF('マスターデータ（非公表）'!C:C,Sheet2!F220)&gt;1,"重複有","ERROR")))</f>
        <v>○</v>
      </c>
    </row>
    <row r="221" spans="6:8">
      <c r="F221" s="196" t="s">
        <v>2094</v>
      </c>
      <c r="G221" s="192" t="s">
        <v>2093</v>
      </c>
      <c r="H221" s="7" t="str">
        <f>IF(G221="","",IF(COUNTIF('マスターデータ（非公表）'!C:C,Sheet2!F221)=1,"○",IF(COUNTIF('マスターデータ（非公表）'!C:C,Sheet2!F221)&gt;1,"重複有","ERROR")))</f>
        <v>○</v>
      </c>
    </row>
    <row r="222" spans="6:8">
      <c r="F222" s="80"/>
      <c r="G222" s="201"/>
      <c r="H222" s="7" t="str">
        <f>IF(G222="","",IF(COUNTIF('マスターデータ（非公表）'!C:C,Sheet2!F222)=1,"○",IF(COUNTIF('マスターデータ（非公表）'!C:C,Sheet2!F222)&gt;1,"重複有","ERROR")))</f>
        <v/>
      </c>
    </row>
    <row r="223" spans="6:8">
      <c r="F223" s="80"/>
      <c r="G223" s="201"/>
      <c r="H223" s="7" t="str">
        <f>IF(G223="","",IF(COUNTIF('マスターデータ（非公表）'!C:C,Sheet2!F223)=1,"○",IF(COUNTIF('マスターデータ（非公表）'!C:C,Sheet2!F223)&gt;1,"重複有","ERROR")))</f>
        <v/>
      </c>
    </row>
    <row r="224" spans="6:8">
      <c r="F224" s="59" t="s">
        <v>442</v>
      </c>
      <c r="G224" s="49"/>
      <c r="H224" s="7" t="str">
        <f>IF(G224="","",IF(COUNTIF('マスターデータ（非公表）'!C:C,Sheet2!F224)=1,"○",IF(COUNTIF('マスターデータ（非公表）'!C:C,Sheet2!F224)&gt;1,"重複有","ERROR")))</f>
        <v/>
      </c>
    </row>
    <row r="225" spans="6:8">
      <c r="F225" s="31" t="s">
        <v>274</v>
      </c>
      <c r="G225" s="64" t="s">
        <v>356</v>
      </c>
      <c r="H225" s="7" t="str">
        <f>IF(G225="","",IF(COUNTIF('マスターデータ（非公表）'!C:C,Sheet2!F225)=1,"○",IF(COUNTIF('マスターデータ（非公表）'!C:C,Sheet2!F225)&gt;1,"重複有","ERROR")))</f>
        <v>○</v>
      </c>
    </row>
    <row r="226" spans="6:8">
      <c r="F226" s="31" t="s">
        <v>275</v>
      </c>
      <c r="G226" s="71" t="s">
        <v>332</v>
      </c>
      <c r="H226" s="7" t="str">
        <f>IF(G226="","",IF(COUNTIF('マスターデータ（非公表）'!C:C,Sheet2!F226)=1,"○",IF(COUNTIF('マスターデータ（非公表）'!C:C,Sheet2!F226)&gt;1,"重複有","ERROR")))</f>
        <v>○</v>
      </c>
    </row>
    <row r="227" spans="6:8">
      <c r="F227" s="31" t="s">
        <v>276</v>
      </c>
      <c r="G227" s="71" t="s">
        <v>444</v>
      </c>
      <c r="H227" s="7" t="str">
        <f>IF(G227="","",IF(COUNTIF('マスターデータ（非公表）'!C:C,Sheet2!F227)=1,"○",IF(COUNTIF('マスターデータ（非公表）'!C:C,Sheet2!F227)&gt;1,"重複有","ERROR")))</f>
        <v>○</v>
      </c>
    </row>
    <row r="228" spans="6:8">
      <c r="F228" s="31" t="s">
        <v>277</v>
      </c>
      <c r="G228" s="71" t="s">
        <v>445</v>
      </c>
      <c r="H228" s="7" t="str">
        <f>IF(G228="","",IF(COUNTIF('マスターデータ（非公表）'!C:C,Sheet2!F228)=1,"○",IF(COUNTIF('マスターデータ（非公表）'!C:C,Sheet2!F228)&gt;1,"重複有","ERROR")))</f>
        <v>○</v>
      </c>
    </row>
    <row r="229" spans="6:8">
      <c r="F229" s="33" t="s">
        <v>278</v>
      </c>
      <c r="G229" s="69" t="s">
        <v>446</v>
      </c>
      <c r="H229" s="7" t="str">
        <f>IF(G229="","",IF(COUNTIF('マスターデータ（非公表）'!C:C,Sheet2!F229)=1,"○",IF(COUNTIF('マスターデータ（非公表）'!C:C,Sheet2!F229)&gt;1,"重複有","ERROR")))</f>
        <v>○</v>
      </c>
    </row>
    <row r="230" spans="6:8">
      <c r="F230" s="34" t="s">
        <v>346</v>
      </c>
      <c r="G230" s="69" t="s">
        <v>447</v>
      </c>
      <c r="H230" s="7" t="str">
        <f>IF(G230="","",IF(COUNTIF('マスターデータ（非公表）'!C:C,Sheet2!F230)=1,"○",IF(COUNTIF('マスターデータ（非公表）'!C:C,Sheet2!F230)&gt;1,"重複有","ERROR")))</f>
        <v>○</v>
      </c>
    </row>
    <row r="231" spans="6:8">
      <c r="F231" s="35" t="s">
        <v>279</v>
      </c>
      <c r="G231" s="69" t="s">
        <v>362</v>
      </c>
      <c r="H231" s="7" t="str">
        <f>IF(G231="","",IF(COUNTIF('マスターデータ（非公表）'!C:C,Sheet2!F231)=1,"○",IF(COUNTIF('マスターデータ（非公表）'!C:C,Sheet2!F231)&gt;1,"重複有","ERROR")))</f>
        <v>○</v>
      </c>
    </row>
    <row r="232" spans="6:8">
      <c r="F232" s="36" t="s">
        <v>280</v>
      </c>
      <c r="G232" s="75" t="s">
        <v>363</v>
      </c>
      <c r="H232" s="7" t="str">
        <f>IF(G232="","",IF(COUNTIF('マスターデータ（非公表）'!C:C,Sheet2!F232)=1,"○",IF(COUNTIF('マスターデータ（非公表）'!C:C,Sheet2!F232)&gt;1,"重複有","ERROR")))</f>
        <v>○</v>
      </c>
    </row>
    <row r="233" spans="6:8">
      <c r="F233" s="184" t="s">
        <v>281</v>
      </c>
      <c r="G233" s="74" t="s">
        <v>448</v>
      </c>
      <c r="H233" s="7" t="str">
        <f>IF(G233="","",IF(COUNTIF('マスターデータ（非公表）'!C:C,Sheet2!F233)=1,"○",IF(COUNTIF('マスターデータ（非公表）'!C:C,Sheet2!F233)&gt;1,"重複有","ERROR")))</f>
        <v>○</v>
      </c>
    </row>
    <row r="234" spans="6:8">
      <c r="F234" s="184" t="s">
        <v>1586</v>
      </c>
      <c r="G234" s="74" t="s">
        <v>456</v>
      </c>
      <c r="H234" s="7" t="str">
        <f>IF(G234="","",IF(COUNTIF('マスターデータ（非公表）'!C:C,Sheet2!F234)=1,"○",IF(COUNTIF('マスターデータ（非公表）'!C:C,Sheet2!F234)&gt;1,"重複有","ERROR")))</f>
        <v>○</v>
      </c>
    </row>
    <row r="235" spans="6:8">
      <c r="F235" s="202" t="s">
        <v>1591</v>
      </c>
      <c r="G235" s="201" t="s">
        <v>364</v>
      </c>
      <c r="H235" s="7" t="str">
        <f>IF(G235="","",IF(COUNTIF('マスターデータ（非公表）'!C:C,Sheet2!F235)=1,"○",IF(COUNTIF('マスターデータ（非公表）'!C:C,Sheet2!F235)&gt;1,"重複有","ERROR")))</f>
        <v>○</v>
      </c>
    </row>
    <row r="236" spans="6:8">
      <c r="F236" s="202" t="s">
        <v>1596</v>
      </c>
      <c r="G236" s="201" t="s">
        <v>365</v>
      </c>
      <c r="H236" s="7" t="str">
        <f>IF(G236="","",IF(COUNTIF('マスターデータ（非公表）'!C:C,Sheet2!F236)=1,"○",IF(COUNTIF('マスターデータ（非公表）'!C:C,Sheet2!F236)&gt;1,"重複有","ERROR")))</f>
        <v>○</v>
      </c>
    </row>
    <row r="237" spans="6:8">
      <c r="F237" s="202" t="s">
        <v>1703</v>
      </c>
      <c r="G237" s="201" t="s">
        <v>1713</v>
      </c>
      <c r="H237" s="7" t="str">
        <f>IF(G237="","",IF(COUNTIF('マスターデータ（非公表）'!C:C,Sheet2!F237)=1,"○",IF(COUNTIF('マスターデータ（非公表）'!C:C,Sheet2!F237)&gt;1,"重複有","ERROR")))</f>
        <v>○</v>
      </c>
    </row>
    <row r="238" spans="6:8">
      <c r="F238" s="202" t="s">
        <v>1707</v>
      </c>
      <c r="G238" s="201" t="s">
        <v>568</v>
      </c>
      <c r="H238" s="7" t="str">
        <f>IF(G238="","",IF(COUNTIF('マスターデータ（非公表）'!C:C,Sheet2!F238)=1,"○",IF(COUNTIF('マスターデータ（非公表）'!C:C,Sheet2!F238)&gt;1,"重複有","ERROR")))</f>
        <v>○</v>
      </c>
    </row>
    <row r="239" spans="6:8">
      <c r="F239" s="202" t="s">
        <v>1963</v>
      </c>
      <c r="G239" s="201" t="s">
        <v>1967</v>
      </c>
      <c r="H239" s="7" t="str">
        <f>IF(G239="","",IF(COUNTIF('マスターデータ（非公表）'!C:C,Sheet2!F239)=1,"○",IF(COUNTIF('マスターデータ（非公表）'!C:C,Sheet2!F239)&gt;1,"重複有","ERROR")))</f>
        <v>○</v>
      </c>
    </row>
    <row r="240" spans="6:8">
      <c r="F240" s="202" t="s">
        <v>2000</v>
      </c>
      <c r="G240" s="201" t="s">
        <v>2004</v>
      </c>
      <c r="H240" s="7" t="str">
        <f>IF(G240="","",IF(COUNTIF('マスターデータ（非公表）'!C:C,Sheet2!F240)=1,"○",IF(COUNTIF('マスターデータ（非公表）'!C:C,Sheet2!F240)&gt;1,"重複有","ERROR")))</f>
        <v>ERROR</v>
      </c>
    </row>
    <row r="241" spans="6:8">
      <c r="F241" s="59" t="s">
        <v>452</v>
      </c>
      <c r="G241" s="49"/>
      <c r="H241" s="7" t="str">
        <f>IF(G241="","",IF(COUNTIF('マスターデータ（非公表）'!C:C,Sheet2!F241)=1,"○",IF(COUNTIF('マスターデータ（非公表）'!C:C,Sheet2!F241)&gt;1,"重複有","ERROR")))</f>
        <v/>
      </c>
    </row>
    <row r="242" spans="6:8">
      <c r="F242" s="40" t="s">
        <v>293</v>
      </c>
      <c r="G242" s="66" t="s">
        <v>327</v>
      </c>
      <c r="H242" s="7" t="str">
        <f>IF(G242="","",IF(COUNTIF('マスターデータ（非公表）'!C:C,Sheet2!F242)=1,"○",IF(COUNTIF('マスターデータ（非公表）'!C:C,Sheet2!F242)&gt;1,"重複有","ERROR")))</f>
        <v>○</v>
      </c>
    </row>
    <row r="243" spans="6:8">
      <c r="F243" s="40" t="s">
        <v>2011</v>
      </c>
      <c r="G243" s="66" t="s">
        <v>328</v>
      </c>
      <c r="H243" s="7" t="str">
        <f>IF(G243="","",IF(COUNTIF('マスターデータ（非公表）'!C:C,Sheet2!F243)=1,"○",IF(COUNTIF('マスターデータ（非公表）'!C:C,Sheet2!F243)&gt;1,"重複有","ERROR")))</f>
        <v>○</v>
      </c>
    </row>
    <row r="244" spans="6:8">
      <c r="F244" s="70" t="s">
        <v>466</v>
      </c>
      <c r="G244" s="67"/>
      <c r="H244" s="7" t="str">
        <f>IF(G244="","",IF(COUNTIF('マスターデータ（非公表）'!C:C,Sheet2!F244)=1,"○",IF(COUNTIF('マスターデータ（非公表）'!C:C,Sheet2!F244)&gt;1,"重複有","ERROR")))</f>
        <v/>
      </c>
    </row>
    <row r="245" spans="6:8">
      <c r="F245" s="82"/>
      <c r="G245" s="67"/>
      <c r="H245" s="7" t="str">
        <f>IF(G245="","",IF(COUNTIF('マスターデータ（非公表）'!C:C,Sheet2!F245)=1,"○",IF(COUNTIF('マスターデータ（非公表）'!C:C,Sheet2!F245)&gt;1,"重複有","ERROR")))</f>
        <v/>
      </c>
    </row>
    <row r="246" spans="6:8">
      <c r="F246" s="70" t="s">
        <v>467</v>
      </c>
      <c r="G246" s="67"/>
      <c r="H246" s="7" t="str">
        <f>IF(G246="","",IF(COUNTIF('マスターデータ（非公表）'!C:C,Sheet2!F246)=1,"○",IF(COUNTIF('マスターデータ（非公表）'!C:C,Sheet2!F246)&gt;1,"重複有","ERROR")))</f>
        <v/>
      </c>
    </row>
    <row r="247" spans="6:8">
      <c r="F247" s="40" t="s">
        <v>1961</v>
      </c>
      <c r="G247" s="66" t="s">
        <v>327</v>
      </c>
      <c r="H247" s="7" t="str">
        <f>IF(G247="","",IF(COUNTIF('マスターデータ（非公表）'!C:C,Sheet2!F247)=1,"○",IF(COUNTIF('マスターデータ（非公表）'!C:C,Sheet2!F247)&gt;1,"重複有","ERROR")))</f>
        <v>ERROR</v>
      </c>
    </row>
    <row r="248" spans="6:8">
      <c r="F248" s="70" t="s">
        <v>468</v>
      </c>
      <c r="G248" s="67"/>
      <c r="H248" s="7" t="str">
        <f>IF(G248="","",IF(COUNTIF('マスターデータ（非公表）'!C:C,Sheet2!F248)=1,"○",IF(COUNTIF('マスターデータ（非公表）'!C:C,Sheet2!F248)&gt;1,"重複有","ERROR")))</f>
        <v/>
      </c>
    </row>
    <row r="249" spans="6:8">
      <c r="F249" s="82"/>
      <c r="G249" s="67"/>
      <c r="H249" s="7" t="str">
        <f>IF(G249="","",IF(COUNTIF('マスターデータ（非公表）'!C:C,Sheet2!F249)=1,"○",IF(COUNTIF('マスターデータ（非公表）'!C:C,Sheet2!F249)&gt;1,"重複有","ERROR")))</f>
        <v/>
      </c>
    </row>
    <row r="250" spans="6:8">
      <c r="F250" s="70" t="s">
        <v>469</v>
      </c>
      <c r="G250" s="67"/>
      <c r="H250" s="7" t="str">
        <f>IF(G250="","",IF(COUNTIF('マスターデータ（非公表）'!C:C,Sheet2!F250)=1,"○",IF(COUNTIF('マスターデータ（非公表）'!C:C,Sheet2!F250)&gt;1,"重複有","ERROR")))</f>
        <v/>
      </c>
    </row>
    <row r="251" spans="6:8">
      <c r="F251" s="82"/>
      <c r="G251" s="67"/>
      <c r="H251" s="7" t="str">
        <f>IF(G251="","",IF(COUNTIF('マスターデータ（非公表）'!C:C,Sheet2!F251)=1,"○",IF(COUNTIF('マスターデータ（非公表）'!C:C,Sheet2!F251)&gt;1,"重複有","ERROR")))</f>
        <v/>
      </c>
    </row>
    <row r="252" spans="6:8">
      <c r="F252" s="70" t="s">
        <v>470</v>
      </c>
      <c r="G252" s="67"/>
      <c r="H252" s="7" t="str">
        <f>IF(G252="","",IF(COUNTIF('マスターデータ（非公表）'!C:C,Sheet2!F252)=1,"○",IF(COUNTIF('マスターデータ（非公表）'!C:C,Sheet2!F252)&gt;1,"重複有","ERROR")))</f>
        <v/>
      </c>
    </row>
    <row r="253" spans="6:8">
      <c r="F253" s="82"/>
      <c r="G253" s="67"/>
      <c r="H253" s="7" t="str">
        <f>IF(G253="","",IF(COUNTIF('マスターデータ（非公表）'!C:C,Sheet2!F253)=1,"○",IF(COUNTIF('マスターデータ（非公表）'!C:C,Sheet2!F253)&gt;1,"重複有","ERROR")))</f>
        <v/>
      </c>
    </row>
    <row r="254" spans="6:8">
      <c r="F254" s="70" t="s">
        <v>471</v>
      </c>
      <c r="G254" s="67"/>
      <c r="H254" s="7" t="str">
        <f>IF(G254="","",IF(COUNTIF('マスターデータ（非公表）'!C:C,Sheet2!F254)=1,"○",IF(COUNTIF('マスターデータ（非公表）'!C:C,Sheet2!F254)&gt;1,"重複有","ERROR")))</f>
        <v/>
      </c>
    </row>
    <row r="255" spans="6:8">
      <c r="F255" s="82"/>
      <c r="G255" s="67"/>
      <c r="H255" s="7" t="str">
        <f>IF(G255="","",IF(COUNTIF('マスターデータ（非公表）'!C:C,Sheet2!F255)=1,"○",IF(COUNTIF('マスターデータ（非公表）'!C:C,Sheet2!F255)&gt;1,"重複有","ERROR")))</f>
        <v/>
      </c>
    </row>
    <row r="256" spans="6:8">
      <c r="F256" s="70" t="s">
        <v>472</v>
      </c>
      <c r="G256" s="67"/>
      <c r="H256" s="7" t="str">
        <f>IF(G256="","",IF(COUNTIF('マスターデータ（非公表）'!C:C,Sheet2!F256)=1,"○",IF(COUNTIF('マスターデータ（非公表）'!C:C,Sheet2!F256)&gt;1,"重複有","ERROR")))</f>
        <v/>
      </c>
    </row>
    <row r="257" spans="6:8">
      <c r="F257" s="82"/>
      <c r="G257" s="67"/>
      <c r="H257" s="7" t="str">
        <f>IF(G257="","",IF(COUNTIF('マスターデータ（非公表）'!C:C,Sheet2!F257)=1,"○",IF(COUNTIF('マスターデータ（非公表）'!C:C,Sheet2!F257)&gt;1,"重複有","ERROR")))</f>
        <v/>
      </c>
    </row>
    <row r="258" spans="6:8">
      <c r="F258" s="59" t="s">
        <v>449</v>
      </c>
      <c r="G258" s="49"/>
      <c r="H258" s="7" t="str">
        <f>IF(G258="","",IF(COUNTIF('マスターデータ（非公表）'!C:C,Sheet2!F258)=1,"○",IF(COUNTIF('マスターデータ（非公表）'!C:C,Sheet2!F258)&gt;1,"重複有","ERROR")))</f>
        <v/>
      </c>
    </row>
    <row r="259" spans="6:8">
      <c r="F259" s="37" t="s">
        <v>282</v>
      </c>
      <c r="G259" s="64" t="s">
        <v>328</v>
      </c>
      <c r="H259" s="7" t="str">
        <f>IF(G259="","",IF(COUNTIF('マスターデータ（非公表）'!C:C,Sheet2!F259)=1,"○",IF(COUNTIF('マスターデータ（非公表）'!C:C,Sheet2!F259)&gt;1,"重複有","ERROR")))</f>
        <v>○</v>
      </c>
    </row>
    <row r="260" spans="6:8">
      <c r="F260" s="32" t="s">
        <v>283</v>
      </c>
      <c r="G260" s="69" t="s">
        <v>329</v>
      </c>
      <c r="H260" s="7" t="str">
        <f>IF(G260="","",IF(COUNTIF('マスターデータ（非公表）'!C:C,Sheet2!F260)=1,"○",IF(COUNTIF('マスターデータ（非公表）'!C:C,Sheet2!F260)&gt;1,"重複有","ERROR")))</f>
        <v>○</v>
      </c>
    </row>
    <row r="261" spans="6:8">
      <c r="F261" s="31" t="s">
        <v>284</v>
      </c>
      <c r="G261" s="69" t="s">
        <v>450</v>
      </c>
      <c r="H261" s="7" t="str">
        <f>IF(G261="","",IF(COUNTIF('マスターデータ（非公表）'!C:C,Sheet2!F261)=1,"○",IF(COUNTIF('マスターデータ（非公表）'!C:C,Sheet2!F261)&gt;1,"重複有","ERROR")))</f>
        <v>○</v>
      </c>
    </row>
    <row r="262" spans="6:8">
      <c r="F262" s="31" t="s">
        <v>285</v>
      </c>
      <c r="G262" s="69" t="s">
        <v>330</v>
      </c>
      <c r="H262" s="7" t="str">
        <f>IF(G262="","",IF(COUNTIF('マスターデータ（非公表）'!C:C,Sheet2!F262)=1,"○",IF(COUNTIF('マスターデータ（非公表）'!C:C,Sheet2!F262)&gt;1,"重複有","ERROR")))</f>
        <v>○</v>
      </c>
    </row>
    <row r="263" spans="6:8">
      <c r="F263" s="31" t="s">
        <v>286</v>
      </c>
      <c r="G263" s="69" t="s">
        <v>331</v>
      </c>
      <c r="H263" s="7" t="str">
        <f>IF(G263="","",IF(COUNTIF('マスターデータ（非公表）'!C:C,Sheet2!F263)=1,"○",IF(COUNTIF('マスターデータ（非公表）'!C:C,Sheet2!F263)&gt;1,"重複有","ERROR")))</f>
        <v>○</v>
      </c>
    </row>
    <row r="264" spans="6:8">
      <c r="F264" s="32" t="s">
        <v>287</v>
      </c>
      <c r="G264" s="71" t="s">
        <v>356</v>
      </c>
      <c r="H264" s="7" t="str">
        <f>IF(G264="","",IF(COUNTIF('マスターデータ（非公表）'!C:C,Sheet2!F264)=1,"○",IF(COUNTIF('マスターデータ（非公表）'!C:C,Sheet2!F264)&gt;1,"重複有","ERROR")))</f>
        <v>○</v>
      </c>
    </row>
    <row r="265" spans="6:8">
      <c r="F265" s="32" t="s">
        <v>288</v>
      </c>
      <c r="G265" s="69" t="s">
        <v>332</v>
      </c>
      <c r="H265" s="7" t="str">
        <f>IF(G265="","",IF(COUNTIF('マスターデータ（非公表）'!C:C,Sheet2!F265)=1,"○",IF(COUNTIF('マスターデータ（非公表）'!C:C,Sheet2!F265)&gt;1,"重複有","ERROR")))</f>
        <v>○</v>
      </c>
    </row>
    <row r="266" spans="6:8">
      <c r="F266" s="32" t="s">
        <v>289</v>
      </c>
      <c r="G266" s="69" t="s">
        <v>451</v>
      </c>
      <c r="H266" s="7" t="str">
        <f>IF(G266="","",IF(COUNTIF('マスターデータ（非公表）'!C:C,Sheet2!F266)=1,"○",IF(COUNTIF('マスターデータ（非公表）'!C:C,Sheet2!F266)&gt;1,"重複有","ERROR")))</f>
        <v>○</v>
      </c>
    </row>
    <row r="267" spans="6:8">
      <c r="F267" s="38" t="s">
        <v>290</v>
      </c>
      <c r="G267" s="69" t="s">
        <v>443</v>
      </c>
      <c r="H267" s="7" t="str">
        <f>IF(G267="","",IF(COUNTIF('マスターデータ（非公表）'!C:C,Sheet2!F267)=1,"○",IF(COUNTIF('マスターデータ（非公表）'!C:C,Sheet2!F267)&gt;1,"重複有","ERROR")))</f>
        <v>○</v>
      </c>
    </row>
    <row r="268" spans="6:8">
      <c r="F268" s="38" t="s">
        <v>291</v>
      </c>
      <c r="G268" s="69" t="s">
        <v>359</v>
      </c>
      <c r="H268" s="7" t="str">
        <f>IF(G268="","",IF(COUNTIF('マスターデータ（非公表）'!C:C,Sheet2!F268)=1,"○",IF(COUNTIF('マスターデータ（非公表）'!C:C,Sheet2!F268)&gt;1,"重複有","ERROR")))</f>
        <v>○</v>
      </c>
    </row>
    <row r="269" spans="6:8">
      <c r="F269" s="39" t="s">
        <v>292</v>
      </c>
      <c r="G269" s="192" t="s">
        <v>444</v>
      </c>
      <c r="H269" s="7" t="str">
        <f>IF(G269="","",IF(COUNTIF('マスターデータ（非公表）'!C:C,Sheet2!F269)=1,"○",IF(COUNTIF('マスターデータ（非公表）'!C:C,Sheet2!F269)&gt;1,"重複有","ERROR")))</f>
        <v>○</v>
      </c>
    </row>
    <row r="270" spans="6:8">
      <c r="F270" s="59" t="s">
        <v>473</v>
      </c>
      <c r="G270" s="53"/>
      <c r="H270" s="7" t="str">
        <f>IF(G270="","",IF(COUNTIF('マスターデータ（非公表）'!C:C,Sheet2!F270)=1,"○",IF(COUNTIF('マスターデータ（非公表）'!C:C,Sheet2!F270)&gt;1,"重複有","ERROR")))</f>
        <v/>
      </c>
    </row>
    <row r="271" spans="6:8">
      <c r="F271" s="81"/>
      <c r="G271" s="53"/>
      <c r="H271" s="7" t="str">
        <f>IF(G271="","",IF(COUNTIF('マスターデータ（非公表）'!C:C,Sheet2!F271)=1,"○",IF(COUNTIF('マスターデータ（非公表）'!C:C,Sheet2!F271)&gt;1,"重複有","ERROR")))</f>
        <v/>
      </c>
    </row>
    <row r="272" spans="6:8">
      <c r="F272" s="59" t="s">
        <v>453</v>
      </c>
      <c r="G272" s="49"/>
      <c r="H272" s="7" t="str">
        <f>IF(G272="","",IF(COUNTIF('マスターデータ（非公表）'!C:C,Sheet2!F272)=1,"○",IF(COUNTIF('マスターデータ（非公表）'!C:C,Sheet2!F272)&gt;1,"重複有","ERROR")))</f>
        <v/>
      </c>
    </row>
    <row r="273" spans="6:8">
      <c r="F273" s="41" t="s">
        <v>294</v>
      </c>
      <c r="G273" s="66" t="s">
        <v>327</v>
      </c>
      <c r="H273" s="7" t="str">
        <f>IF(G273="","",IF(COUNTIF('マスターデータ（非公表）'!C:C,Sheet2!F273)=1,"○",IF(COUNTIF('マスターデータ（非公表）'!C:C,Sheet2!F273)&gt;1,"重複有","ERROR")))</f>
        <v>○</v>
      </c>
    </row>
    <row r="274" spans="6:8">
      <c r="F274" s="56" t="s">
        <v>454</v>
      </c>
      <c r="G274" s="49"/>
      <c r="H274" s="7" t="str">
        <f>IF(G274="","",IF(COUNTIF('マスターデータ（非公表）'!C:C,Sheet2!F274)=1,"○",IF(COUNTIF('マスターデータ（非公表）'!C:C,Sheet2!F274)&gt;1,"重複有","ERROR")))</f>
        <v/>
      </c>
    </row>
    <row r="275" spans="6:8">
      <c r="F275" s="40" t="s">
        <v>295</v>
      </c>
      <c r="G275" s="66" t="s">
        <v>328</v>
      </c>
      <c r="H275" s="7" t="str">
        <f>IF(G275="","",IF(COUNTIF('マスターデータ（非公表）'!C:C,Sheet2!F275)=1,"○",IF(COUNTIF('マスターデータ（非公表）'!C:C,Sheet2!F275)&gt;1,"重複有","ERROR")))</f>
        <v>○</v>
      </c>
    </row>
    <row r="276" spans="6:8">
      <c r="F276" s="40" t="s">
        <v>1924</v>
      </c>
      <c r="G276" s="66" t="s">
        <v>1929</v>
      </c>
      <c r="H276" s="7" t="str">
        <f>IF(G276="","",IF(COUNTIF('マスターデータ（非公表）'!C:C,Sheet2!F276)=1,"○",IF(COUNTIF('マスターデータ（非公表）'!C:C,Sheet2!F276)&gt;1,"重複有","ERROR")))</f>
        <v>○</v>
      </c>
    </row>
    <row r="277" spans="6:8">
      <c r="F277" s="56" t="s">
        <v>455</v>
      </c>
      <c r="G277" s="49"/>
      <c r="H277" s="7" t="str">
        <f>IF(G277="","",IF(COUNTIF('マスターデータ（非公表）'!C:C,Sheet2!F277)=1,"○",IF(COUNTIF('マスターデータ（非公表）'!C:C,Sheet2!F277)&gt;1,"重複有","ERROR")))</f>
        <v/>
      </c>
    </row>
    <row r="278" spans="6:8">
      <c r="F278" s="37" t="s">
        <v>296</v>
      </c>
      <c r="G278" s="64" t="s">
        <v>329</v>
      </c>
      <c r="H278" s="7" t="str">
        <f>IF(G278="","",IF(COUNTIF('マスターデータ（非公表）'!C:C,Sheet2!F278)=1,"○",IF(COUNTIF('マスターデータ（非公表）'!C:C,Sheet2!F278)&gt;1,"重複有","ERROR")))</f>
        <v>○</v>
      </c>
    </row>
    <row r="279" spans="6:8">
      <c r="F279" s="32" t="s">
        <v>297</v>
      </c>
      <c r="G279" s="69" t="s">
        <v>356</v>
      </c>
      <c r="H279" s="7" t="str">
        <f>IF(G279="","",IF(COUNTIF('マスターデータ（非公表）'!C:C,Sheet2!F279)=1,"○",IF(COUNTIF('マスターデータ（非公表）'!C:C,Sheet2!F279)&gt;1,"重複有","ERROR")))</f>
        <v>○</v>
      </c>
    </row>
    <row r="280" spans="6:8">
      <c r="F280" s="31" t="s">
        <v>298</v>
      </c>
      <c r="G280" s="69" t="s">
        <v>332</v>
      </c>
      <c r="H280" s="7" t="str">
        <f>IF(G280="","",IF(COUNTIF('マスターデータ（非公表）'!C:C,Sheet2!F280)=1,"○",IF(COUNTIF('マスターデータ（非公表）'!C:C,Sheet2!F280)&gt;1,"重複有","ERROR")))</f>
        <v>○</v>
      </c>
    </row>
    <row r="281" spans="6:8">
      <c r="F281" s="31" t="s">
        <v>299</v>
      </c>
      <c r="G281" s="71" t="s">
        <v>359</v>
      </c>
      <c r="H281" s="7" t="str">
        <f>IF(G281="","",IF(COUNTIF('マスターデータ（非公表）'!C:C,Sheet2!F281)=1,"○",IF(COUNTIF('マスターデータ（非公表）'!C:C,Sheet2!F281)&gt;1,"重複有","ERROR")))</f>
        <v>○</v>
      </c>
    </row>
    <row r="282" spans="6:8">
      <c r="F282" s="32" t="s">
        <v>300</v>
      </c>
      <c r="G282" s="69" t="s">
        <v>444</v>
      </c>
      <c r="H282" s="7" t="str">
        <f>IF(G282="","",IF(COUNTIF('マスターデータ（非公表）'!C:C,Sheet2!F282)=1,"○",IF(COUNTIF('マスターデータ（非公表）'!C:C,Sheet2!F282)&gt;1,"重複有","ERROR")))</f>
        <v>○</v>
      </c>
    </row>
    <row r="283" spans="6:8">
      <c r="F283" s="42" t="s">
        <v>301</v>
      </c>
      <c r="G283" s="72" t="s">
        <v>445</v>
      </c>
      <c r="H283" s="7" t="str">
        <f>IF(G283="","",IF(COUNTIF('マスターデータ（非公表）'!C:C,Sheet2!F283)=1,"○",IF(COUNTIF('マスターデータ（非公表）'!C:C,Sheet2!F283)&gt;1,"重複有","ERROR")))</f>
        <v>○</v>
      </c>
    </row>
    <row r="284" spans="6:8">
      <c r="F284" s="31" t="s">
        <v>302</v>
      </c>
      <c r="G284" s="71" t="s">
        <v>360</v>
      </c>
      <c r="H284" s="7" t="str">
        <f>IF(G284="","",IF(COUNTIF('マスターデータ（非公表）'!C:C,Sheet2!F284)=1,"○",IF(COUNTIF('マスターデータ（非公表）'!C:C,Sheet2!F284)&gt;1,"重複有","ERROR")))</f>
        <v>○</v>
      </c>
    </row>
    <row r="285" spans="6:8">
      <c r="F285" s="31" t="s">
        <v>303</v>
      </c>
      <c r="G285" s="71" t="s">
        <v>446</v>
      </c>
      <c r="H285" s="7" t="str">
        <f>IF(G285="","",IF(COUNTIF('マスターデータ（非公表）'!C:C,Sheet2!F285)=1,"○",IF(COUNTIF('マスターデータ（非公表）'!C:C,Sheet2!F285)&gt;1,"重複有","ERROR")))</f>
        <v>○</v>
      </c>
    </row>
    <row r="286" spans="6:8">
      <c r="F286" s="32" t="s">
        <v>304</v>
      </c>
      <c r="G286" s="69" t="s">
        <v>361</v>
      </c>
      <c r="H286" s="7" t="str">
        <f>IF(G286="","",IF(COUNTIF('マスターデータ（非公表）'!C:C,Sheet2!F286)=1,"○",IF(COUNTIF('マスターデータ（非公表）'!C:C,Sheet2!F286)&gt;1,"重複有","ERROR")))</f>
        <v>○</v>
      </c>
    </row>
    <row r="287" spans="6:8">
      <c r="F287" s="32" t="s">
        <v>305</v>
      </c>
      <c r="G287" s="69" t="s">
        <v>447</v>
      </c>
      <c r="H287" s="7" t="str">
        <f>IF(G287="","",IF(COUNTIF('マスターデータ（非公表）'!C:C,Sheet2!F287)=1,"○",IF(COUNTIF('マスターデータ（非公表）'!C:C,Sheet2!F287)&gt;1,"重複有","ERROR")))</f>
        <v>○</v>
      </c>
    </row>
    <row r="288" spans="6:8">
      <c r="F288" s="43" t="s">
        <v>306</v>
      </c>
      <c r="G288" s="69" t="s">
        <v>362</v>
      </c>
      <c r="H288" s="7" t="str">
        <f>IF(G288="","",IF(COUNTIF('マスターデータ（非公表）'!C:C,Sheet2!F288)=1,"○",IF(COUNTIF('マスターデータ（非公表）'!C:C,Sheet2!F288)&gt;1,"重複有","ERROR")))</f>
        <v>ERROR</v>
      </c>
    </row>
    <row r="289" spans="6:8">
      <c r="F289" s="44" t="s">
        <v>307</v>
      </c>
      <c r="G289" s="69" t="s">
        <v>363</v>
      </c>
      <c r="H289" s="7" t="str">
        <f>IF(G289="","",IF(COUNTIF('マスターデータ（非公表）'!C:C,Sheet2!F289)=1,"○",IF(COUNTIF('マスターデータ（非公表）'!C:C,Sheet2!F289)&gt;1,"重複有","ERROR")))</f>
        <v>○</v>
      </c>
    </row>
    <row r="290" spans="6:8">
      <c r="F290" s="32" t="s">
        <v>1918</v>
      </c>
      <c r="G290" s="69" t="s">
        <v>448</v>
      </c>
      <c r="H290" s="7" t="str">
        <f>IF(G290="","",IF(COUNTIF('マスターデータ（非公表）'!C:C,Sheet2!F290)=1,"○",IF(COUNTIF('マスターデータ（非公表）'!C:C,Sheet2!F290)&gt;1,"重複有","ERROR")))</f>
        <v>○</v>
      </c>
    </row>
    <row r="291" spans="6:8">
      <c r="F291" s="34" t="s">
        <v>308</v>
      </c>
      <c r="G291" s="69" t="s">
        <v>456</v>
      </c>
      <c r="H291" s="7" t="str">
        <f>IF(G291="","",IF(COUNTIF('マスターデータ（非公表）'!C:C,Sheet2!F291)=1,"○",IF(COUNTIF('マスターデータ（非公表）'!C:C,Sheet2!F291)&gt;1,"重複有","ERROR")))</f>
        <v>○</v>
      </c>
    </row>
    <row r="292" spans="6:8">
      <c r="F292" s="32" t="s">
        <v>309</v>
      </c>
      <c r="G292" s="69" t="s">
        <v>364</v>
      </c>
      <c r="H292" s="7" t="str">
        <f>IF(G292="","",IF(COUNTIF('マスターデータ（非公表）'!C:C,Sheet2!F292)=1,"○",IF(COUNTIF('マスターデータ（非公表）'!C:C,Sheet2!F292)&gt;1,"重複有","ERROR")))</f>
        <v>○</v>
      </c>
    </row>
    <row r="293" spans="6:8">
      <c r="F293" s="34" t="s">
        <v>310</v>
      </c>
      <c r="G293" s="69" t="s">
        <v>365</v>
      </c>
      <c r="H293" s="7" t="str">
        <f>IF(G293="","",IF(COUNTIF('マスターデータ（非公表）'!C:C,Sheet2!F293)=1,"○",IF(COUNTIF('マスターデータ（非公表）'!C:C,Sheet2!F293)&gt;1,"重複有","ERROR")))</f>
        <v>○</v>
      </c>
    </row>
    <row r="294" spans="6:8">
      <c r="F294" s="34" t="s">
        <v>311</v>
      </c>
      <c r="G294" s="62" t="s">
        <v>457</v>
      </c>
      <c r="H294" s="7" t="str">
        <f>IF(G294="","",IF(COUNTIF('マスターデータ（非公表）'!C:C,Sheet2!F294)=1,"○",IF(COUNTIF('マスターデータ（非公表）'!C:C,Sheet2!F294)&gt;1,"重複有","ERROR")))</f>
        <v>○</v>
      </c>
    </row>
    <row r="295" spans="6:8">
      <c r="F295" s="34" t="s">
        <v>1515</v>
      </c>
      <c r="G295" s="62" t="s">
        <v>568</v>
      </c>
      <c r="H295" s="7" t="str">
        <f>IF(G295="","",IF(COUNTIF('マスターデータ（非公表）'!C:C,Sheet2!F295)=1,"○",IF(COUNTIF('マスターデータ（非公表）'!C:C,Sheet2!F295)&gt;1,"重複有","ERROR")))</f>
        <v>○</v>
      </c>
    </row>
    <row r="296" spans="6:8">
      <c r="F296" s="197" t="s">
        <v>1516</v>
      </c>
      <c r="G296" s="192" t="s">
        <v>1512</v>
      </c>
      <c r="H296" s="7" t="str">
        <f>IF(G296="","",IF(COUNTIF('マスターデータ（非公表）'!C:C,Sheet2!F296)=1,"○",IF(COUNTIF('マスターデータ（非公表）'!C:C,Sheet2!F296)&gt;1,"重複有","ERROR")))</f>
        <v>○</v>
      </c>
    </row>
    <row r="297" spans="6:8">
      <c r="F297" s="199" t="s">
        <v>1542</v>
      </c>
      <c r="G297" s="198" t="s">
        <v>1543</v>
      </c>
      <c r="H297" s="7" t="str">
        <f>IF(G297="","",IF(COUNTIF('マスターデータ（非公表）'!C:C,Sheet2!F297)=1,"○",IF(COUNTIF('マスターデータ（非公表）'!C:C,Sheet2!F297)&gt;1,"重複有","ERROR")))</f>
        <v>○</v>
      </c>
    </row>
    <row r="298" spans="6:8">
      <c r="F298" s="199" t="s">
        <v>1546</v>
      </c>
      <c r="G298" s="67" t="s">
        <v>1557</v>
      </c>
      <c r="H298" s="7" t="str">
        <f>IF(G298="","",IF(COUNTIF('マスターデータ（非公表）'!C:C,Sheet2!F298)=1,"○",IF(COUNTIF('マスターデータ（非公表）'!C:C,Sheet2!F298)&gt;1,"重複有","ERROR")))</f>
        <v>○</v>
      </c>
    </row>
    <row r="299" spans="6:8">
      <c r="F299" s="199" t="s">
        <v>1580</v>
      </c>
      <c r="G299" s="67" t="s">
        <v>1581</v>
      </c>
      <c r="H299" s="7" t="str">
        <f>IF(G299="","",IF(COUNTIF('マスターデータ（非公表）'!C:C,Sheet2!F299)=1,"○",IF(COUNTIF('マスターデータ（非公表）'!C:C,Sheet2!F299)&gt;1,"重複有","ERROR")))</f>
        <v>○</v>
      </c>
    </row>
    <row r="300" spans="6:8">
      <c r="F300" s="213" t="s">
        <v>1679</v>
      </c>
      <c r="G300" s="67" t="s">
        <v>488</v>
      </c>
      <c r="H300" s="7" t="str">
        <f>IF(G300="","",IF(COUNTIF('マスターデータ（非公表）'!C:C,Sheet2!F300)=1,"○",IF(COUNTIF('マスターデータ（非公表）'!C:C,Sheet2!F300)&gt;1,"重複有","ERROR")))</f>
        <v>○</v>
      </c>
    </row>
    <row r="301" spans="6:8">
      <c r="F301" s="213" t="s">
        <v>1715</v>
      </c>
      <c r="G301" s="67" t="s">
        <v>1718</v>
      </c>
      <c r="H301" s="7" t="str">
        <f>IF(G301="","",IF(COUNTIF('マスターデータ（非公表）'!C:C,Sheet2!F301)=1,"○",IF(COUNTIF('マスターデータ（非公表）'!C:C,Sheet2!F301)&gt;1,"重複有","ERROR")))</f>
        <v>○</v>
      </c>
    </row>
    <row r="302" spans="6:8">
      <c r="F302" s="213" t="s">
        <v>1992</v>
      </c>
      <c r="G302" s="67" t="s">
        <v>1991</v>
      </c>
      <c r="H302" s="7" t="str">
        <f>IF(G302="","",IF(COUNTIF('マスターデータ（非公表）'!C:C,Sheet2!F302)=1,"○",IF(COUNTIF('マスターデータ（非公表）'!C:C,Sheet2!F302)&gt;1,"重複有","ERROR")))</f>
        <v>○</v>
      </c>
    </row>
    <row r="303" spans="6:8">
      <c r="F303" s="213" t="s">
        <v>1994</v>
      </c>
      <c r="G303" s="67" t="s">
        <v>2034</v>
      </c>
      <c r="H303" s="7" t="str">
        <f>IF(G303="","",IF(COUNTIF('マスターデータ（非公表）'!C:C,Sheet2!F303)=1,"○",IF(COUNTIF('マスターデータ（非公表）'!C:C,Sheet2!F303)&gt;1,"重複有","ERROR")))</f>
        <v>○</v>
      </c>
    </row>
    <row r="304" spans="6:8">
      <c r="F304" s="213" t="s">
        <v>2024</v>
      </c>
      <c r="G304" s="67" t="s">
        <v>2035</v>
      </c>
      <c r="H304" s="7" t="str">
        <f>IF(G304="","",IF(COUNTIF('マスターデータ（非公表）'!C:C,Sheet2!F304)=1,"○",IF(COUNTIF('マスターデータ（非公表）'!C:C,Sheet2!F304)&gt;1,"重複有","ERROR")))</f>
        <v>○</v>
      </c>
    </row>
    <row r="305" spans="6:8">
      <c r="F305" s="213" t="s">
        <v>2028</v>
      </c>
      <c r="G305" s="67" t="s">
        <v>2036</v>
      </c>
      <c r="H305" s="7" t="str">
        <f>IF(G305="","",IF(COUNTIF('マスターデータ（非公表）'!C:C,Sheet2!F305)=1,"○",IF(COUNTIF('マスターデータ（非公表）'!C:C,Sheet2!F305)&gt;1,"重複有","ERROR")))</f>
        <v>○</v>
      </c>
    </row>
    <row r="306" spans="6:8">
      <c r="F306" s="59" t="s">
        <v>458</v>
      </c>
      <c r="G306" s="49"/>
      <c r="H306" s="7" t="str">
        <f>IF(G306="","",IF(COUNTIF('マスターデータ（非公表）'!C:C,Sheet2!F306)=1,"○",IF(COUNTIF('マスターデータ（非公表）'!C:C,Sheet2!F306)&gt;1,"重複有","ERROR")))</f>
        <v/>
      </c>
    </row>
    <row r="307" spans="6:8">
      <c r="F307" s="41" t="s">
        <v>312</v>
      </c>
      <c r="G307" s="76" t="s">
        <v>329</v>
      </c>
      <c r="H307" s="7" t="str">
        <f>IF(G307="","",IF(COUNTIF('マスターデータ（非公表）'!C:C,Sheet2!F307)=1,"○",IF(COUNTIF('マスターデータ（非公表）'!C:C,Sheet2!F307)&gt;1,"重複有","ERROR")))</f>
        <v>○</v>
      </c>
    </row>
    <row r="308" spans="6:8">
      <c r="F308" s="377" t="s">
        <v>2038</v>
      </c>
      <c r="G308" s="76" t="s">
        <v>330</v>
      </c>
      <c r="H308" s="7" t="str">
        <f>IF(G308="","",IF(COUNTIF('マスターデータ（非公表）'!C:C,Sheet2!F308)=1,"○",IF(COUNTIF('マスターデータ（非公表）'!C:C,Sheet2!F308)&gt;1,"重複有","ERROR")))</f>
        <v>○</v>
      </c>
    </row>
    <row r="309" spans="6:8">
      <c r="F309" s="70" t="s">
        <v>474</v>
      </c>
      <c r="G309" s="67"/>
      <c r="H309" s="7" t="str">
        <f>IF(G309="","",IF(COUNTIF('マスターデータ（非公表）'!C:C,Sheet2!F309)=1,"○",IF(COUNTIF('マスターデータ（非公表）'!C:C,Sheet2!F309)&gt;1,"重複有","ERROR")))</f>
        <v/>
      </c>
    </row>
    <row r="310" spans="6:8">
      <c r="F310" s="82"/>
      <c r="G310" s="67"/>
      <c r="H310" s="7" t="str">
        <f>IF(G310="","",IF(COUNTIF('マスターデータ（非公表）'!C:C,Sheet2!F310)=1,"○",IF(COUNTIF('マスターデータ（非公表）'!C:C,Sheet2!F310)&gt;1,"重複有","ERROR")))</f>
        <v/>
      </c>
    </row>
    <row r="311" spans="6:8">
      <c r="F311" s="56" t="s">
        <v>459</v>
      </c>
      <c r="G311" s="49"/>
      <c r="H311" s="7" t="str">
        <f>IF(G311="","",IF(COUNTIF('マスターデータ（非公表）'!C:C,Sheet2!F311)=1,"○",IF(COUNTIF('マスターデータ（非公表）'!C:C,Sheet2!F311)&gt;1,"重複有","ERROR")))</f>
        <v/>
      </c>
    </row>
    <row r="312" spans="6:8">
      <c r="F312" s="45" t="s">
        <v>313</v>
      </c>
      <c r="G312" s="76" t="s">
        <v>327</v>
      </c>
      <c r="H312" s="7" t="str">
        <f>IF(G312="","",IF(COUNTIF('マスターデータ（非公表）'!C:C,Sheet2!F312)=1,"○",IF(COUNTIF('マスターデータ（非公表）'!C:C,Sheet2!F312)&gt;1,"重複有","ERROR")))</f>
        <v>○</v>
      </c>
    </row>
    <row r="313" spans="6:8">
      <c r="F313" s="46" t="s">
        <v>314</v>
      </c>
      <c r="G313" s="66" t="s">
        <v>328</v>
      </c>
      <c r="H313" s="7" t="str">
        <f>IF(G313="","",IF(COUNTIF('マスターデータ（非公表）'!C:C,Sheet2!F313)=1,"○",IF(COUNTIF('マスターデータ（非公表）'!C:C,Sheet2!F313)&gt;1,"重複有","ERROR")))</f>
        <v>○</v>
      </c>
    </row>
    <row r="314" spans="6:8">
      <c r="F314" s="58" t="s">
        <v>475</v>
      </c>
      <c r="G314" s="67"/>
      <c r="H314" s="7" t="str">
        <f>IF(G314="","",IF(COUNTIF('マスターデータ（非公表）'!C:C,Sheet2!F314)=1,"○",IF(COUNTIF('マスターデータ（非公表）'!C:C,Sheet2!F314)&gt;1,"重複有","ERROR")))</f>
        <v/>
      </c>
    </row>
    <row r="315" spans="6:8">
      <c r="F315" s="79"/>
      <c r="G315" s="67"/>
      <c r="H315" s="7" t="str">
        <f>IF(G315="","",IF(COUNTIF('マスターデータ（非公表）'!C:C,Sheet2!F315)=1,"○",IF(COUNTIF('マスターデータ（非公表）'!C:C,Sheet2!F315)&gt;1,"重複有","ERROR")))</f>
        <v/>
      </c>
    </row>
    <row r="316" spans="6:8">
      <c r="F316" s="58" t="s">
        <v>476</v>
      </c>
      <c r="G316" s="67"/>
      <c r="H316" s="7" t="str">
        <f>IF(G316="","",IF(COUNTIF('マスターデータ（非公表）'!C:C,Sheet2!F316)=1,"○",IF(COUNTIF('マスターデータ（非公表）'!C:C,Sheet2!F316)&gt;1,"重複有","ERROR")))</f>
        <v/>
      </c>
    </row>
    <row r="317" spans="6:8">
      <c r="F317" s="79"/>
      <c r="G317" s="67"/>
      <c r="H317" s="7" t="str">
        <f>IF(G317="","",IF(COUNTIF('マスターデータ（非公表）'!C:C,Sheet2!F317)=1,"○",IF(COUNTIF('マスターデータ（非公表）'!C:C,Sheet2!F317)&gt;1,"重複有","ERROR")))</f>
        <v/>
      </c>
    </row>
    <row r="318" spans="6:8">
      <c r="F318" s="58" t="s">
        <v>477</v>
      </c>
      <c r="G318" s="67"/>
      <c r="H318" s="7" t="str">
        <f>IF(G318="","",IF(COUNTIF('マスターデータ（非公表）'!C:C,Sheet2!F318)=1,"○",IF(COUNTIF('マスターデータ（非公表）'!C:C,Sheet2!F318)&gt;1,"重複有","ERROR")))</f>
        <v/>
      </c>
    </row>
    <row r="319" spans="6:8">
      <c r="F319" s="79"/>
      <c r="G319" s="67"/>
      <c r="H319" s="7" t="str">
        <f>IF(G319="","",IF(COUNTIF('マスターデータ（非公表）'!C:C,Sheet2!F319)=1,"○",IF(COUNTIF('マスターデータ（非公表）'!C:C,Sheet2!F319)&gt;1,"重複有","ERROR")))</f>
        <v/>
      </c>
    </row>
    <row r="320" spans="6:8">
      <c r="F320" s="58" t="s">
        <v>478</v>
      </c>
      <c r="G320" s="67"/>
      <c r="H320" s="7" t="str">
        <f>IF(G320="","",IF(COUNTIF('マスターデータ（非公表）'!C:C,Sheet2!F320)=1,"○",IF(COUNTIF('マスターデータ（非公表）'!C:C,Sheet2!F320)&gt;1,"重複有","ERROR")))</f>
        <v/>
      </c>
    </row>
    <row r="321" spans="6:8">
      <c r="F321" s="79"/>
      <c r="G321" s="67"/>
      <c r="H321" s="7" t="str">
        <f>IF(G321="","",IF(COUNTIF('マスターデータ（非公表）'!C:C,Sheet2!F321)=1,"○",IF(COUNTIF('マスターデータ（非公表）'!C:C,Sheet2!F321)&gt;1,"重複有","ERROR")))</f>
        <v/>
      </c>
    </row>
    <row r="322" spans="6:8">
      <c r="F322" s="59" t="s">
        <v>462</v>
      </c>
      <c r="G322" s="49"/>
      <c r="H322" s="7" t="str">
        <f>IF(G322="","",IF(COUNTIF('マスターデータ（非公表）'!C:C,Sheet2!F322)=1,"○",IF(COUNTIF('マスターデータ（非公表）'!C:C,Sheet2!F322)&gt;1,"重複有","ERROR")))</f>
        <v/>
      </c>
    </row>
    <row r="323" spans="6:8">
      <c r="F323" s="191" t="s">
        <v>315</v>
      </c>
      <c r="G323" s="77" t="s">
        <v>327</v>
      </c>
      <c r="H323" s="7" t="str">
        <f>IF(G323="","",IF(COUNTIF('マスターデータ（非公表）'!C:C,Sheet2!F323)=1,"○",IF(COUNTIF('マスターデータ（非公表）'!C:C,Sheet2!F323)&gt;1,"重複有","ERROR")))</f>
        <v>○</v>
      </c>
    </row>
    <row r="324" spans="6:8">
      <c r="F324" s="56" t="s">
        <v>460</v>
      </c>
      <c r="G324" s="49"/>
      <c r="H324" s="7" t="str">
        <f>IF(G324="","",IF(COUNTIF('マスターデータ（非公表）'!C:C,Sheet2!F324)=1,"○",IF(COUNTIF('マスターデータ（非公表）'!C:C,Sheet2!F324)&gt;1,"重複有","ERROR")))</f>
        <v/>
      </c>
    </row>
    <row r="325" spans="6:8">
      <c r="F325" s="83" t="s">
        <v>1917</v>
      </c>
      <c r="G325" s="77" t="s">
        <v>327</v>
      </c>
      <c r="H325" s="7" t="str">
        <f>IF(G325="","",IF(COUNTIF('マスターデータ（非公表）'!C:C,Sheet2!F325)=1,"○",IF(COUNTIF('マスターデータ（非公表）'!C:C,Sheet2!F325)&gt;1,"重複有","ERROR")))</f>
        <v>○</v>
      </c>
    </row>
    <row r="326" spans="6:8">
      <c r="F326" s="59" t="s">
        <v>461</v>
      </c>
      <c r="G326" s="49"/>
      <c r="H326" s="7" t="str">
        <f>IF(G326="","",IF(COUNTIF('マスターデータ（非公表）'!C:C,Sheet2!F326)=1,"○",IF(COUNTIF('マスターデータ（非公表）'!C:C,Sheet2!F326)&gt;1,"重複有","ERROR")))</f>
        <v/>
      </c>
    </row>
    <row r="327" spans="6:8">
      <c r="F327" s="81" t="s">
        <v>2069</v>
      </c>
      <c r="G327" s="77" t="s">
        <v>328</v>
      </c>
      <c r="H327" s="7" t="str">
        <f>IF(G327="","",IF(COUNTIF('マスターデータ（非公表）'!C:C,Sheet2!F327)=1,"○",IF(COUNTIF('マスターデータ（非公表）'!C:C,Sheet2!F327)&gt;1,"重複有","ERROR")))</f>
        <v>○</v>
      </c>
    </row>
    <row r="328" spans="6:8">
      <c r="F328" s="59" t="s">
        <v>479</v>
      </c>
      <c r="G328" s="49"/>
      <c r="H328" s="7" t="str">
        <f>IF(G328="","",IF(COUNTIF('マスターデータ（非公表）'!C:C,Sheet2!F328)=1,"○",IF(COUNTIF('マスターデータ（非公表）'!C:C,Sheet2!F328)&gt;1,"重複有","ERROR")))</f>
        <v/>
      </c>
    </row>
    <row r="329" spans="6:8">
      <c r="F329" s="81"/>
      <c r="G329" s="49"/>
      <c r="H329" s="7" t="str">
        <f>IF(G329="","",IF(COUNTIF('マスターデータ（非公表）'!C:C,Sheet2!F329)=1,"○",IF(COUNTIF('マスターデータ（非公表）'!C:C,Sheet2!F329)&gt;1,"重複有","ERROR")))</f>
        <v/>
      </c>
    </row>
    <row r="330" spans="6:8">
      <c r="F330" s="59" t="s">
        <v>480</v>
      </c>
      <c r="G330" s="49"/>
      <c r="H330" s="7" t="str">
        <f>IF(G330="","",IF(COUNTIF('マスターデータ（非公表）'!C:C,Sheet2!F330)=1,"○",IF(COUNTIF('マスターデータ（非公表）'!C:C,Sheet2!F330)&gt;1,"重複有","ERROR")))</f>
        <v/>
      </c>
    </row>
    <row r="331" spans="6:8">
      <c r="F331" s="81"/>
      <c r="G331" s="49"/>
      <c r="H331" s="7" t="str">
        <f>IF(G331="","",IF(COUNTIF('マスターデータ（非公表）'!C:C,Sheet2!F331)=1,"○",IF(COUNTIF('マスターデータ（非公表）'!C:C,Sheet2!F331)&gt;1,"重複有","ERROR")))</f>
        <v/>
      </c>
    </row>
    <row r="332" spans="6:8">
      <c r="F332" s="59" t="s">
        <v>463</v>
      </c>
      <c r="G332" s="49"/>
      <c r="H332" s="7" t="str">
        <f>IF(G332="","",IF(COUNTIF('マスターデータ（非公表）'!C:C,Sheet2!F332)=1,"○",IF(COUNTIF('マスターデータ（非公表）'!C:C,Sheet2!F332)&gt;1,"重複有","ERROR")))</f>
        <v/>
      </c>
    </row>
    <row r="333" spans="6:8">
      <c r="F333" s="47" t="s">
        <v>316</v>
      </c>
      <c r="G333" s="78" t="s">
        <v>327</v>
      </c>
      <c r="H333" s="7" t="str">
        <f>IF(G333="","",IF(COUNTIF('マスターデータ（非公表）'!C:C,Sheet2!F333)=1,"○",IF(COUNTIF('マスターデータ（非公表）'!C:C,Sheet2!F333)&gt;1,"重複有","ERROR")))</f>
        <v>○</v>
      </c>
    </row>
    <row r="334" spans="6:8">
      <c r="F334" s="21" t="s">
        <v>317</v>
      </c>
      <c r="G334" s="71" t="s">
        <v>328</v>
      </c>
      <c r="H334" s="7" t="str">
        <f>IF(G334="","",IF(COUNTIF('マスターデータ（非公表）'!C:C,Sheet2!F334)=1,"○",IF(COUNTIF('マスターデータ（非公表）'!C:C,Sheet2!F334)&gt;1,"重複有","ERROR")))</f>
        <v>○</v>
      </c>
    </row>
    <row r="335" spans="6:8">
      <c r="F335" s="22" t="s">
        <v>318</v>
      </c>
      <c r="G335" s="69" t="s">
        <v>329</v>
      </c>
      <c r="H335" s="7" t="str">
        <f>IF(G335="","",IF(COUNTIF('マスターデータ（非公表）'!C:C,Sheet2!F335)=1,"○",IF(COUNTIF('マスターデータ（非公表）'!C:C,Sheet2!F335)&gt;1,"重複有","ERROR")))</f>
        <v>○</v>
      </c>
    </row>
    <row r="336" spans="6:8">
      <c r="F336" s="23" t="s">
        <v>319</v>
      </c>
      <c r="G336" s="72" t="s">
        <v>450</v>
      </c>
      <c r="H336" s="7" t="str">
        <f>IF(G336="","",IF(COUNTIF('マスターデータ（非公表）'!C:C,Sheet2!F336)=1,"○",IF(COUNTIF('マスターデータ（非公表）'!C:C,Sheet2!F336)&gt;1,"重複有","ERROR")))</f>
        <v>○</v>
      </c>
    </row>
    <row r="337" spans="6:8">
      <c r="F337" s="26" t="s">
        <v>320</v>
      </c>
      <c r="G337" s="73" t="s">
        <v>330</v>
      </c>
      <c r="H337" s="7" t="str">
        <f>IF(G337="","",IF(COUNTIF('マスターデータ（非公表）'!C:C,Sheet2!F337)=1,"○",IF(COUNTIF('マスターデータ（非公表）'!C:C,Sheet2!F337)&gt;1,"重複有","ERROR")))</f>
        <v>○</v>
      </c>
    </row>
    <row r="338" spans="6:8">
      <c r="F338" s="22" t="s">
        <v>321</v>
      </c>
      <c r="G338" s="69" t="s">
        <v>331</v>
      </c>
      <c r="H338" s="7" t="str">
        <f>IF(G338="","",IF(COUNTIF('マスターデータ（非公表）'!C:C,Sheet2!F338)=1,"○",IF(COUNTIF('マスターデータ（非公表）'!C:C,Sheet2!F338)&gt;1,"重複有","ERROR")))</f>
        <v>○</v>
      </c>
    </row>
    <row r="339" spans="6:8">
      <c r="F339" s="10" t="s">
        <v>322</v>
      </c>
      <c r="G339" s="69" t="s">
        <v>356</v>
      </c>
      <c r="H339" s="7" t="str">
        <f>IF(G339="","",IF(COUNTIF('マスターデータ（非公表）'!C:C,Sheet2!F339)=1,"○",IF(COUNTIF('マスターデータ（非公表）'!C:C,Sheet2!F339)&gt;1,"重複有","ERROR")))</f>
        <v>○</v>
      </c>
    </row>
    <row r="340" spans="6:8">
      <c r="F340" s="24" t="s">
        <v>323</v>
      </c>
      <c r="G340" s="69" t="s">
        <v>332</v>
      </c>
      <c r="H340" s="7" t="str">
        <f>IF(G340="","",IF(COUNTIF('マスターデータ（非公表）'!C:C,Sheet2!F340)=1,"○",IF(COUNTIF('マスターデータ（非公表）'!C:C,Sheet2!F340)&gt;1,"重複有","ERROR")))</f>
        <v>○</v>
      </c>
    </row>
    <row r="341" spans="6:8">
      <c r="F341" s="182" t="s">
        <v>1560</v>
      </c>
      <c r="G341" s="67" t="s">
        <v>443</v>
      </c>
      <c r="H341" s="7" t="str">
        <f>IF(G341="","",IF(COUNTIF('マスターデータ（非公表）'!C:C,Sheet2!F341)=1,"○",IF(COUNTIF('マスターデータ（非公表）'!C:C,Sheet2!F341)&gt;1,"重複有","ERROR")))</f>
        <v>○</v>
      </c>
    </row>
    <row r="342" spans="6:8">
      <c r="F342" s="212" t="s">
        <v>1948</v>
      </c>
      <c r="G342" s="67" t="s">
        <v>359</v>
      </c>
      <c r="H342" s="7" t="str">
        <f>IF(G342="","",IF(COUNTIF('マスターデータ（非公表）'!C:C,Sheet2!F342)=1,"○",IF(COUNTIF('マスターデータ（非公表）'!C:C,Sheet2!F342)&gt;1,"重複有","ERROR")))</f>
        <v>○</v>
      </c>
    </row>
    <row r="343" spans="6:8">
      <c r="F343" s="58" t="s">
        <v>481</v>
      </c>
      <c r="G343" s="67"/>
      <c r="H343" s="7" t="str">
        <f>IF(G343="","",IF(COUNTIF('マスターデータ（非公表）'!C:C,Sheet2!F343)=1,"○",IF(COUNTIF('マスターデータ（非公表）'!C:C,Sheet2!F343)&gt;1,"重複有","ERROR")))</f>
        <v/>
      </c>
    </row>
    <row r="344" spans="6:8">
      <c r="F344" s="79"/>
      <c r="G344" s="67"/>
      <c r="H344" s="7" t="str">
        <f>IF(G344="","",IF(COUNTIF('マスターデータ（非公表）'!C:C,Sheet2!F344)=1,"○",IF(COUNTIF('マスターデータ（非公表）'!C:C,Sheet2!F344)&gt;1,"重複有","ERROR")))</f>
        <v/>
      </c>
    </row>
    <row r="345" spans="6:8">
      <c r="F345" s="59" t="s">
        <v>464</v>
      </c>
      <c r="G345" s="49"/>
      <c r="H345" s="7" t="str">
        <f>IF(G345="","",IF(COUNTIF('マスターデータ（非公表）'!C:C,Sheet2!F345)=1,"○",IF(COUNTIF('マスターデータ（非公表）'!C:C,Sheet2!F345)&gt;1,"重複有","ERROR")))</f>
        <v/>
      </c>
    </row>
    <row r="346" spans="6:8">
      <c r="F346" s="45" t="s">
        <v>324</v>
      </c>
      <c r="G346" s="76" t="s">
        <v>327</v>
      </c>
      <c r="H346" s="7" t="str">
        <f>IF(G346="","",IF(COUNTIF('マスターデータ（非公表）'!C:C,Sheet2!F346)=1,"○",IF(COUNTIF('マスターデータ（非公表）'!C:C,Sheet2!F346)&gt;1,"重複有","ERROR")))</f>
        <v>○</v>
      </c>
    </row>
    <row r="347" spans="6:8">
      <c r="F347" s="58" t="s">
        <v>482</v>
      </c>
      <c r="G347" s="49"/>
      <c r="H347" s="7" t="str">
        <f>IF(G347="","",IF(COUNTIF('マスターデータ（非公表）'!C:C,Sheet2!F347)=1,"○",IF(COUNTIF('マスターデータ（非公表）'!C:C,Sheet2!F347)&gt;1,"重複有","ERROR")))</f>
        <v/>
      </c>
    </row>
    <row r="348" spans="6:8">
      <c r="F348" s="79"/>
      <c r="G348" s="49"/>
      <c r="H348" s="7" t="str">
        <f>IF(G348="","",IF(COUNTIF('マスターデータ（非公表）'!C:C,Sheet2!F348)=1,"○",IF(COUNTIF('マスターデータ（非公表）'!C:C,Sheet2!F348)&gt;1,"重複有","ERROR")))</f>
        <v/>
      </c>
    </row>
    <row r="349" spans="6:8">
      <c r="F349" s="58" t="s">
        <v>483</v>
      </c>
      <c r="G349" s="53"/>
      <c r="H349" s="7" t="str">
        <f>IF(G349="","",IF(COUNTIF('マスターデータ（非公表）'!C:C,Sheet2!F349)=1,"○",IF(COUNTIF('マスターデータ（非公表）'!C:C,Sheet2!F349)&gt;1,"重複有","ERROR")))</f>
        <v/>
      </c>
    </row>
    <row r="350" spans="6:8">
      <c r="F350" s="79"/>
      <c r="G350" s="53"/>
      <c r="H350" s="7" t="str">
        <f>IF(G350="","",IF(COUNTIF('マスターデータ（非公表）'!C:C,Sheet2!F350)=1,"○",IF(COUNTIF('マスターデータ（非公表）'!C:C,Sheet2!F350)&gt;1,"重複有","ERROR")))</f>
        <v/>
      </c>
    </row>
    <row r="351" spans="6:8">
      <c r="F351" s="13" t="s">
        <v>484</v>
      </c>
      <c r="G351" s="53"/>
      <c r="H351" s="7" t="str">
        <f>IF(G351="","",IF(COUNTIF('マスターデータ（非公表）'!C:C,Sheet2!F351)=1,"○",IF(COUNTIF('マスターデータ（非公表）'!C:C,Sheet2!F351)&gt;1,"重複有","ERROR")))</f>
        <v/>
      </c>
    </row>
    <row r="352" spans="6:8">
      <c r="F352" s="80"/>
      <c r="G352" s="53"/>
      <c r="H352" s="7" t="str">
        <f>IF(G352="","",IF(COUNTIF('マスターデータ（非公表）'!C:C,Sheet2!F352)=1,"○",IF(COUNTIF('マスターデータ（非公表）'!C:C,Sheet2!F352)&gt;1,"重複有","ERROR")))</f>
        <v/>
      </c>
    </row>
    <row r="353" spans="6:8">
      <c r="F353" s="58" t="s">
        <v>485</v>
      </c>
      <c r="G353" s="53"/>
      <c r="H353" s="7" t="str">
        <f>IF(G353="","",IF(COUNTIF('マスターデータ（非公表）'!C:C,Sheet2!F353)=1,"○",IF(COUNTIF('マスターデータ（非公表）'!C:C,Sheet2!F353)&gt;1,"重複有","ERROR")))</f>
        <v/>
      </c>
    </row>
    <row r="354" spans="6:8">
      <c r="F354" s="79"/>
      <c r="G354" s="53"/>
      <c r="H354" s="7" t="str">
        <f>IF(G354="","",IF(COUNTIF('マスターデータ（非公表）'!C:C,Sheet2!F354)=1,"○",IF(COUNTIF('マスターデータ（非公表）'!C:C,Sheet2!F354)&gt;1,"重複有","ERROR")))</f>
        <v/>
      </c>
    </row>
    <row r="355" spans="6:8">
      <c r="F355" s="59" t="s">
        <v>465</v>
      </c>
      <c r="G355" s="53"/>
      <c r="H355" s="7" t="str">
        <f>IF(G355="","",IF(COUNTIF('マスターデータ（非公表）'!C:C,Sheet2!F355)=1,"○",IF(COUNTIF('マスターデータ（非公表）'!C:C,Sheet2!F355)&gt;1,"重複有","ERROR")))</f>
        <v/>
      </c>
    </row>
    <row r="356" spans="6:8">
      <c r="F356" s="45" t="s">
        <v>325</v>
      </c>
      <c r="G356" s="76" t="s">
        <v>327</v>
      </c>
      <c r="H356" s="7" t="str">
        <f>IF(G356="","",IF(COUNTIF('マスターデータ（非公表）'!C:C,Sheet2!F356)=1,"○",IF(COUNTIF('マスターデータ（非公表）'!C:C,Sheet2!F356)&gt;1,"重複有","ERROR")))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14"/>
  <sheetViews>
    <sheetView topLeftCell="A107" zoomScale="70" zoomScaleNormal="70" workbookViewId="0">
      <selection activeCell="D222" sqref="D222"/>
    </sheetView>
  </sheetViews>
  <sheetFormatPr defaultColWidth="8.25" defaultRowHeight="16.5" customHeight="1"/>
  <cols>
    <col min="1" max="1" width="10.9140625" style="147" customWidth="1"/>
    <col min="2" max="2" width="7.9140625" style="286" customWidth="1"/>
    <col min="3" max="3" width="35.5" style="147" customWidth="1"/>
    <col min="4" max="4" width="22.83203125" style="147" customWidth="1"/>
    <col min="5" max="5" width="38.6640625" style="147" customWidth="1"/>
    <col min="6" max="6" width="43.6640625" style="147" customWidth="1"/>
    <col min="7" max="7" width="16.1640625" style="147" bestFit="1" customWidth="1"/>
    <col min="8" max="9" width="7.4140625" style="103" customWidth="1"/>
    <col min="10" max="10" width="4.83203125" style="103" customWidth="1"/>
    <col min="11" max="11" width="3.1640625" style="103" customWidth="1"/>
    <col min="12" max="13" width="7.4140625" style="103" customWidth="1"/>
    <col min="14" max="14" width="20.33203125" style="103" bestFit="1" customWidth="1"/>
    <col min="15" max="15" width="16" style="103" customWidth="1"/>
    <col min="16" max="16" width="12.9140625" style="269" customWidth="1"/>
    <col min="17" max="17" width="8.5" style="245" customWidth="1"/>
    <col min="18" max="19" width="8.25" style="245"/>
    <col min="20" max="20" width="0.33203125" style="245" customWidth="1"/>
    <col min="21" max="16384" width="8.25" style="245"/>
  </cols>
  <sheetData>
    <row r="1" spans="1:19" ht="16.5" customHeight="1">
      <c r="B1" s="426"/>
      <c r="C1" s="426"/>
      <c r="D1" s="426"/>
      <c r="E1" s="426"/>
      <c r="F1" s="426"/>
      <c r="G1" s="426"/>
      <c r="H1" s="426"/>
      <c r="I1" s="426"/>
      <c r="J1" s="426"/>
      <c r="K1" s="426"/>
      <c r="L1" s="426"/>
      <c r="M1" s="426"/>
      <c r="N1" s="426"/>
      <c r="O1" s="101"/>
      <c r="P1" s="244"/>
    </row>
    <row r="2" spans="1:19" ht="16.5" customHeight="1">
      <c r="B2" s="102" t="s">
        <v>569</v>
      </c>
      <c r="C2" s="102"/>
      <c r="D2" s="102"/>
      <c r="E2" s="102"/>
      <c r="F2" s="102"/>
      <c r="G2" s="102"/>
      <c r="H2" s="102"/>
      <c r="I2" s="102"/>
      <c r="J2" s="102"/>
      <c r="K2" s="102"/>
      <c r="L2" s="102"/>
      <c r="M2" s="102"/>
      <c r="O2" s="104" t="s">
        <v>2065</v>
      </c>
      <c r="P2" s="246"/>
    </row>
    <row r="3" spans="1:19" ht="9" customHeight="1">
      <c r="B3" s="427"/>
      <c r="C3" s="427"/>
      <c r="D3" s="427"/>
      <c r="E3" s="427"/>
      <c r="F3" s="427"/>
      <c r="G3" s="427"/>
      <c r="H3" s="427"/>
      <c r="I3" s="427"/>
      <c r="J3" s="427"/>
      <c r="K3" s="427"/>
      <c r="L3" s="427"/>
      <c r="M3" s="427"/>
      <c r="N3" s="427"/>
      <c r="O3" s="105"/>
      <c r="P3" s="247"/>
    </row>
    <row r="4" spans="1:19" ht="30.75" customHeight="1">
      <c r="B4" s="435" t="s">
        <v>100</v>
      </c>
      <c r="C4" s="437" t="s">
        <v>101</v>
      </c>
      <c r="D4" s="428" t="s">
        <v>570</v>
      </c>
      <c r="E4" s="439" t="s">
        <v>571</v>
      </c>
      <c r="F4" s="435" t="s">
        <v>572</v>
      </c>
      <c r="G4" s="428" t="s">
        <v>573</v>
      </c>
      <c r="H4" s="430" t="s">
        <v>574</v>
      </c>
      <c r="I4" s="431"/>
      <c r="J4" s="431"/>
      <c r="K4" s="431"/>
      <c r="L4" s="432"/>
      <c r="M4" s="433" t="s">
        <v>575</v>
      </c>
      <c r="N4" s="433" t="s">
        <v>576</v>
      </c>
      <c r="O4" s="399" t="s">
        <v>577</v>
      </c>
      <c r="P4" s="248"/>
    </row>
    <row r="5" spans="1:19" ht="16.5" customHeight="1">
      <c r="B5" s="436"/>
      <c r="C5" s="438"/>
      <c r="D5" s="429"/>
      <c r="E5" s="440"/>
      <c r="F5" s="436"/>
      <c r="G5" s="429"/>
      <c r="H5" s="106" t="s">
        <v>578</v>
      </c>
      <c r="I5" s="106" t="s">
        <v>579</v>
      </c>
      <c r="J5" s="400" t="s">
        <v>580</v>
      </c>
      <c r="K5" s="401"/>
      <c r="L5" s="106" t="s">
        <v>581</v>
      </c>
      <c r="M5" s="434"/>
      <c r="N5" s="434"/>
      <c r="O5" s="399"/>
      <c r="P5" s="248"/>
    </row>
    <row r="6" spans="1:19" ht="16" customHeight="1">
      <c r="B6" s="410" t="s">
        <v>582</v>
      </c>
      <c r="C6" s="411"/>
      <c r="D6" s="411"/>
      <c r="E6" s="411"/>
      <c r="F6" s="411"/>
      <c r="G6" s="411"/>
      <c r="H6" s="411"/>
      <c r="I6" s="411"/>
      <c r="J6" s="411"/>
      <c r="K6" s="411"/>
      <c r="L6" s="411"/>
      <c r="M6" s="107"/>
      <c r="N6" s="108"/>
      <c r="O6" s="109"/>
      <c r="P6" s="249"/>
    </row>
    <row r="7" spans="1:19" s="251" customFormat="1" ht="70">
      <c r="A7" s="150" t="s">
        <v>1241</v>
      </c>
      <c r="B7" s="218">
        <v>1</v>
      </c>
      <c r="C7" s="223" t="s">
        <v>102</v>
      </c>
      <c r="D7" s="224" t="s">
        <v>583</v>
      </c>
      <c r="E7" s="225" t="s">
        <v>1680</v>
      </c>
      <c r="F7" s="223" t="s">
        <v>584</v>
      </c>
      <c r="G7" s="223" t="s">
        <v>585</v>
      </c>
      <c r="H7" s="226" t="s">
        <v>586</v>
      </c>
      <c r="I7" s="163" t="s">
        <v>586</v>
      </c>
      <c r="J7" s="227" t="s">
        <v>586</v>
      </c>
      <c r="K7" s="228" t="s">
        <v>587</v>
      </c>
      <c r="L7" s="229"/>
      <c r="M7" s="163"/>
      <c r="N7" s="230">
        <v>6010001034957</v>
      </c>
      <c r="O7" s="231" t="s">
        <v>588</v>
      </c>
      <c r="P7" s="250"/>
    </row>
    <row r="8" spans="1:19" s="251" customFormat="1" ht="28">
      <c r="A8" s="150" t="s">
        <v>1242</v>
      </c>
      <c r="B8" s="110">
        <v>2</v>
      </c>
      <c r="C8" s="114" t="s">
        <v>103</v>
      </c>
      <c r="D8" s="114" t="s">
        <v>589</v>
      </c>
      <c r="E8" s="232" t="s">
        <v>590</v>
      </c>
      <c r="F8" s="114" t="s">
        <v>591</v>
      </c>
      <c r="G8" s="114" t="s">
        <v>592</v>
      </c>
      <c r="H8" s="119" t="s">
        <v>586</v>
      </c>
      <c r="I8" s="217" t="s">
        <v>586</v>
      </c>
      <c r="J8" s="116"/>
      <c r="K8" s="119"/>
      <c r="L8" s="217"/>
      <c r="M8" s="217"/>
      <c r="N8" s="117">
        <v>8011101010739</v>
      </c>
      <c r="O8" s="233">
        <v>34921</v>
      </c>
      <c r="P8" s="250"/>
    </row>
    <row r="9" spans="1:19" s="251" customFormat="1" ht="28">
      <c r="A9" s="150" t="s">
        <v>1243</v>
      </c>
      <c r="B9" s="110">
        <v>3</v>
      </c>
      <c r="C9" s="114" t="s">
        <v>1681</v>
      </c>
      <c r="D9" s="114" t="s">
        <v>593</v>
      </c>
      <c r="E9" s="232" t="s">
        <v>594</v>
      </c>
      <c r="F9" s="114" t="s">
        <v>595</v>
      </c>
      <c r="G9" s="114" t="s">
        <v>596</v>
      </c>
      <c r="H9" s="119" t="s">
        <v>586</v>
      </c>
      <c r="I9" s="217" t="s">
        <v>586</v>
      </c>
      <c r="J9" s="116"/>
      <c r="K9" s="119"/>
      <c r="L9" s="217"/>
      <c r="M9" s="217"/>
      <c r="N9" s="117">
        <v>4011101042249</v>
      </c>
      <c r="O9" s="233">
        <v>34921</v>
      </c>
      <c r="P9" s="250"/>
    </row>
    <row r="10" spans="1:19" s="251" customFormat="1" ht="28">
      <c r="A10" s="150" t="s">
        <v>1244</v>
      </c>
      <c r="B10" s="110">
        <v>5</v>
      </c>
      <c r="C10" s="114" t="s">
        <v>104</v>
      </c>
      <c r="D10" s="114" t="s">
        <v>597</v>
      </c>
      <c r="E10" s="232" t="s">
        <v>1682</v>
      </c>
      <c r="F10" s="114" t="s">
        <v>598</v>
      </c>
      <c r="G10" s="114" t="s">
        <v>599</v>
      </c>
      <c r="H10" s="119" t="s">
        <v>586</v>
      </c>
      <c r="I10" s="217" t="s">
        <v>586</v>
      </c>
      <c r="J10" s="116"/>
      <c r="K10" s="119"/>
      <c r="L10" s="217"/>
      <c r="M10" s="217"/>
      <c r="N10" s="117">
        <v>7011001016580</v>
      </c>
      <c r="O10" s="233">
        <v>34969</v>
      </c>
      <c r="P10" s="250"/>
    </row>
    <row r="11" spans="1:19" s="251" customFormat="1" ht="42">
      <c r="A11" s="150" t="s">
        <v>1245</v>
      </c>
      <c r="B11" s="110">
        <v>6</v>
      </c>
      <c r="C11" s="114" t="s">
        <v>105</v>
      </c>
      <c r="D11" s="114" t="s">
        <v>600</v>
      </c>
      <c r="E11" s="232" t="s">
        <v>601</v>
      </c>
      <c r="F11" s="114" t="s">
        <v>602</v>
      </c>
      <c r="G11" s="114" t="s">
        <v>603</v>
      </c>
      <c r="H11" s="119" t="s">
        <v>586</v>
      </c>
      <c r="I11" s="217" t="s">
        <v>586</v>
      </c>
      <c r="J11" s="234" t="s">
        <v>586</v>
      </c>
      <c r="K11" s="235" t="s">
        <v>587</v>
      </c>
      <c r="L11" s="217"/>
      <c r="M11" s="217"/>
      <c r="N11" s="117">
        <v>2010001008774</v>
      </c>
      <c r="O11" s="236" t="s">
        <v>604</v>
      </c>
      <c r="P11" s="250"/>
    </row>
    <row r="12" spans="1:19" s="251" customFormat="1" ht="39.5" customHeight="1">
      <c r="A12" s="150" t="s">
        <v>1246</v>
      </c>
      <c r="B12" s="110">
        <v>8</v>
      </c>
      <c r="C12" s="114" t="s">
        <v>106</v>
      </c>
      <c r="D12" s="114" t="s">
        <v>1652</v>
      </c>
      <c r="E12" s="311" t="s">
        <v>2074</v>
      </c>
      <c r="F12" s="114" t="s">
        <v>605</v>
      </c>
      <c r="G12" s="114" t="s">
        <v>606</v>
      </c>
      <c r="H12" s="119" t="s">
        <v>586</v>
      </c>
      <c r="I12" s="217" t="s">
        <v>586</v>
      </c>
      <c r="J12" s="116"/>
      <c r="K12" s="119"/>
      <c r="L12" s="217"/>
      <c r="M12" s="217"/>
      <c r="N12" s="117">
        <v>7010401024061</v>
      </c>
      <c r="O12" s="233">
        <v>34971</v>
      </c>
      <c r="P12" s="250"/>
    </row>
    <row r="13" spans="1:19" s="251" customFormat="1" ht="28">
      <c r="A13" s="150" t="s">
        <v>1247</v>
      </c>
      <c r="B13" s="110">
        <v>10</v>
      </c>
      <c r="C13" s="114" t="s">
        <v>107</v>
      </c>
      <c r="D13" s="114" t="s">
        <v>1653</v>
      </c>
      <c r="E13" s="232" t="s">
        <v>607</v>
      </c>
      <c r="F13" s="114" t="s">
        <v>608</v>
      </c>
      <c r="G13" s="114" t="s">
        <v>609</v>
      </c>
      <c r="H13" s="119" t="s">
        <v>586</v>
      </c>
      <c r="I13" s="217" t="s">
        <v>586</v>
      </c>
      <c r="J13" s="116"/>
      <c r="K13" s="119"/>
      <c r="L13" s="217"/>
      <c r="M13" s="217"/>
      <c r="N13" s="117">
        <v>6120001059662</v>
      </c>
      <c r="O13" s="233">
        <v>35023</v>
      </c>
      <c r="P13" s="250"/>
    </row>
    <row r="14" spans="1:19" s="251" customFormat="1" ht="28">
      <c r="A14" s="150" t="s">
        <v>1248</v>
      </c>
      <c r="B14" s="110">
        <v>11</v>
      </c>
      <c r="C14" s="114" t="s">
        <v>108</v>
      </c>
      <c r="D14" s="114" t="s">
        <v>1618</v>
      </c>
      <c r="E14" s="311" t="s">
        <v>2056</v>
      </c>
      <c r="F14" s="114" t="s">
        <v>610</v>
      </c>
      <c r="G14" s="114" t="s">
        <v>611</v>
      </c>
      <c r="H14" s="119" t="s">
        <v>586</v>
      </c>
      <c r="I14" s="217" t="s">
        <v>586</v>
      </c>
      <c r="J14" s="116"/>
      <c r="K14" s="119"/>
      <c r="L14" s="217"/>
      <c r="M14" s="217"/>
      <c r="N14" s="117">
        <v>6010001034998</v>
      </c>
      <c r="O14" s="233">
        <v>35023</v>
      </c>
      <c r="P14" s="250"/>
      <c r="S14" s="252"/>
    </row>
    <row r="15" spans="1:19" s="251" customFormat="1" ht="28">
      <c r="A15" s="150" t="s">
        <v>1249</v>
      </c>
      <c r="B15" s="110">
        <v>21</v>
      </c>
      <c r="C15" s="114" t="s">
        <v>109</v>
      </c>
      <c r="D15" s="114" t="s">
        <v>1619</v>
      </c>
      <c r="E15" s="232" t="s">
        <v>612</v>
      </c>
      <c r="F15" s="114" t="s">
        <v>613</v>
      </c>
      <c r="G15" s="114" t="s">
        <v>614</v>
      </c>
      <c r="H15" s="119" t="s">
        <v>615</v>
      </c>
      <c r="I15" s="217" t="s">
        <v>586</v>
      </c>
      <c r="J15" s="234" t="s">
        <v>586</v>
      </c>
      <c r="K15" s="235"/>
      <c r="L15" s="217" t="s">
        <v>586</v>
      </c>
      <c r="M15" s="217"/>
      <c r="N15" s="117">
        <v>3011101015098</v>
      </c>
      <c r="O15" s="233">
        <v>35354</v>
      </c>
      <c r="P15" s="250"/>
    </row>
    <row r="16" spans="1:19" s="251" customFormat="1" ht="42">
      <c r="A16" s="150" t="s">
        <v>1250</v>
      </c>
      <c r="B16" s="110">
        <v>22</v>
      </c>
      <c r="C16" s="114" t="s">
        <v>110</v>
      </c>
      <c r="D16" s="114" t="s">
        <v>1978</v>
      </c>
      <c r="E16" s="232" t="s">
        <v>616</v>
      </c>
      <c r="F16" s="114" t="s">
        <v>617</v>
      </c>
      <c r="G16" s="114" t="s">
        <v>618</v>
      </c>
      <c r="H16" s="119" t="s">
        <v>586</v>
      </c>
      <c r="I16" s="217" t="s">
        <v>586</v>
      </c>
      <c r="J16" s="116"/>
      <c r="K16" s="119"/>
      <c r="L16" s="217"/>
      <c r="M16" s="217"/>
      <c r="N16" s="117">
        <v>8010401006744</v>
      </c>
      <c r="O16" s="233">
        <v>35753</v>
      </c>
      <c r="P16" s="250"/>
    </row>
    <row r="17" spans="1:16" s="251" customFormat="1" ht="28">
      <c r="A17" s="150" t="s">
        <v>1251</v>
      </c>
      <c r="B17" s="110">
        <v>30</v>
      </c>
      <c r="C17" s="114" t="s">
        <v>111</v>
      </c>
      <c r="D17" s="114" t="s">
        <v>619</v>
      </c>
      <c r="E17" s="232" t="s">
        <v>620</v>
      </c>
      <c r="F17" s="114" t="s">
        <v>621</v>
      </c>
      <c r="G17" s="114" t="s">
        <v>622</v>
      </c>
      <c r="H17" s="119" t="s">
        <v>586</v>
      </c>
      <c r="I17" s="217" t="s">
        <v>586</v>
      </c>
      <c r="J17" s="116"/>
      <c r="K17" s="119"/>
      <c r="L17" s="217"/>
      <c r="M17" s="217"/>
      <c r="N17" s="117">
        <v>2010401009397</v>
      </c>
      <c r="O17" s="233">
        <v>36325</v>
      </c>
      <c r="P17" s="250"/>
    </row>
    <row r="18" spans="1:16" s="251" customFormat="1" ht="50.5" customHeight="1">
      <c r="A18" s="150" t="s">
        <v>1252</v>
      </c>
      <c r="B18" s="110">
        <v>31</v>
      </c>
      <c r="C18" s="114" t="s">
        <v>112</v>
      </c>
      <c r="D18" s="114" t="s">
        <v>1507</v>
      </c>
      <c r="E18" s="232" t="s">
        <v>1616</v>
      </c>
      <c r="F18" s="114" t="s">
        <v>623</v>
      </c>
      <c r="G18" s="114" t="s">
        <v>624</v>
      </c>
      <c r="H18" s="119" t="s">
        <v>586</v>
      </c>
      <c r="I18" s="217" t="s">
        <v>586</v>
      </c>
      <c r="J18" s="116"/>
      <c r="K18" s="119"/>
      <c r="L18" s="217"/>
      <c r="M18" s="217"/>
      <c r="N18" s="117">
        <v>9010001095583</v>
      </c>
      <c r="O18" s="233">
        <v>36433</v>
      </c>
      <c r="P18" s="250"/>
    </row>
    <row r="19" spans="1:16" s="251" customFormat="1" ht="28">
      <c r="A19" s="150" t="s">
        <v>1253</v>
      </c>
      <c r="B19" s="110">
        <v>39</v>
      </c>
      <c r="C19" s="114" t="s">
        <v>113</v>
      </c>
      <c r="D19" s="114" t="s">
        <v>1508</v>
      </c>
      <c r="E19" s="232" t="s">
        <v>625</v>
      </c>
      <c r="F19" s="114" t="s">
        <v>626</v>
      </c>
      <c r="G19" s="114" t="s">
        <v>627</v>
      </c>
      <c r="H19" s="119" t="s">
        <v>586</v>
      </c>
      <c r="I19" s="217" t="s">
        <v>586</v>
      </c>
      <c r="J19" s="116"/>
      <c r="K19" s="119"/>
      <c r="L19" s="217"/>
      <c r="M19" s="217"/>
      <c r="N19" s="117">
        <v>9011101015869</v>
      </c>
      <c r="O19" s="233">
        <v>37309</v>
      </c>
      <c r="P19" s="250"/>
    </row>
    <row r="20" spans="1:16" s="251" customFormat="1" ht="42">
      <c r="A20" s="150" t="s">
        <v>1254</v>
      </c>
      <c r="B20" s="110">
        <v>42</v>
      </c>
      <c r="C20" s="114" t="s">
        <v>114</v>
      </c>
      <c r="D20" s="114" t="s">
        <v>628</v>
      </c>
      <c r="E20" s="232" t="s">
        <v>629</v>
      </c>
      <c r="F20" s="114" t="s">
        <v>630</v>
      </c>
      <c r="G20" s="114" t="s">
        <v>631</v>
      </c>
      <c r="H20" s="119" t="s">
        <v>586</v>
      </c>
      <c r="I20" s="217" t="s">
        <v>586</v>
      </c>
      <c r="J20" s="116"/>
      <c r="K20" s="119"/>
      <c r="L20" s="217"/>
      <c r="M20" s="217"/>
      <c r="N20" s="117">
        <v>2010401094621</v>
      </c>
      <c r="O20" s="233">
        <v>37798</v>
      </c>
      <c r="P20" s="250"/>
    </row>
    <row r="21" spans="1:16" s="251" customFormat="1" ht="28">
      <c r="A21" s="150" t="s">
        <v>1255</v>
      </c>
      <c r="B21" s="110">
        <v>46</v>
      </c>
      <c r="C21" s="114" t="s">
        <v>115</v>
      </c>
      <c r="D21" s="114" t="s">
        <v>632</v>
      </c>
      <c r="E21" s="232" t="s">
        <v>633</v>
      </c>
      <c r="F21" s="114" t="s">
        <v>634</v>
      </c>
      <c r="G21" s="114" t="s">
        <v>1883</v>
      </c>
      <c r="H21" s="119" t="s">
        <v>586</v>
      </c>
      <c r="I21" s="217"/>
      <c r="J21" s="116"/>
      <c r="K21" s="119"/>
      <c r="L21" s="217"/>
      <c r="M21" s="217"/>
      <c r="N21" s="117">
        <v>9400001000644</v>
      </c>
      <c r="O21" s="233">
        <v>38660</v>
      </c>
      <c r="P21" s="250"/>
    </row>
    <row r="22" spans="1:16" s="251" customFormat="1" ht="28">
      <c r="A22" s="150" t="s">
        <v>1256</v>
      </c>
      <c r="B22" s="110">
        <v>47</v>
      </c>
      <c r="C22" s="310" t="s">
        <v>1890</v>
      </c>
      <c r="D22" s="114" t="s">
        <v>635</v>
      </c>
      <c r="E22" s="232" t="s">
        <v>636</v>
      </c>
      <c r="F22" s="114" t="s">
        <v>637</v>
      </c>
      <c r="G22" s="114" t="s">
        <v>638</v>
      </c>
      <c r="H22" s="119" t="s">
        <v>586</v>
      </c>
      <c r="I22" s="217" t="s">
        <v>586</v>
      </c>
      <c r="J22" s="116"/>
      <c r="K22" s="119"/>
      <c r="L22" s="217"/>
      <c r="M22" s="217"/>
      <c r="N22" s="117">
        <v>8010001067609</v>
      </c>
      <c r="O22" s="233">
        <v>38980</v>
      </c>
      <c r="P22" s="250"/>
    </row>
    <row r="23" spans="1:16" s="251" customFormat="1" ht="16" customHeight="1">
      <c r="A23" s="150" t="s">
        <v>1257</v>
      </c>
      <c r="B23" s="110">
        <v>50</v>
      </c>
      <c r="C23" s="114" t="s">
        <v>116</v>
      </c>
      <c r="D23" s="114" t="s">
        <v>639</v>
      </c>
      <c r="E23" s="114" t="s">
        <v>640</v>
      </c>
      <c r="F23" s="114" t="s">
        <v>641</v>
      </c>
      <c r="G23" s="114" t="s">
        <v>642</v>
      </c>
      <c r="H23" s="119"/>
      <c r="I23" s="217"/>
      <c r="J23" s="234" t="s">
        <v>586</v>
      </c>
      <c r="K23" s="235"/>
      <c r="L23" s="217" t="s">
        <v>586</v>
      </c>
      <c r="M23" s="217"/>
      <c r="N23" s="117">
        <v>9010001099915</v>
      </c>
      <c r="O23" s="233">
        <v>41820</v>
      </c>
      <c r="P23" s="250"/>
    </row>
    <row r="24" spans="1:16" s="251" customFormat="1" ht="42">
      <c r="A24" s="150" t="s">
        <v>1258</v>
      </c>
      <c r="B24" s="110">
        <v>51</v>
      </c>
      <c r="C24" s="114" t="s">
        <v>117</v>
      </c>
      <c r="D24" s="114" t="s">
        <v>643</v>
      </c>
      <c r="E24" s="232" t="s">
        <v>1517</v>
      </c>
      <c r="F24" s="114" t="s">
        <v>644</v>
      </c>
      <c r="G24" s="114" t="s">
        <v>1882</v>
      </c>
      <c r="H24" s="119"/>
      <c r="I24" s="217"/>
      <c r="J24" s="234" t="s">
        <v>586</v>
      </c>
      <c r="K24" s="235" t="s">
        <v>587</v>
      </c>
      <c r="L24" s="217" t="s">
        <v>586</v>
      </c>
      <c r="M24" s="217"/>
      <c r="N24" s="117">
        <v>7290001026257</v>
      </c>
      <c r="O24" s="233">
        <v>41900</v>
      </c>
      <c r="P24" s="250"/>
    </row>
    <row r="25" spans="1:16" s="251" customFormat="1" ht="16" customHeight="1">
      <c r="A25" s="150" t="s">
        <v>1259</v>
      </c>
      <c r="B25" s="110">
        <v>53</v>
      </c>
      <c r="C25" s="114" t="s">
        <v>118</v>
      </c>
      <c r="D25" s="114" t="s">
        <v>645</v>
      </c>
      <c r="E25" s="114" t="s">
        <v>646</v>
      </c>
      <c r="F25" s="114" t="s">
        <v>647</v>
      </c>
      <c r="G25" s="114" t="s">
        <v>648</v>
      </c>
      <c r="H25" s="119"/>
      <c r="I25" s="217"/>
      <c r="J25" s="234" t="s">
        <v>586</v>
      </c>
      <c r="K25" s="235" t="s">
        <v>587</v>
      </c>
      <c r="L25" s="217" t="s">
        <v>586</v>
      </c>
      <c r="M25" s="217"/>
      <c r="N25" s="117">
        <v>5010001128371</v>
      </c>
      <c r="O25" s="233">
        <v>42039</v>
      </c>
      <c r="P25" s="250"/>
    </row>
    <row r="26" spans="1:16" s="251" customFormat="1" ht="16" customHeight="1">
      <c r="A26" s="150" t="s">
        <v>1260</v>
      </c>
      <c r="B26" s="110">
        <v>54</v>
      </c>
      <c r="C26" s="114" t="s">
        <v>119</v>
      </c>
      <c r="D26" s="114" t="s">
        <v>649</v>
      </c>
      <c r="E26" s="114" t="s">
        <v>650</v>
      </c>
      <c r="F26" s="114" t="s">
        <v>651</v>
      </c>
      <c r="G26" s="114" t="s">
        <v>652</v>
      </c>
      <c r="H26" s="119"/>
      <c r="I26" s="217"/>
      <c r="J26" s="234" t="s">
        <v>586</v>
      </c>
      <c r="K26" s="235" t="s">
        <v>587</v>
      </c>
      <c r="L26" s="217" t="s">
        <v>586</v>
      </c>
      <c r="M26" s="217"/>
      <c r="N26" s="117">
        <v>3010401060069</v>
      </c>
      <c r="O26" s="233">
        <v>42081</v>
      </c>
      <c r="P26" s="250"/>
    </row>
    <row r="27" spans="1:16" s="251" customFormat="1" ht="28">
      <c r="A27" s="150" t="s">
        <v>1261</v>
      </c>
      <c r="B27" s="110">
        <v>55</v>
      </c>
      <c r="C27" s="114" t="s">
        <v>120</v>
      </c>
      <c r="D27" s="114" t="s">
        <v>653</v>
      </c>
      <c r="E27" s="232" t="s">
        <v>654</v>
      </c>
      <c r="F27" s="114" t="s">
        <v>655</v>
      </c>
      <c r="G27" s="114" t="s">
        <v>656</v>
      </c>
      <c r="H27" s="119"/>
      <c r="I27" s="217"/>
      <c r="J27" s="234" t="s">
        <v>586</v>
      </c>
      <c r="K27" s="235"/>
      <c r="L27" s="217" t="s">
        <v>586</v>
      </c>
      <c r="M27" s="217" t="s">
        <v>657</v>
      </c>
      <c r="N27" s="117">
        <v>2010001076664</v>
      </c>
      <c r="O27" s="233">
        <v>42081</v>
      </c>
      <c r="P27" s="250"/>
    </row>
    <row r="28" spans="1:16" s="251" customFormat="1" ht="16" customHeight="1">
      <c r="A28" s="150" t="s">
        <v>1262</v>
      </c>
      <c r="B28" s="110">
        <v>56</v>
      </c>
      <c r="C28" s="114" t="s">
        <v>121</v>
      </c>
      <c r="D28" s="114" t="s">
        <v>1654</v>
      </c>
      <c r="E28" s="114" t="s">
        <v>658</v>
      </c>
      <c r="F28" s="114" t="s">
        <v>659</v>
      </c>
      <c r="G28" s="114" t="s">
        <v>660</v>
      </c>
      <c r="H28" s="119"/>
      <c r="I28" s="217"/>
      <c r="J28" s="234"/>
      <c r="K28" s="235"/>
      <c r="L28" s="217" t="s">
        <v>586</v>
      </c>
      <c r="M28" s="217"/>
      <c r="N28" s="117">
        <v>3010401036044</v>
      </c>
      <c r="O28" s="233">
        <v>42089</v>
      </c>
      <c r="P28" s="250"/>
    </row>
    <row r="29" spans="1:16" s="251" customFormat="1" ht="16" customHeight="1">
      <c r="A29" s="150" t="s">
        <v>1263</v>
      </c>
      <c r="B29" s="110">
        <v>58</v>
      </c>
      <c r="C29" s="114" t="s">
        <v>122</v>
      </c>
      <c r="D29" s="114" t="s">
        <v>661</v>
      </c>
      <c r="E29" s="114" t="s">
        <v>662</v>
      </c>
      <c r="F29" s="114" t="s">
        <v>663</v>
      </c>
      <c r="G29" s="114" t="s">
        <v>664</v>
      </c>
      <c r="H29" s="119"/>
      <c r="I29" s="217"/>
      <c r="J29" s="234" t="s">
        <v>586</v>
      </c>
      <c r="K29" s="235" t="s">
        <v>587</v>
      </c>
      <c r="L29" s="217" t="s">
        <v>586</v>
      </c>
      <c r="M29" s="217"/>
      <c r="N29" s="117">
        <v>7010001132636</v>
      </c>
      <c r="O29" s="233">
        <v>42146</v>
      </c>
      <c r="P29" s="250"/>
    </row>
    <row r="30" spans="1:16" s="251" customFormat="1" ht="42">
      <c r="A30" s="150" t="s">
        <v>1264</v>
      </c>
      <c r="B30" s="110">
        <v>59</v>
      </c>
      <c r="C30" s="114" t="s">
        <v>123</v>
      </c>
      <c r="D30" s="114" t="s">
        <v>665</v>
      </c>
      <c r="E30" s="232" t="s">
        <v>1518</v>
      </c>
      <c r="F30" s="114" t="s">
        <v>666</v>
      </c>
      <c r="G30" s="114" t="s">
        <v>667</v>
      </c>
      <c r="H30" s="119" t="s">
        <v>586</v>
      </c>
      <c r="I30" s="217" t="s">
        <v>586</v>
      </c>
      <c r="J30" s="234" t="s">
        <v>586</v>
      </c>
      <c r="K30" s="235" t="s">
        <v>587</v>
      </c>
      <c r="L30" s="217" t="s">
        <v>586</v>
      </c>
      <c r="M30" s="217" t="s">
        <v>586</v>
      </c>
      <c r="N30" s="117">
        <v>4010401087540</v>
      </c>
      <c r="O30" s="233">
        <v>42178</v>
      </c>
      <c r="P30" s="250"/>
    </row>
    <row r="31" spans="1:16" s="251" customFormat="1" ht="16" customHeight="1">
      <c r="A31" s="150" t="s">
        <v>1265</v>
      </c>
      <c r="B31" s="110">
        <v>60</v>
      </c>
      <c r="C31" s="114" t="s">
        <v>1981</v>
      </c>
      <c r="D31" s="310" t="s">
        <v>1889</v>
      </c>
      <c r="E31" s="114" t="s">
        <v>668</v>
      </c>
      <c r="F31" s="114" t="s">
        <v>669</v>
      </c>
      <c r="G31" s="114" t="s">
        <v>670</v>
      </c>
      <c r="H31" s="119"/>
      <c r="I31" s="217"/>
      <c r="J31" s="234" t="s">
        <v>586</v>
      </c>
      <c r="K31" s="235" t="s">
        <v>587</v>
      </c>
      <c r="L31" s="217" t="s">
        <v>586</v>
      </c>
      <c r="M31" s="217"/>
      <c r="N31" s="117">
        <v>9010401070772</v>
      </c>
      <c r="O31" s="233">
        <v>42277</v>
      </c>
      <c r="P31" s="250"/>
    </row>
    <row r="32" spans="1:16" s="251" customFormat="1" ht="16" customHeight="1">
      <c r="A32" s="150" t="s">
        <v>1266</v>
      </c>
      <c r="B32" s="110">
        <v>61</v>
      </c>
      <c r="C32" s="114" t="s">
        <v>124</v>
      </c>
      <c r="D32" s="114" t="s">
        <v>671</v>
      </c>
      <c r="E32" s="114" t="s">
        <v>1519</v>
      </c>
      <c r="F32" s="114" t="s">
        <v>672</v>
      </c>
      <c r="G32" s="114" t="s">
        <v>673</v>
      </c>
      <c r="H32" s="119"/>
      <c r="I32" s="217"/>
      <c r="J32" s="234" t="s">
        <v>586</v>
      </c>
      <c r="K32" s="235" t="s">
        <v>587</v>
      </c>
      <c r="L32" s="217" t="s">
        <v>586</v>
      </c>
      <c r="M32" s="217"/>
      <c r="N32" s="117">
        <v>1011001054867</v>
      </c>
      <c r="O32" s="233">
        <v>42321</v>
      </c>
      <c r="P32" s="250"/>
    </row>
    <row r="33" spans="1:16" s="251" customFormat="1" ht="16" customHeight="1">
      <c r="A33" s="150" t="s">
        <v>1267</v>
      </c>
      <c r="B33" s="110">
        <v>62</v>
      </c>
      <c r="C33" s="114" t="s">
        <v>125</v>
      </c>
      <c r="D33" s="114" t="s">
        <v>674</v>
      </c>
      <c r="E33" s="114" t="s">
        <v>675</v>
      </c>
      <c r="F33" s="114" t="s">
        <v>676</v>
      </c>
      <c r="G33" s="114" t="s">
        <v>677</v>
      </c>
      <c r="H33" s="119" t="s">
        <v>586</v>
      </c>
      <c r="I33" s="217" t="s">
        <v>586</v>
      </c>
      <c r="J33" s="234" t="s">
        <v>586</v>
      </c>
      <c r="K33" s="235"/>
      <c r="L33" s="217" t="s">
        <v>586</v>
      </c>
      <c r="M33" s="217"/>
      <c r="N33" s="117">
        <v>1010001113063</v>
      </c>
      <c r="O33" s="233">
        <v>42334</v>
      </c>
      <c r="P33" s="250"/>
    </row>
    <row r="34" spans="1:16" s="251" customFormat="1" ht="16" customHeight="1">
      <c r="A34" s="150" t="s">
        <v>1268</v>
      </c>
      <c r="B34" s="110">
        <v>63</v>
      </c>
      <c r="C34" s="114" t="s">
        <v>126</v>
      </c>
      <c r="D34" s="114" t="s">
        <v>678</v>
      </c>
      <c r="E34" s="114" t="s">
        <v>679</v>
      </c>
      <c r="F34" s="114" t="s">
        <v>680</v>
      </c>
      <c r="G34" s="114" t="s">
        <v>681</v>
      </c>
      <c r="H34" s="119"/>
      <c r="I34" s="217"/>
      <c r="J34" s="234" t="s">
        <v>586</v>
      </c>
      <c r="K34" s="235" t="s">
        <v>587</v>
      </c>
      <c r="L34" s="217" t="s">
        <v>586</v>
      </c>
      <c r="M34" s="217"/>
      <c r="N34" s="117">
        <v>1010401061886</v>
      </c>
      <c r="O34" s="233">
        <v>42335</v>
      </c>
      <c r="P34" s="250"/>
    </row>
    <row r="35" spans="1:16" s="251" customFormat="1" ht="28">
      <c r="A35" s="150" t="s">
        <v>1269</v>
      </c>
      <c r="B35" s="110">
        <v>64</v>
      </c>
      <c r="C35" s="114" t="s">
        <v>127</v>
      </c>
      <c r="D35" s="114" t="s">
        <v>682</v>
      </c>
      <c r="E35" s="232" t="s">
        <v>683</v>
      </c>
      <c r="F35" s="114" t="s">
        <v>663</v>
      </c>
      <c r="G35" s="114" t="s">
        <v>684</v>
      </c>
      <c r="H35" s="119"/>
      <c r="I35" s="217"/>
      <c r="J35" s="234" t="s">
        <v>586</v>
      </c>
      <c r="K35" s="235" t="s">
        <v>587</v>
      </c>
      <c r="L35" s="217" t="s">
        <v>586</v>
      </c>
      <c r="M35" s="217"/>
      <c r="N35" s="117">
        <v>8010001075000</v>
      </c>
      <c r="O35" s="233">
        <v>42336</v>
      </c>
      <c r="P35" s="250"/>
    </row>
    <row r="36" spans="1:16" s="251" customFormat="1" ht="28">
      <c r="A36" s="150" t="s">
        <v>1270</v>
      </c>
      <c r="B36" s="110">
        <v>67</v>
      </c>
      <c r="C36" s="114" t="s">
        <v>128</v>
      </c>
      <c r="D36" s="114" t="s">
        <v>1624</v>
      </c>
      <c r="E36" s="232" t="s">
        <v>685</v>
      </c>
      <c r="F36" s="114" t="s">
        <v>686</v>
      </c>
      <c r="G36" s="114" t="s">
        <v>687</v>
      </c>
      <c r="H36" s="119"/>
      <c r="I36" s="217"/>
      <c r="J36" s="234" t="s">
        <v>586</v>
      </c>
      <c r="K36" s="235"/>
      <c r="L36" s="217" t="s">
        <v>586</v>
      </c>
      <c r="M36" s="217"/>
      <c r="N36" s="117">
        <v>6010001126309</v>
      </c>
      <c r="O36" s="233">
        <v>42447</v>
      </c>
      <c r="P36" s="250"/>
    </row>
    <row r="37" spans="1:16" s="251" customFormat="1" ht="16" customHeight="1">
      <c r="A37" s="150" t="s">
        <v>1271</v>
      </c>
      <c r="B37" s="110">
        <v>68</v>
      </c>
      <c r="C37" s="114" t="s">
        <v>129</v>
      </c>
      <c r="D37" s="114" t="s">
        <v>688</v>
      </c>
      <c r="E37" s="114" t="s">
        <v>689</v>
      </c>
      <c r="F37" s="114" t="s">
        <v>690</v>
      </c>
      <c r="G37" s="114" t="s">
        <v>691</v>
      </c>
      <c r="H37" s="119"/>
      <c r="I37" s="217"/>
      <c r="J37" s="234" t="s">
        <v>586</v>
      </c>
      <c r="K37" s="235" t="s">
        <v>587</v>
      </c>
      <c r="L37" s="217" t="s">
        <v>586</v>
      </c>
      <c r="M37" s="217"/>
      <c r="N37" s="117">
        <v>1010001090724</v>
      </c>
      <c r="O37" s="233">
        <v>42478</v>
      </c>
      <c r="P37" s="250"/>
    </row>
    <row r="38" spans="1:16" s="251" customFormat="1" ht="16" customHeight="1">
      <c r="A38" s="150" t="s">
        <v>1272</v>
      </c>
      <c r="B38" s="110">
        <v>70</v>
      </c>
      <c r="C38" s="114" t="s">
        <v>130</v>
      </c>
      <c r="D38" s="114" t="s">
        <v>693</v>
      </c>
      <c r="E38" s="114" t="s">
        <v>694</v>
      </c>
      <c r="F38" s="114" t="s">
        <v>695</v>
      </c>
      <c r="G38" s="114" t="s">
        <v>696</v>
      </c>
      <c r="H38" s="119"/>
      <c r="I38" s="217"/>
      <c r="J38" s="234" t="s">
        <v>586</v>
      </c>
      <c r="K38" s="235" t="s">
        <v>587</v>
      </c>
      <c r="L38" s="217" t="s">
        <v>586</v>
      </c>
      <c r="M38" s="119"/>
      <c r="N38" s="120">
        <v>2010401064913</v>
      </c>
      <c r="O38" s="233">
        <v>42572</v>
      </c>
      <c r="P38" s="250"/>
    </row>
    <row r="39" spans="1:16" s="251" customFormat="1" ht="16" customHeight="1">
      <c r="A39" s="150" t="s">
        <v>1273</v>
      </c>
      <c r="B39" s="110">
        <v>71</v>
      </c>
      <c r="C39" s="114" t="s">
        <v>131</v>
      </c>
      <c r="D39" s="114" t="s">
        <v>697</v>
      </c>
      <c r="E39" s="114" t="s">
        <v>698</v>
      </c>
      <c r="F39" s="114" t="s">
        <v>699</v>
      </c>
      <c r="G39" s="114" t="s">
        <v>700</v>
      </c>
      <c r="H39" s="119"/>
      <c r="I39" s="217"/>
      <c r="J39" s="234" t="s">
        <v>586</v>
      </c>
      <c r="K39" s="235" t="s">
        <v>587</v>
      </c>
      <c r="L39" s="217" t="s">
        <v>586</v>
      </c>
      <c r="M39" s="217"/>
      <c r="N39" s="117">
        <v>5010001126722</v>
      </c>
      <c r="O39" s="233">
        <v>42703</v>
      </c>
      <c r="P39" s="250"/>
    </row>
    <row r="40" spans="1:16" s="251" customFormat="1" ht="16" customHeight="1">
      <c r="A40" s="150" t="s">
        <v>1274</v>
      </c>
      <c r="B40" s="110">
        <v>72</v>
      </c>
      <c r="C40" s="114" t="s">
        <v>132</v>
      </c>
      <c r="D40" s="114" t="s">
        <v>701</v>
      </c>
      <c r="E40" s="114" t="s">
        <v>1660</v>
      </c>
      <c r="F40" s="114" t="s">
        <v>702</v>
      </c>
      <c r="G40" s="114" t="s">
        <v>703</v>
      </c>
      <c r="H40" s="119" t="s">
        <v>586</v>
      </c>
      <c r="I40" s="217" t="s">
        <v>586</v>
      </c>
      <c r="J40" s="234" t="s">
        <v>586</v>
      </c>
      <c r="K40" s="235" t="s">
        <v>587</v>
      </c>
      <c r="L40" s="217" t="s">
        <v>586</v>
      </c>
      <c r="M40" s="217" t="s">
        <v>704</v>
      </c>
      <c r="N40" s="117">
        <v>8011101031231</v>
      </c>
      <c r="O40" s="233">
        <v>42703</v>
      </c>
      <c r="P40" s="250"/>
    </row>
    <row r="41" spans="1:16" s="251" customFormat="1" ht="16" customHeight="1">
      <c r="A41" s="150" t="s">
        <v>1275</v>
      </c>
      <c r="B41" s="110">
        <v>73</v>
      </c>
      <c r="C41" s="114" t="s">
        <v>133</v>
      </c>
      <c r="D41" s="114" t="s">
        <v>705</v>
      </c>
      <c r="E41" s="114" t="s">
        <v>1661</v>
      </c>
      <c r="F41" s="114" t="s">
        <v>706</v>
      </c>
      <c r="G41" s="114" t="s">
        <v>707</v>
      </c>
      <c r="H41" s="119" t="s">
        <v>586</v>
      </c>
      <c r="I41" s="217" t="s">
        <v>586</v>
      </c>
      <c r="J41" s="234" t="s">
        <v>586</v>
      </c>
      <c r="K41" s="235" t="s">
        <v>587</v>
      </c>
      <c r="L41" s="217" t="s">
        <v>586</v>
      </c>
      <c r="M41" s="217"/>
      <c r="N41" s="117">
        <v>1010401030809</v>
      </c>
      <c r="O41" s="233">
        <v>42703</v>
      </c>
      <c r="P41" s="250"/>
    </row>
    <row r="42" spans="1:16" s="251" customFormat="1" ht="16" customHeight="1">
      <c r="A42" s="150" t="s">
        <v>1276</v>
      </c>
      <c r="B42" s="110">
        <v>74</v>
      </c>
      <c r="C42" s="114" t="s">
        <v>134</v>
      </c>
      <c r="D42" s="114" t="s">
        <v>708</v>
      </c>
      <c r="E42" s="114" t="s">
        <v>709</v>
      </c>
      <c r="F42" s="114" t="s">
        <v>710</v>
      </c>
      <c r="G42" s="114" t="s">
        <v>711</v>
      </c>
      <c r="H42" s="119"/>
      <c r="I42" s="217"/>
      <c r="J42" s="234" t="s">
        <v>586</v>
      </c>
      <c r="K42" s="235" t="s">
        <v>587</v>
      </c>
      <c r="L42" s="217" t="s">
        <v>586</v>
      </c>
      <c r="M42" s="217"/>
      <c r="N42" s="117">
        <v>9010003016034</v>
      </c>
      <c r="O42" s="233">
        <v>42703</v>
      </c>
      <c r="P42" s="250"/>
    </row>
    <row r="43" spans="1:16" s="251" customFormat="1" ht="16" customHeight="1">
      <c r="A43" s="150" t="s">
        <v>1277</v>
      </c>
      <c r="B43" s="110">
        <v>75</v>
      </c>
      <c r="C43" s="114" t="s">
        <v>135</v>
      </c>
      <c r="D43" s="114" t="s">
        <v>712</v>
      </c>
      <c r="E43" s="310" t="s">
        <v>1922</v>
      </c>
      <c r="F43" s="114" t="s">
        <v>713</v>
      </c>
      <c r="G43" s="114" t="s">
        <v>714</v>
      </c>
      <c r="H43" s="119"/>
      <c r="I43" s="217"/>
      <c r="J43" s="234" t="s">
        <v>586</v>
      </c>
      <c r="K43" s="235" t="s">
        <v>587</v>
      </c>
      <c r="L43" s="217" t="s">
        <v>586</v>
      </c>
      <c r="M43" s="217"/>
      <c r="N43" s="117">
        <v>6010401071039</v>
      </c>
      <c r="O43" s="233">
        <v>42703</v>
      </c>
      <c r="P43" s="250"/>
    </row>
    <row r="44" spans="1:16" s="251" customFormat="1" ht="16" customHeight="1">
      <c r="A44" s="150" t="s">
        <v>1278</v>
      </c>
      <c r="B44" s="110">
        <v>76</v>
      </c>
      <c r="C44" s="114" t="s">
        <v>136</v>
      </c>
      <c r="D44" s="114" t="s">
        <v>1625</v>
      </c>
      <c r="E44" s="114" t="s">
        <v>1631</v>
      </c>
      <c r="F44" s="114" t="s">
        <v>715</v>
      </c>
      <c r="G44" s="114" t="s">
        <v>716</v>
      </c>
      <c r="H44" s="119" t="s">
        <v>586</v>
      </c>
      <c r="I44" s="217" t="s">
        <v>586</v>
      </c>
      <c r="J44" s="234" t="s">
        <v>586</v>
      </c>
      <c r="K44" s="235" t="s">
        <v>587</v>
      </c>
      <c r="L44" s="217" t="s">
        <v>586</v>
      </c>
      <c r="M44" s="217"/>
      <c r="N44" s="117">
        <v>6010001058171</v>
      </c>
      <c r="O44" s="233">
        <v>42719</v>
      </c>
      <c r="P44" s="250"/>
    </row>
    <row r="45" spans="1:16" s="251" customFormat="1" ht="28">
      <c r="A45" s="150" t="s">
        <v>1279</v>
      </c>
      <c r="B45" s="110">
        <v>77</v>
      </c>
      <c r="C45" s="114" t="s">
        <v>137</v>
      </c>
      <c r="D45" s="114" t="s">
        <v>717</v>
      </c>
      <c r="E45" s="232" t="s">
        <v>718</v>
      </c>
      <c r="F45" s="114" t="s">
        <v>719</v>
      </c>
      <c r="G45" s="114" t="s">
        <v>720</v>
      </c>
      <c r="H45" s="119"/>
      <c r="I45" s="217"/>
      <c r="J45" s="234" t="s">
        <v>586</v>
      </c>
      <c r="K45" s="235" t="s">
        <v>587</v>
      </c>
      <c r="L45" s="217" t="s">
        <v>586</v>
      </c>
      <c r="M45" s="217"/>
      <c r="N45" s="117">
        <v>9010401074501</v>
      </c>
      <c r="O45" s="233">
        <v>42772</v>
      </c>
      <c r="P45" s="250"/>
    </row>
    <row r="46" spans="1:16" s="251" customFormat="1" ht="16" customHeight="1">
      <c r="A46" s="150" t="s">
        <v>1280</v>
      </c>
      <c r="B46" s="110">
        <v>78</v>
      </c>
      <c r="C46" s="114" t="s">
        <v>138</v>
      </c>
      <c r="D46" s="114" t="s">
        <v>721</v>
      </c>
      <c r="E46" s="114" t="s">
        <v>722</v>
      </c>
      <c r="F46" s="310" t="s">
        <v>1904</v>
      </c>
      <c r="G46" s="114" t="s">
        <v>723</v>
      </c>
      <c r="H46" s="119"/>
      <c r="I46" s="217"/>
      <c r="J46" s="234" t="s">
        <v>586</v>
      </c>
      <c r="K46" s="235" t="s">
        <v>587</v>
      </c>
      <c r="L46" s="217" t="s">
        <v>586</v>
      </c>
      <c r="M46" s="217"/>
      <c r="N46" s="117">
        <v>1011101034744</v>
      </c>
      <c r="O46" s="233">
        <v>42772</v>
      </c>
      <c r="P46" s="250"/>
    </row>
    <row r="47" spans="1:16" s="251" customFormat="1" ht="28">
      <c r="A47" s="150" t="s">
        <v>1281</v>
      </c>
      <c r="B47" s="110">
        <v>79</v>
      </c>
      <c r="C47" s="114" t="s">
        <v>139</v>
      </c>
      <c r="D47" s="311" t="s">
        <v>1894</v>
      </c>
      <c r="E47" s="114" t="s">
        <v>724</v>
      </c>
      <c r="F47" s="114" t="s">
        <v>725</v>
      </c>
      <c r="G47" s="114" t="s">
        <v>726</v>
      </c>
      <c r="H47" s="119"/>
      <c r="I47" s="217"/>
      <c r="J47" s="234" t="s">
        <v>586</v>
      </c>
      <c r="K47" s="235" t="s">
        <v>587</v>
      </c>
      <c r="L47" s="217" t="s">
        <v>586</v>
      </c>
      <c r="M47" s="217"/>
      <c r="N47" s="117">
        <v>6010401047237</v>
      </c>
      <c r="O47" s="233">
        <v>42797</v>
      </c>
      <c r="P47" s="250"/>
    </row>
    <row r="48" spans="1:16" s="251" customFormat="1" ht="28">
      <c r="A48" s="150" t="s">
        <v>1282</v>
      </c>
      <c r="B48" s="110">
        <v>80</v>
      </c>
      <c r="C48" s="114" t="s">
        <v>140</v>
      </c>
      <c r="D48" s="169" t="s">
        <v>1509</v>
      </c>
      <c r="E48" s="311" t="s">
        <v>1888</v>
      </c>
      <c r="F48" s="114" t="s">
        <v>727</v>
      </c>
      <c r="G48" s="114" t="s">
        <v>728</v>
      </c>
      <c r="H48" s="119" t="s">
        <v>586</v>
      </c>
      <c r="I48" s="217" t="s">
        <v>586</v>
      </c>
      <c r="J48" s="116"/>
      <c r="K48" s="119"/>
      <c r="L48" s="217"/>
      <c r="M48" s="217"/>
      <c r="N48" s="117">
        <v>5120001059630</v>
      </c>
      <c r="O48" s="233">
        <v>42849</v>
      </c>
      <c r="P48" s="250"/>
    </row>
    <row r="49" spans="1:16" s="251" customFormat="1" ht="16" customHeight="1">
      <c r="A49" s="150" t="s">
        <v>1283</v>
      </c>
      <c r="B49" s="110">
        <v>81</v>
      </c>
      <c r="C49" s="114" t="s">
        <v>141</v>
      </c>
      <c r="D49" s="114" t="s">
        <v>1655</v>
      </c>
      <c r="E49" s="310" t="s">
        <v>1974</v>
      </c>
      <c r="F49" s="114" t="s">
        <v>729</v>
      </c>
      <c r="G49" s="114" t="s">
        <v>730</v>
      </c>
      <c r="H49" s="119"/>
      <c r="I49" s="217"/>
      <c r="J49" s="234" t="s">
        <v>586</v>
      </c>
      <c r="K49" s="235" t="s">
        <v>587</v>
      </c>
      <c r="L49" s="217" t="s">
        <v>586</v>
      </c>
      <c r="M49" s="217"/>
      <c r="N49" s="117">
        <v>3010401060333</v>
      </c>
      <c r="O49" s="233">
        <v>42885</v>
      </c>
      <c r="P49" s="250"/>
    </row>
    <row r="50" spans="1:16" s="251" customFormat="1" ht="16" customHeight="1">
      <c r="A50" s="150" t="s">
        <v>1284</v>
      </c>
      <c r="B50" s="110">
        <v>82</v>
      </c>
      <c r="C50" s="114" t="s">
        <v>142</v>
      </c>
      <c r="D50" s="114" t="s">
        <v>731</v>
      </c>
      <c r="E50" s="114" t="s">
        <v>732</v>
      </c>
      <c r="F50" s="114" t="s">
        <v>733</v>
      </c>
      <c r="G50" s="114" t="s">
        <v>734</v>
      </c>
      <c r="H50" s="119"/>
      <c r="I50" s="217"/>
      <c r="J50" s="234" t="s">
        <v>586</v>
      </c>
      <c r="K50" s="235" t="s">
        <v>587</v>
      </c>
      <c r="L50" s="217" t="s">
        <v>586</v>
      </c>
      <c r="M50" s="217"/>
      <c r="N50" s="117">
        <v>2010401098911</v>
      </c>
      <c r="O50" s="233">
        <v>42893</v>
      </c>
      <c r="P50" s="250"/>
    </row>
    <row r="51" spans="1:16" s="251" customFormat="1" ht="16" customHeight="1">
      <c r="A51" s="150" t="s">
        <v>1285</v>
      </c>
      <c r="B51" s="110">
        <v>83</v>
      </c>
      <c r="C51" s="114" t="s">
        <v>143</v>
      </c>
      <c r="D51" s="114" t="s">
        <v>735</v>
      </c>
      <c r="E51" s="114" t="s">
        <v>1520</v>
      </c>
      <c r="F51" s="114" t="s">
        <v>736</v>
      </c>
      <c r="G51" s="114" t="s">
        <v>737</v>
      </c>
      <c r="H51" s="119" t="s">
        <v>586</v>
      </c>
      <c r="I51" s="217" t="s">
        <v>586</v>
      </c>
      <c r="J51" s="234" t="s">
        <v>586</v>
      </c>
      <c r="K51" s="235" t="s">
        <v>587</v>
      </c>
      <c r="L51" s="217" t="s">
        <v>586</v>
      </c>
      <c r="M51" s="217"/>
      <c r="N51" s="117">
        <v>9010401062547</v>
      </c>
      <c r="O51" s="233">
        <v>42978</v>
      </c>
      <c r="P51" s="250"/>
    </row>
    <row r="52" spans="1:16" s="251" customFormat="1" ht="16" customHeight="1">
      <c r="A52" s="150" t="s">
        <v>1286</v>
      </c>
      <c r="B52" s="110">
        <v>84</v>
      </c>
      <c r="C52" s="114" t="s">
        <v>144</v>
      </c>
      <c r="D52" s="114" t="s">
        <v>738</v>
      </c>
      <c r="E52" s="114" t="s">
        <v>739</v>
      </c>
      <c r="F52" s="114" t="s">
        <v>740</v>
      </c>
      <c r="G52" s="114" t="s">
        <v>741</v>
      </c>
      <c r="H52" s="119"/>
      <c r="I52" s="217"/>
      <c r="J52" s="234" t="s">
        <v>586</v>
      </c>
      <c r="K52" s="235" t="s">
        <v>587</v>
      </c>
      <c r="L52" s="217" t="s">
        <v>586</v>
      </c>
      <c r="M52" s="217"/>
      <c r="N52" s="117">
        <v>2010001032353</v>
      </c>
      <c r="O52" s="233">
        <v>43010</v>
      </c>
      <c r="P52" s="250"/>
    </row>
    <row r="53" spans="1:16" s="251" customFormat="1" ht="56">
      <c r="A53" s="150" t="s">
        <v>1287</v>
      </c>
      <c r="B53" s="110">
        <v>87</v>
      </c>
      <c r="C53" s="114" t="s">
        <v>145</v>
      </c>
      <c r="D53" s="114" t="s">
        <v>742</v>
      </c>
      <c r="E53" s="232" t="s">
        <v>1683</v>
      </c>
      <c r="F53" s="114" t="s">
        <v>598</v>
      </c>
      <c r="G53" s="114" t="s">
        <v>743</v>
      </c>
      <c r="H53" s="119"/>
      <c r="I53" s="217"/>
      <c r="J53" s="234" t="s">
        <v>586</v>
      </c>
      <c r="K53" s="235"/>
      <c r="L53" s="217" t="s">
        <v>586</v>
      </c>
      <c r="M53" s="217"/>
      <c r="N53" s="117">
        <v>2011001051137</v>
      </c>
      <c r="O53" s="233">
        <v>43388</v>
      </c>
      <c r="P53" s="250"/>
    </row>
    <row r="54" spans="1:16" s="251" customFormat="1" ht="28">
      <c r="A54" s="150" t="s">
        <v>1288</v>
      </c>
      <c r="B54" s="110">
        <v>88</v>
      </c>
      <c r="C54" s="114" t="s">
        <v>146</v>
      </c>
      <c r="D54" s="114" t="s">
        <v>744</v>
      </c>
      <c r="E54" s="232" t="s">
        <v>745</v>
      </c>
      <c r="F54" s="114" t="s">
        <v>746</v>
      </c>
      <c r="G54" s="114" t="s">
        <v>747</v>
      </c>
      <c r="H54" s="119" t="s">
        <v>586</v>
      </c>
      <c r="I54" s="217" t="s">
        <v>586</v>
      </c>
      <c r="J54" s="234" t="s">
        <v>586</v>
      </c>
      <c r="K54" s="235"/>
      <c r="L54" s="217" t="s">
        <v>586</v>
      </c>
      <c r="M54" s="217"/>
      <c r="N54" s="117">
        <v>9010001063953</v>
      </c>
      <c r="O54" s="233">
        <v>43402</v>
      </c>
      <c r="P54" s="250"/>
    </row>
    <row r="55" spans="1:16" s="251" customFormat="1" ht="16" customHeight="1">
      <c r="A55" s="150" t="s">
        <v>1289</v>
      </c>
      <c r="B55" s="110">
        <v>89</v>
      </c>
      <c r="C55" s="114" t="s">
        <v>147</v>
      </c>
      <c r="D55" s="114" t="s">
        <v>748</v>
      </c>
      <c r="E55" s="310" t="s">
        <v>2075</v>
      </c>
      <c r="F55" s="114" t="s">
        <v>749</v>
      </c>
      <c r="G55" s="114" t="s">
        <v>750</v>
      </c>
      <c r="H55" s="119"/>
      <c r="I55" s="217"/>
      <c r="J55" s="234" t="s">
        <v>586</v>
      </c>
      <c r="K55" s="235" t="s">
        <v>587</v>
      </c>
      <c r="L55" s="217" t="s">
        <v>586</v>
      </c>
      <c r="M55" s="217"/>
      <c r="N55" s="117">
        <v>7290001031372</v>
      </c>
      <c r="O55" s="233">
        <v>43460</v>
      </c>
      <c r="P55" s="250"/>
    </row>
    <row r="56" spans="1:16" s="251" customFormat="1" ht="16" customHeight="1">
      <c r="A56" s="150" t="s">
        <v>1290</v>
      </c>
      <c r="B56" s="110">
        <v>90</v>
      </c>
      <c r="C56" s="114" t="s">
        <v>148</v>
      </c>
      <c r="D56" s="114" t="s">
        <v>751</v>
      </c>
      <c r="E56" s="114" t="s">
        <v>752</v>
      </c>
      <c r="F56" s="114" t="s">
        <v>753</v>
      </c>
      <c r="G56" s="114" t="s">
        <v>754</v>
      </c>
      <c r="H56" s="119" t="s">
        <v>586</v>
      </c>
      <c r="I56" s="217" t="s">
        <v>586</v>
      </c>
      <c r="J56" s="234" t="s">
        <v>586</v>
      </c>
      <c r="K56" s="235"/>
      <c r="L56" s="217"/>
      <c r="M56" s="217" t="s">
        <v>704</v>
      </c>
      <c r="N56" s="117">
        <v>3011101036771</v>
      </c>
      <c r="O56" s="233">
        <v>43460</v>
      </c>
      <c r="P56" s="253"/>
    </row>
    <row r="57" spans="1:16" s="251" customFormat="1" ht="16" customHeight="1">
      <c r="A57" s="150" t="s">
        <v>1291</v>
      </c>
      <c r="B57" s="110">
        <v>91</v>
      </c>
      <c r="C57" s="114" t="s">
        <v>149</v>
      </c>
      <c r="D57" s="114" t="s">
        <v>755</v>
      </c>
      <c r="E57" s="114" t="s">
        <v>756</v>
      </c>
      <c r="F57" s="114" t="s">
        <v>757</v>
      </c>
      <c r="G57" s="114" t="s">
        <v>758</v>
      </c>
      <c r="H57" s="119"/>
      <c r="I57" s="217"/>
      <c r="J57" s="234" t="s">
        <v>586</v>
      </c>
      <c r="K57" s="235"/>
      <c r="L57" s="217" t="s">
        <v>586</v>
      </c>
      <c r="M57" s="217"/>
      <c r="N57" s="117">
        <v>1010902025555</v>
      </c>
      <c r="O57" s="233">
        <v>43474</v>
      </c>
      <c r="P57" s="250"/>
    </row>
    <row r="58" spans="1:16" s="251" customFormat="1" ht="16" customHeight="1">
      <c r="A58" s="150" t="s">
        <v>1292</v>
      </c>
      <c r="B58" s="110">
        <v>92</v>
      </c>
      <c r="C58" s="114" t="s">
        <v>150</v>
      </c>
      <c r="D58" s="114" t="s">
        <v>1656</v>
      </c>
      <c r="E58" s="114" t="s">
        <v>759</v>
      </c>
      <c r="F58" s="114" t="s">
        <v>1573</v>
      </c>
      <c r="G58" s="114" t="s">
        <v>760</v>
      </c>
      <c r="H58" s="119"/>
      <c r="I58" s="217"/>
      <c r="J58" s="234" t="s">
        <v>586</v>
      </c>
      <c r="K58" s="235"/>
      <c r="L58" s="217" t="s">
        <v>586</v>
      </c>
      <c r="M58" s="217"/>
      <c r="N58" s="117">
        <v>7010001040723</v>
      </c>
      <c r="O58" s="233">
        <v>43474</v>
      </c>
      <c r="P58" s="250"/>
    </row>
    <row r="59" spans="1:16" s="251" customFormat="1" ht="16" customHeight="1">
      <c r="A59" s="150" t="s">
        <v>1293</v>
      </c>
      <c r="B59" s="110">
        <v>93</v>
      </c>
      <c r="C59" s="114" t="s">
        <v>1510</v>
      </c>
      <c r="D59" s="114" t="s">
        <v>761</v>
      </c>
      <c r="E59" s="310" t="s">
        <v>1995</v>
      </c>
      <c r="F59" s="114" t="s">
        <v>762</v>
      </c>
      <c r="G59" s="114" t="s">
        <v>763</v>
      </c>
      <c r="H59" s="119"/>
      <c r="I59" s="217"/>
      <c r="J59" s="234" t="s">
        <v>586</v>
      </c>
      <c r="K59" s="235"/>
      <c r="L59" s="217" t="s">
        <v>586</v>
      </c>
      <c r="M59" s="217" t="s">
        <v>615</v>
      </c>
      <c r="N59" s="117">
        <v>7010401097636</v>
      </c>
      <c r="O59" s="233">
        <v>43523</v>
      </c>
      <c r="P59" s="250"/>
    </row>
    <row r="60" spans="1:16" s="251" customFormat="1" ht="42">
      <c r="A60" s="150" t="s">
        <v>1294</v>
      </c>
      <c r="B60" s="110">
        <v>94</v>
      </c>
      <c r="C60" s="114" t="s">
        <v>151</v>
      </c>
      <c r="D60" s="114" t="s">
        <v>764</v>
      </c>
      <c r="E60" s="232" t="s">
        <v>765</v>
      </c>
      <c r="F60" s="114" t="s">
        <v>766</v>
      </c>
      <c r="G60" s="114" t="s">
        <v>1881</v>
      </c>
      <c r="H60" s="119"/>
      <c r="I60" s="217"/>
      <c r="J60" s="234" t="s">
        <v>586</v>
      </c>
      <c r="K60" s="235"/>
      <c r="L60" s="217" t="s">
        <v>586</v>
      </c>
      <c r="M60" s="217" t="s">
        <v>704</v>
      </c>
      <c r="N60" s="117">
        <v>7240001022046</v>
      </c>
      <c r="O60" s="233">
        <v>43523</v>
      </c>
      <c r="P60" s="250"/>
    </row>
    <row r="61" spans="1:16" s="251" customFormat="1" ht="16" customHeight="1">
      <c r="A61" s="150" t="s">
        <v>1295</v>
      </c>
      <c r="B61" s="110">
        <v>95</v>
      </c>
      <c r="C61" s="114" t="s">
        <v>152</v>
      </c>
      <c r="D61" s="114" t="s">
        <v>767</v>
      </c>
      <c r="E61" s="114" t="s">
        <v>768</v>
      </c>
      <c r="F61" s="114" t="s">
        <v>769</v>
      </c>
      <c r="G61" s="114" t="s">
        <v>770</v>
      </c>
      <c r="H61" s="119"/>
      <c r="I61" s="217"/>
      <c r="J61" s="234" t="s">
        <v>586</v>
      </c>
      <c r="K61" s="235" t="s">
        <v>587</v>
      </c>
      <c r="L61" s="217" t="s">
        <v>586</v>
      </c>
      <c r="M61" s="217"/>
      <c r="N61" s="117">
        <v>6010403006736</v>
      </c>
      <c r="O61" s="233">
        <v>43542</v>
      </c>
      <c r="P61" s="250"/>
    </row>
    <row r="62" spans="1:16" s="251" customFormat="1" ht="38" customHeight="1">
      <c r="A62" s="150" t="s">
        <v>1296</v>
      </c>
      <c r="B62" s="110">
        <v>96</v>
      </c>
      <c r="C62" s="114" t="s">
        <v>153</v>
      </c>
      <c r="D62" s="114" t="s">
        <v>771</v>
      </c>
      <c r="E62" s="232" t="s">
        <v>1657</v>
      </c>
      <c r="F62" s="114" t="s">
        <v>772</v>
      </c>
      <c r="G62" s="114" t="s">
        <v>773</v>
      </c>
      <c r="H62" s="119"/>
      <c r="I62" s="217"/>
      <c r="J62" s="234" t="s">
        <v>586</v>
      </c>
      <c r="K62" s="235" t="s">
        <v>587</v>
      </c>
      <c r="L62" s="217" t="s">
        <v>586</v>
      </c>
      <c r="M62" s="217"/>
      <c r="N62" s="117">
        <v>2010001121676</v>
      </c>
      <c r="O62" s="233">
        <v>43542</v>
      </c>
      <c r="P62" s="250"/>
    </row>
    <row r="63" spans="1:16" s="251" customFormat="1" ht="28">
      <c r="A63" s="150" t="s">
        <v>1297</v>
      </c>
      <c r="B63" s="110">
        <v>97</v>
      </c>
      <c r="C63" s="114" t="s">
        <v>154</v>
      </c>
      <c r="D63" s="114" t="s">
        <v>774</v>
      </c>
      <c r="E63" s="311" t="s">
        <v>1950</v>
      </c>
      <c r="F63" s="114" t="s">
        <v>749</v>
      </c>
      <c r="G63" s="114" t="s">
        <v>775</v>
      </c>
      <c r="H63" s="119" t="s">
        <v>586</v>
      </c>
      <c r="I63" s="217" t="s">
        <v>586</v>
      </c>
      <c r="J63" s="234"/>
      <c r="K63" s="235"/>
      <c r="L63" s="217" t="s">
        <v>586</v>
      </c>
      <c r="M63" s="217"/>
      <c r="N63" s="117">
        <v>7010001129517</v>
      </c>
      <c r="O63" s="233">
        <v>43567</v>
      </c>
      <c r="P63" s="250"/>
    </row>
    <row r="64" spans="1:16" s="251" customFormat="1" ht="16" customHeight="1">
      <c r="A64" s="150" t="s">
        <v>1298</v>
      </c>
      <c r="B64" s="110">
        <v>98</v>
      </c>
      <c r="C64" s="114" t="s">
        <v>155</v>
      </c>
      <c r="D64" s="114" t="s">
        <v>776</v>
      </c>
      <c r="E64" s="114" t="s">
        <v>777</v>
      </c>
      <c r="F64" s="114" t="s">
        <v>778</v>
      </c>
      <c r="G64" s="114" t="s">
        <v>779</v>
      </c>
      <c r="H64" s="119"/>
      <c r="I64" s="217"/>
      <c r="J64" s="234" t="s">
        <v>586</v>
      </c>
      <c r="K64" s="235"/>
      <c r="L64" s="217" t="s">
        <v>586</v>
      </c>
      <c r="M64" s="217"/>
      <c r="N64" s="117">
        <v>8011101061294</v>
      </c>
      <c r="O64" s="233">
        <v>43567</v>
      </c>
      <c r="P64" s="250"/>
    </row>
    <row r="65" spans="1:16" s="251" customFormat="1" ht="16" customHeight="1">
      <c r="A65" s="150" t="s">
        <v>1299</v>
      </c>
      <c r="B65" s="110">
        <v>99</v>
      </c>
      <c r="C65" s="114" t="s">
        <v>156</v>
      </c>
      <c r="D65" s="310" t="s">
        <v>1979</v>
      </c>
      <c r="E65" s="114" t="s">
        <v>780</v>
      </c>
      <c r="F65" s="114" t="s">
        <v>781</v>
      </c>
      <c r="G65" s="114" t="s">
        <v>782</v>
      </c>
      <c r="H65" s="119" t="s">
        <v>586</v>
      </c>
      <c r="I65" s="217" t="s">
        <v>586</v>
      </c>
      <c r="J65" s="234" t="s">
        <v>586</v>
      </c>
      <c r="K65" s="235"/>
      <c r="L65" s="217" t="s">
        <v>615</v>
      </c>
      <c r="M65" s="217" t="s">
        <v>704</v>
      </c>
      <c r="N65" s="117">
        <v>5011101067559</v>
      </c>
      <c r="O65" s="233">
        <v>43567</v>
      </c>
      <c r="P65" s="253"/>
    </row>
    <row r="66" spans="1:16" s="251" customFormat="1" ht="28">
      <c r="A66" s="150" t="s">
        <v>1300</v>
      </c>
      <c r="B66" s="110">
        <v>100</v>
      </c>
      <c r="C66" s="114" t="s">
        <v>157</v>
      </c>
      <c r="D66" s="114" t="s">
        <v>783</v>
      </c>
      <c r="E66" s="232" t="s">
        <v>784</v>
      </c>
      <c r="F66" s="114" t="s">
        <v>785</v>
      </c>
      <c r="G66" s="114" t="s">
        <v>786</v>
      </c>
      <c r="H66" s="119" t="s">
        <v>586</v>
      </c>
      <c r="I66" s="217" t="s">
        <v>586</v>
      </c>
      <c r="J66" s="234" t="s">
        <v>586</v>
      </c>
      <c r="K66" s="235" t="s">
        <v>587</v>
      </c>
      <c r="L66" s="217" t="s">
        <v>586</v>
      </c>
      <c r="M66" s="217" t="s">
        <v>704</v>
      </c>
      <c r="N66" s="117">
        <v>5011101020237</v>
      </c>
      <c r="O66" s="233">
        <v>43570</v>
      </c>
      <c r="P66" s="253"/>
    </row>
    <row r="67" spans="1:16" s="251" customFormat="1" ht="248.5" customHeight="1">
      <c r="A67" s="150" t="s">
        <v>1301</v>
      </c>
      <c r="B67" s="110">
        <v>101</v>
      </c>
      <c r="C67" s="114" t="s">
        <v>158</v>
      </c>
      <c r="D67" s="114" t="s">
        <v>787</v>
      </c>
      <c r="E67" s="311" t="s">
        <v>1982</v>
      </c>
      <c r="F67" s="114" t="s">
        <v>788</v>
      </c>
      <c r="G67" s="114" t="s">
        <v>789</v>
      </c>
      <c r="H67" s="119" t="s">
        <v>586</v>
      </c>
      <c r="I67" s="217" t="s">
        <v>586</v>
      </c>
      <c r="J67" s="234"/>
      <c r="K67" s="235"/>
      <c r="L67" s="217"/>
      <c r="M67" s="217" t="s">
        <v>615</v>
      </c>
      <c r="N67" s="117">
        <v>6011101027693</v>
      </c>
      <c r="O67" s="233">
        <v>43643</v>
      </c>
      <c r="P67" s="253"/>
    </row>
    <row r="68" spans="1:16" s="251" customFormat="1" ht="16" customHeight="1">
      <c r="A68" s="150" t="s">
        <v>1302</v>
      </c>
      <c r="B68" s="110">
        <v>102</v>
      </c>
      <c r="C68" s="114" t="s">
        <v>159</v>
      </c>
      <c r="D68" s="114" t="s">
        <v>790</v>
      </c>
      <c r="E68" s="114" t="s">
        <v>791</v>
      </c>
      <c r="F68" s="114" t="s">
        <v>695</v>
      </c>
      <c r="G68" s="114" t="s">
        <v>792</v>
      </c>
      <c r="H68" s="119" t="s">
        <v>586</v>
      </c>
      <c r="I68" s="217"/>
      <c r="J68" s="234" t="s">
        <v>586</v>
      </c>
      <c r="K68" s="235"/>
      <c r="L68" s="217" t="s">
        <v>586</v>
      </c>
      <c r="M68" s="217" t="s">
        <v>704</v>
      </c>
      <c r="N68" s="237">
        <v>8010401064940</v>
      </c>
      <c r="O68" s="233">
        <v>43837</v>
      </c>
      <c r="P68" s="253"/>
    </row>
    <row r="69" spans="1:16" s="251" customFormat="1" ht="28">
      <c r="A69" s="150" t="s">
        <v>1303</v>
      </c>
      <c r="B69" s="110">
        <v>103</v>
      </c>
      <c r="C69" s="114" t="s">
        <v>160</v>
      </c>
      <c r="D69" s="114" t="s">
        <v>1511</v>
      </c>
      <c r="E69" s="311" t="s">
        <v>2076</v>
      </c>
      <c r="F69" s="114" t="s">
        <v>793</v>
      </c>
      <c r="G69" s="114" t="s">
        <v>794</v>
      </c>
      <c r="H69" s="119"/>
      <c r="I69" s="217"/>
      <c r="J69" s="234" t="s">
        <v>586</v>
      </c>
      <c r="K69" s="235" t="s">
        <v>587</v>
      </c>
      <c r="L69" s="217" t="s">
        <v>586</v>
      </c>
      <c r="M69" s="217"/>
      <c r="N69" s="117">
        <v>9011101068215</v>
      </c>
      <c r="O69" s="233">
        <v>44088</v>
      </c>
      <c r="P69" s="253"/>
    </row>
    <row r="70" spans="1:16" s="251" customFormat="1" ht="28">
      <c r="A70" s="150" t="s">
        <v>1304</v>
      </c>
      <c r="B70" s="110">
        <v>104</v>
      </c>
      <c r="C70" s="114" t="s">
        <v>161</v>
      </c>
      <c r="D70" s="114" t="s">
        <v>795</v>
      </c>
      <c r="E70" s="311" t="s">
        <v>2055</v>
      </c>
      <c r="F70" s="114" t="s">
        <v>796</v>
      </c>
      <c r="G70" s="114" t="s">
        <v>1880</v>
      </c>
      <c r="H70" s="119" t="s">
        <v>586</v>
      </c>
      <c r="I70" s="217" t="s">
        <v>586</v>
      </c>
      <c r="J70" s="234"/>
      <c r="K70" s="235"/>
      <c r="L70" s="217"/>
      <c r="M70" s="217"/>
      <c r="N70" s="117">
        <v>9030001073546</v>
      </c>
      <c r="O70" s="233">
        <v>44088</v>
      </c>
      <c r="P70" s="253"/>
    </row>
    <row r="71" spans="1:16" s="251" customFormat="1" ht="16" customHeight="1">
      <c r="A71" s="150" t="s">
        <v>1305</v>
      </c>
      <c r="B71" s="110">
        <v>105</v>
      </c>
      <c r="C71" s="114" t="s">
        <v>162</v>
      </c>
      <c r="D71" s="114" t="s">
        <v>797</v>
      </c>
      <c r="E71" s="114" t="s">
        <v>798</v>
      </c>
      <c r="F71" s="114" t="s">
        <v>799</v>
      </c>
      <c r="G71" s="114" t="s">
        <v>800</v>
      </c>
      <c r="H71" s="119"/>
      <c r="I71" s="217"/>
      <c r="J71" s="234" t="s">
        <v>586</v>
      </c>
      <c r="K71" s="238" t="s">
        <v>587</v>
      </c>
      <c r="L71" s="116" t="s">
        <v>586</v>
      </c>
      <c r="M71" s="217"/>
      <c r="N71" s="117">
        <v>6010401094171</v>
      </c>
      <c r="O71" s="233">
        <v>44088</v>
      </c>
      <c r="P71" s="253"/>
    </row>
    <row r="72" spans="1:16" s="251" customFormat="1" ht="16" customHeight="1">
      <c r="A72" s="150" t="s">
        <v>1306</v>
      </c>
      <c r="B72" s="110">
        <v>106</v>
      </c>
      <c r="C72" s="114" t="s">
        <v>163</v>
      </c>
      <c r="D72" s="310" t="s">
        <v>1980</v>
      </c>
      <c r="E72" s="114" t="s">
        <v>801</v>
      </c>
      <c r="F72" s="114" t="s">
        <v>802</v>
      </c>
      <c r="G72" s="310" t="s">
        <v>1887</v>
      </c>
      <c r="H72" s="119"/>
      <c r="I72" s="217"/>
      <c r="J72" s="234" t="s">
        <v>586</v>
      </c>
      <c r="K72" s="238"/>
      <c r="L72" s="116" t="s">
        <v>586</v>
      </c>
      <c r="M72" s="217"/>
      <c r="N72" s="117">
        <v>1010001165427</v>
      </c>
      <c r="O72" s="233">
        <v>44111</v>
      </c>
      <c r="P72" s="253"/>
    </row>
    <row r="73" spans="1:16" s="251" customFormat="1" ht="14">
      <c r="A73" s="150" t="s">
        <v>1307</v>
      </c>
      <c r="B73" s="110">
        <v>107</v>
      </c>
      <c r="C73" s="114" t="s">
        <v>164</v>
      </c>
      <c r="D73" s="114" t="s">
        <v>803</v>
      </c>
      <c r="E73" s="232" t="s">
        <v>1669</v>
      </c>
      <c r="F73" s="114" t="s">
        <v>804</v>
      </c>
      <c r="G73" s="114" t="s">
        <v>805</v>
      </c>
      <c r="H73" s="119" t="s">
        <v>586</v>
      </c>
      <c r="I73" s="217" t="s">
        <v>586</v>
      </c>
      <c r="J73" s="234" t="s">
        <v>586</v>
      </c>
      <c r="K73" s="239"/>
      <c r="L73" s="116" t="s">
        <v>586</v>
      </c>
      <c r="M73" s="217"/>
      <c r="N73" s="117">
        <v>6010001164093</v>
      </c>
      <c r="O73" s="233">
        <v>44172</v>
      </c>
      <c r="P73" s="253"/>
    </row>
    <row r="74" spans="1:16" s="251" customFormat="1" ht="16" customHeight="1">
      <c r="A74" s="150" t="s">
        <v>1308</v>
      </c>
      <c r="B74" s="110">
        <v>110</v>
      </c>
      <c r="C74" s="114" t="s">
        <v>165</v>
      </c>
      <c r="D74" s="114" t="s">
        <v>806</v>
      </c>
      <c r="E74" s="114" t="s">
        <v>807</v>
      </c>
      <c r="F74" s="114" t="s">
        <v>808</v>
      </c>
      <c r="G74" s="114" t="s">
        <v>809</v>
      </c>
      <c r="H74" s="239"/>
      <c r="I74" s="116"/>
      <c r="J74" s="234" t="s">
        <v>586</v>
      </c>
      <c r="K74" s="238"/>
      <c r="L74" s="116" t="s">
        <v>586</v>
      </c>
      <c r="M74" s="217"/>
      <c r="N74" s="117">
        <v>9010401061029</v>
      </c>
      <c r="O74" s="233">
        <v>44371</v>
      </c>
      <c r="P74" s="253"/>
    </row>
    <row r="75" spans="1:16" s="251" customFormat="1" ht="16" customHeight="1">
      <c r="A75" s="150" t="s">
        <v>1309</v>
      </c>
      <c r="B75" s="110">
        <v>111</v>
      </c>
      <c r="C75" s="114" t="s">
        <v>1896</v>
      </c>
      <c r="D75" s="114" t="s">
        <v>810</v>
      </c>
      <c r="E75" s="114" t="s">
        <v>2082</v>
      </c>
      <c r="F75" s="114" t="s">
        <v>811</v>
      </c>
      <c r="G75" s="114" t="s">
        <v>812</v>
      </c>
      <c r="H75" s="239"/>
      <c r="I75" s="116"/>
      <c r="J75" s="234" t="s">
        <v>586</v>
      </c>
      <c r="K75" s="238" t="s">
        <v>587</v>
      </c>
      <c r="L75" s="116" t="s">
        <v>586</v>
      </c>
      <c r="M75" s="217"/>
      <c r="N75" s="117">
        <v>3010401061447</v>
      </c>
      <c r="O75" s="233">
        <v>44371</v>
      </c>
      <c r="P75" s="253"/>
    </row>
    <row r="76" spans="1:16" s="255" customFormat="1" ht="16" customHeight="1">
      <c r="A76" s="150" t="s">
        <v>1310</v>
      </c>
      <c r="B76" s="110">
        <v>113</v>
      </c>
      <c r="C76" s="114" t="s">
        <v>167</v>
      </c>
      <c r="D76" s="114" t="s">
        <v>813</v>
      </c>
      <c r="E76" s="114" t="s">
        <v>814</v>
      </c>
      <c r="F76" s="114" t="s">
        <v>815</v>
      </c>
      <c r="G76" s="114" t="s">
        <v>816</v>
      </c>
      <c r="H76" s="239"/>
      <c r="I76" s="116"/>
      <c r="J76" s="234" t="s">
        <v>586</v>
      </c>
      <c r="K76" s="238" t="s">
        <v>587</v>
      </c>
      <c r="L76" s="116" t="s">
        <v>586</v>
      </c>
      <c r="M76" s="217"/>
      <c r="N76" s="117">
        <v>6010001163277</v>
      </c>
      <c r="O76" s="233">
        <v>44595</v>
      </c>
      <c r="P76" s="254"/>
    </row>
    <row r="77" spans="1:16" s="255" customFormat="1" ht="16" customHeight="1">
      <c r="A77" s="150" t="s">
        <v>1311</v>
      </c>
      <c r="B77" s="110">
        <v>114</v>
      </c>
      <c r="C77" s="114" t="s">
        <v>168</v>
      </c>
      <c r="D77" s="114" t="s">
        <v>817</v>
      </c>
      <c r="E77" s="114" t="s">
        <v>818</v>
      </c>
      <c r="F77" s="114" t="s">
        <v>819</v>
      </c>
      <c r="G77" s="114" t="s">
        <v>820</v>
      </c>
      <c r="H77" s="239" t="s">
        <v>704</v>
      </c>
      <c r="I77" s="116" t="s">
        <v>704</v>
      </c>
      <c r="J77" s="234" t="s">
        <v>704</v>
      </c>
      <c r="K77" s="238"/>
      <c r="L77" s="116" t="s">
        <v>704</v>
      </c>
      <c r="M77" s="217" t="s">
        <v>704</v>
      </c>
      <c r="N77" s="117">
        <v>7021001046230</v>
      </c>
      <c r="O77" s="233">
        <v>44678</v>
      </c>
      <c r="P77" s="254"/>
    </row>
    <row r="78" spans="1:16" s="255" customFormat="1" ht="16" customHeight="1">
      <c r="A78" s="150" t="s">
        <v>1312</v>
      </c>
      <c r="B78" s="110">
        <v>115</v>
      </c>
      <c r="C78" s="114" t="s">
        <v>169</v>
      </c>
      <c r="D78" s="310" t="s">
        <v>1886</v>
      </c>
      <c r="E78" s="114" t="s">
        <v>821</v>
      </c>
      <c r="F78" s="114" t="s">
        <v>822</v>
      </c>
      <c r="G78" s="114" t="s">
        <v>823</v>
      </c>
      <c r="H78" s="119"/>
      <c r="I78" s="217"/>
      <c r="J78" s="240" t="s">
        <v>704</v>
      </c>
      <c r="K78" s="235" t="s">
        <v>587</v>
      </c>
      <c r="L78" s="217" t="s">
        <v>704</v>
      </c>
      <c r="M78" s="217"/>
      <c r="N78" s="120">
        <v>1010401071588</v>
      </c>
      <c r="O78" s="233">
        <v>44736</v>
      </c>
      <c r="P78" s="254"/>
    </row>
    <row r="79" spans="1:16" s="255" customFormat="1" ht="16" customHeight="1">
      <c r="A79" s="150" t="s">
        <v>1313</v>
      </c>
      <c r="B79" s="110">
        <v>116</v>
      </c>
      <c r="C79" s="114" t="s">
        <v>170</v>
      </c>
      <c r="D79" s="114" t="s">
        <v>824</v>
      </c>
      <c r="E79" s="114" t="s">
        <v>825</v>
      </c>
      <c r="F79" s="114" t="s">
        <v>826</v>
      </c>
      <c r="G79" s="114" t="s">
        <v>827</v>
      </c>
      <c r="H79" s="119"/>
      <c r="I79" s="217"/>
      <c r="J79" s="234" t="s">
        <v>704</v>
      </c>
      <c r="K79" s="235" t="s">
        <v>587</v>
      </c>
      <c r="L79" s="217" t="s">
        <v>704</v>
      </c>
      <c r="M79" s="217"/>
      <c r="N79" s="117">
        <v>6010403009012</v>
      </c>
      <c r="O79" s="233">
        <v>44736</v>
      </c>
      <c r="P79" s="254"/>
    </row>
    <row r="80" spans="1:16" s="255" customFormat="1" ht="16" customHeight="1">
      <c r="A80" s="150" t="s">
        <v>1314</v>
      </c>
      <c r="B80" s="110">
        <v>117</v>
      </c>
      <c r="C80" s="114" t="s">
        <v>171</v>
      </c>
      <c r="D80" s="114" t="s">
        <v>828</v>
      </c>
      <c r="E80" s="114" t="s">
        <v>829</v>
      </c>
      <c r="F80" s="114" t="s">
        <v>830</v>
      </c>
      <c r="G80" s="114" t="s">
        <v>831</v>
      </c>
      <c r="H80" s="239"/>
      <c r="I80" s="116"/>
      <c r="J80" s="234" t="s">
        <v>615</v>
      </c>
      <c r="K80" s="238"/>
      <c r="L80" s="116" t="s">
        <v>615</v>
      </c>
      <c r="M80" s="217"/>
      <c r="N80" s="120">
        <v>4010401035400</v>
      </c>
      <c r="O80" s="233">
        <v>44862</v>
      </c>
      <c r="P80" s="254"/>
    </row>
    <row r="81" spans="1:16" s="255" customFormat="1" ht="42">
      <c r="A81" s="150" t="s">
        <v>1315</v>
      </c>
      <c r="B81" s="110">
        <v>118</v>
      </c>
      <c r="C81" s="114" t="s">
        <v>172</v>
      </c>
      <c r="D81" s="114" t="s">
        <v>832</v>
      </c>
      <c r="E81" s="232" t="s">
        <v>833</v>
      </c>
      <c r="F81" s="114" t="s">
        <v>834</v>
      </c>
      <c r="G81" s="114" t="s">
        <v>835</v>
      </c>
      <c r="H81" s="239"/>
      <c r="I81" s="116"/>
      <c r="J81" s="234" t="s">
        <v>615</v>
      </c>
      <c r="K81" s="238" t="s">
        <v>836</v>
      </c>
      <c r="L81" s="116" t="s">
        <v>615</v>
      </c>
      <c r="M81" s="217"/>
      <c r="N81" s="120">
        <v>3370103000741</v>
      </c>
      <c r="O81" s="233">
        <v>44858</v>
      </c>
      <c r="P81" s="254"/>
    </row>
    <row r="82" spans="1:16" s="255" customFormat="1" ht="16" customHeight="1">
      <c r="A82" s="150" t="s">
        <v>1316</v>
      </c>
      <c r="B82" s="110">
        <v>119</v>
      </c>
      <c r="C82" s="114" t="s">
        <v>173</v>
      </c>
      <c r="D82" s="114" t="s">
        <v>837</v>
      </c>
      <c r="E82" s="114" t="s">
        <v>838</v>
      </c>
      <c r="F82" s="114" t="s">
        <v>839</v>
      </c>
      <c r="G82" s="114" t="s">
        <v>840</v>
      </c>
      <c r="H82" s="239"/>
      <c r="I82" s="116"/>
      <c r="J82" s="234" t="s">
        <v>615</v>
      </c>
      <c r="K82" s="238" t="s">
        <v>836</v>
      </c>
      <c r="L82" s="116" t="s">
        <v>615</v>
      </c>
      <c r="M82" s="217"/>
      <c r="N82" s="120">
        <v>2010401075778</v>
      </c>
      <c r="O82" s="233">
        <v>44858</v>
      </c>
      <c r="P82" s="254"/>
    </row>
    <row r="83" spans="1:16" s="255" customFormat="1" ht="16" customHeight="1">
      <c r="A83" s="150" t="s">
        <v>1317</v>
      </c>
      <c r="B83" s="110">
        <v>120</v>
      </c>
      <c r="C83" s="114" t="s">
        <v>174</v>
      </c>
      <c r="D83" s="114" t="s">
        <v>841</v>
      </c>
      <c r="E83" s="114" t="s">
        <v>842</v>
      </c>
      <c r="F83" s="114" t="s">
        <v>843</v>
      </c>
      <c r="G83" s="114" t="s">
        <v>844</v>
      </c>
      <c r="H83" s="239"/>
      <c r="I83" s="116"/>
      <c r="J83" s="234" t="s">
        <v>615</v>
      </c>
      <c r="K83" s="238" t="s">
        <v>836</v>
      </c>
      <c r="L83" s="116" t="s">
        <v>615</v>
      </c>
      <c r="M83" s="217"/>
      <c r="N83" s="120">
        <v>7010001078185</v>
      </c>
      <c r="O83" s="233">
        <v>45001</v>
      </c>
      <c r="P83" s="254"/>
    </row>
    <row r="84" spans="1:16" s="255" customFormat="1" ht="16" customHeight="1">
      <c r="A84" s="150" t="s">
        <v>1318</v>
      </c>
      <c r="B84" s="110">
        <v>121</v>
      </c>
      <c r="C84" s="114" t="s">
        <v>175</v>
      </c>
      <c r="D84" s="114" t="s">
        <v>845</v>
      </c>
      <c r="E84" s="114" t="s">
        <v>846</v>
      </c>
      <c r="F84" s="114" t="s">
        <v>847</v>
      </c>
      <c r="G84" s="114" t="s">
        <v>848</v>
      </c>
      <c r="H84" s="119"/>
      <c r="I84" s="217"/>
      <c r="J84" s="240" t="s">
        <v>615</v>
      </c>
      <c r="K84" s="235" t="s">
        <v>836</v>
      </c>
      <c r="L84" s="217" t="s">
        <v>615</v>
      </c>
      <c r="M84" s="217"/>
      <c r="N84" s="117">
        <v>6013202014521</v>
      </c>
      <c r="O84" s="233">
        <v>45044</v>
      </c>
      <c r="P84" s="254"/>
    </row>
    <row r="85" spans="1:16" s="255" customFormat="1" ht="28">
      <c r="A85" s="150" t="s">
        <v>1319</v>
      </c>
      <c r="B85" s="110">
        <v>122</v>
      </c>
      <c r="C85" s="114" t="s">
        <v>176</v>
      </c>
      <c r="D85" s="114" t="s">
        <v>1521</v>
      </c>
      <c r="E85" s="232" t="s">
        <v>1630</v>
      </c>
      <c r="F85" s="114" t="s">
        <v>849</v>
      </c>
      <c r="G85" s="114" t="s">
        <v>850</v>
      </c>
      <c r="H85" s="239" t="s">
        <v>657</v>
      </c>
      <c r="I85" s="116" t="s">
        <v>657</v>
      </c>
      <c r="J85" s="234" t="s">
        <v>657</v>
      </c>
      <c r="K85" s="238"/>
      <c r="L85" s="116" t="s">
        <v>657</v>
      </c>
      <c r="M85" s="116"/>
      <c r="N85" s="117">
        <v>2120001052365</v>
      </c>
      <c r="O85" s="233">
        <v>45071</v>
      </c>
      <c r="P85" s="254"/>
    </row>
    <row r="86" spans="1:16" s="255" customFormat="1" ht="16" customHeight="1">
      <c r="A86" s="150" t="s">
        <v>1320</v>
      </c>
      <c r="B86" s="110">
        <v>123</v>
      </c>
      <c r="C86" s="114" t="s">
        <v>177</v>
      </c>
      <c r="D86" s="114" t="s">
        <v>851</v>
      </c>
      <c r="E86" s="114" t="s">
        <v>852</v>
      </c>
      <c r="F86" s="114" t="s">
        <v>853</v>
      </c>
      <c r="G86" s="114" t="s">
        <v>854</v>
      </c>
      <c r="H86" s="239" t="s">
        <v>657</v>
      </c>
      <c r="I86" s="116" t="s">
        <v>657</v>
      </c>
      <c r="J86" s="234" t="s">
        <v>657</v>
      </c>
      <c r="K86" s="238"/>
      <c r="L86" s="116"/>
      <c r="M86" s="217" t="s">
        <v>704</v>
      </c>
      <c r="N86" s="117">
        <v>6010001193596</v>
      </c>
      <c r="O86" s="233">
        <v>45069</v>
      </c>
      <c r="P86" s="254"/>
    </row>
    <row r="87" spans="1:16" s="255" customFormat="1" ht="43" customHeight="1">
      <c r="A87" s="150" t="s">
        <v>1321</v>
      </c>
      <c r="B87" s="110">
        <v>124</v>
      </c>
      <c r="C87" s="114" t="s">
        <v>178</v>
      </c>
      <c r="D87" s="114" t="s">
        <v>855</v>
      </c>
      <c r="E87" s="311" t="s">
        <v>2077</v>
      </c>
      <c r="F87" s="114" t="s">
        <v>856</v>
      </c>
      <c r="G87" s="114" t="s">
        <v>1879</v>
      </c>
      <c r="H87" s="119" t="s">
        <v>615</v>
      </c>
      <c r="I87" s="217" t="s">
        <v>615</v>
      </c>
      <c r="J87" s="240" t="s">
        <v>615</v>
      </c>
      <c r="K87" s="235"/>
      <c r="L87" s="217" t="s">
        <v>615</v>
      </c>
      <c r="M87" s="217" t="s">
        <v>615</v>
      </c>
      <c r="N87" s="117">
        <v>8470001000424</v>
      </c>
      <c r="O87" s="233">
        <v>45093</v>
      </c>
      <c r="P87" s="254"/>
    </row>
    <row r="88" spans="1:16" s="255" customFormat="1" ht="16" customHeight="1">
      <c r="A88" s="150" t="s">
        <v>1322</v>
      </c>
      <c r="B88" s="110">
        <v>125</v>
      </c>
      <c r="C88" s="114" t="s">
        <v>179</v>
      </c>
      <c r="D88" s="114" t="s">
        <v>857</v>
      </c>
      <c r="E88" s="114" t="s">
        <v>858</v>
      </c>
      <c r="F88" s="114" t="s">
        <v>859</v>
      </c>
      <c r="G88" s="114" t="s">
        <v>860</v>
      </c>
      <c r="H88" s="119" t="s">
        <v>615</v>
      </c>
      <c r="I88" s="217" t="s">
        <v>615</v>
      </c>
      <c r="J88" s="240" t="s">
        <v>615</v>
      </c>
      <c r="K88" s="235"/>
      <c r="L88" s="217"/>
      <c r="M88" s="119" t="s">
        <v>615</v>
      </c>
      <c r="N88" s="117">
        <v>2010401078582</v>
      </c>
      <c r="O88" s="233">
        <v>45107</v>
      </c>
      <c r="P88" s="254"/>
    </row>
    <row r="89" spans="1:16" s="255" customFormat="1" ht="16" customHeight="1">
      <c r="A89" s="150" t="s">
        <v>1323</v>
      </c>
      <c r="B89" s="110">
        <v>126</v>
      </c>
      <c r="C89" s="114" t="s">
        <v>180</v>
      </c>
      <c r="D89" s="114" t="s">
        <v>861</v>
      </c>
      <c r="E89" s="114" t="s">
        <v>862</v>
      </c>
      <c r="F89" s="114" t="s">
        <v>863</v>
      </c>
      <c r="G89" s="114" t="s">
        <v>864</v>
      </c>
      <c r="H89" s="119"/>
      <c r="I89" s="217"/>
      <c r="J89" s="240" t="s">
        <v>615</v>
      </c>
      <c r="K89" s="235" t="s">
        <v>836</v>
      </c>
      <c r="L89" s="217" t="s">
        <v>615</v>
      </c>
      <c r="M89" s="217"/>
      <c r="N89" s="117">
        <v>2010401125244</v>
      </c>
      <c r="O89" s="233">
        <v>45204</v>
      </c>
      <c r="P89" s="254"/>
    </row>
    <row r="90" spans="1:16" s="255" customFormat="1" ht="16" customHeight="1">
      <c r="A90" s="150" t="s">
        <v>1324</v>
      </c>
      <c r="B90" s="110">
        <v>127</v>
      </c>
      <c r="C90" s="114" t="s">
        <v>181</v>
      </c>
      <c r="D90" s="114" t="s">
        <v>865</v>
      </c>
      <c r="E90" s="114" t="s">
        <v>866</v>
      </c>
      <c r="F90" s="114" t="s">
        <v>867</v>
      </c>
      <c r="G90" s="114" t="s">
        <v>868</v>
      </c>
      <c r="H90" s="119" t="s">
        <v>615</v>
      </c>
      <c r="I90" s="239" t="s">
        <v>615</v>
      </c>
      <c r="J90" s="234" t="s">
        <v>615</v>
      </c>
      <c r="K90" s="238"/>
      <c r="L90" s="116"/>
      <c r="M90" s="116"/>
      <c r="N90" s="117">
        <v>7011101028617</v>
      </c>
      <c r="O90" s="233">
        <v>45267</v>
      </c>
      <c r="P90" s="254"/>
    </row>
    <row r="91" spans="1:16" s="255" customFormat="1" ht="16" customHeight="1">
      <c r="A91" s="150" t="s">
        <v>1325</v>
      </c>
      <c r="B91" s="110">
        <v>128</v>
      </c>
      <c r="C91" s="114" t="s">
        <v>182</v>
      </c>
      <c r="D91" s="114" t="s">
        <v>869</v>
      </c>
      <c r="E91" s="114" t="s">
        <v>870</v>
      </c>
      <c r="F91" s="114" t="s">
        <v>788</v>
      </c>
      <c r="G91" s="114" t="s">
        <v>871</v>
      </c>
      <c r="H91" s="119"/>
      <c r="I91" s="217"/>
      <c r="J91" s="240" t="s">
        <v>615</v>
      </c>
      <c r="K91" s="235" t="s">
        <v>836</v>
      </c>
      <c r="L91" s="217" t="s">
        <v>615</v>
      </c>
      <c r="M91" s="217"/>
      <c r="N91" s="117">
        <v>3010001183435</v>
      </c>
      <c r="O91" s="233">
        <v>45285</v>
      </c>
      <c r="P91" s="254"/>
    </row>
    <row r="92" spans="1:16" s="255" customFormat="1" ht="16" customHeight="1">
      <c r="A92" s="150" t="s">
        <v>1326</v>
      </c>
      <c r="B92" s="110">
        <v>129</v>
      </c>
      <c r="C92" s="114" t="s">
        <v>183</v>
      </c>
      <c r="D92" s="114" t="s">
        <v>872</v>
      </c>
      <c r="E92" s="114" t="s">
        <v>873</v>
      </c>
      <c r="F92" s="114" t="s">
        <v>1528</v>
      </c>
      <c r="G92" s="114" t="s">
        <v>874</v>
      </c>
      <c r="H92" s="119"/>
      <c r="I92" s="217"/>
      <c r="J92" s="240" t="s">
        <v>615</v>
      </c>
      <c r="K92" s="235" t="s">
        <v>836</v>
      </c>
      <c r="L92" s="217" t="s">
        <v>615</v>
      </c>
      <c r="M92" s="217"/>
      <c r="N92" s="117">
        <v>1010001169089</v>
      </c>
      <c r="O92" s="233">
        <v>45344</v>
      </c>
      <c r="P92" s="254"/>
    </row>
    <row r="93" spans="1:16" s="255" customFormat="1" ht="28">
      <c r="A93" s="150" t="s">
        <v>1327</v>
      </c>
      <c r="B93" s="110">
        <v>130</v>
      </c>
      <c r="C93" s="114" t="s">
        <v>184</v>
      </c>
      <c r="D93" s="114" t="s">
        <v>875</v>
      </c>
      <c r="E93" s="232" t="s">
        <v>876</v>
      </c>
      <c r="F93" s="114" t="s">
        <v>877</v>
      </c>
      <c r="G93" s="114" t="s">
        <v>1884</v>
      </c>
      <c r="H93" s="119" t="s">
        <v>615</v>
      </c>
      <c r="I93" s="217" t="s">
        <v>615</v>
      </c>
      <c r="J93" s="240" t="s">
        <v>615</v>
      </c>
      <c r="K93" s="235"/>
      <c r="L93" s="217" t="s">
        <v>615</v>
      </c>
      <c r="M93" s="217" t="s">
        <v>615</v>
      </c>
      <c r="N93" s="241">
        <v>8290001031644</v>
      </c>
      <c r="O93" s="233">
        <v>45421</v>
      </c>
    </row>
    <row r="94" spans="1:16" s="255" customFormat="1" ht="28">
      <c r="A94" s="150" t="s">
        <v>1328</v>
      </c>
      <c r="B94" s="110">
        <v>131</v>
      </c>
      <c r="C94" s="114" t="s">
        <v>878</v>
      </c>
      <c r="D94" s="310" t="s">
        <v>1983</v>
      </c>
      <c r="E94" s="311" t="s">
        <v>2005</v>
      </c>
      <c r="F94" s="114" t="s">
        <v>879</v>
      </c>
      <c r="G94" s="114" t="s">
        <v>880</v>
      </c>
      <c r="H94" s="119" t="s">
        <v>615</v>
      </c>
      <c r="I94" s="217" t="s">
        <v>615</v>
      </c>
      <c r="J94" s="240"/>
      <c r="K94" s="238"/>
      <c r="L94" s="217" t="s">
        <v>615</v>
      </c>
      <c r="M94" s="217" t="s">
        <v>615</v>
      </c>
      <c r="N94" s="241">
        <v>6010401102116</v>
      </c>
      <c r="O94" s="233">
        <v>45454</v>
      </c>
      <c r="P94" s="254"/>
    </row>
    <row r="95" spans="1:16" s="255" customFormat="1" ht="28">
      <c r="A95" s="150" t="s">
        <v>1541</v>
      </c>
      <c r="B95" s="110">
        <v>132</v>
      </c>
      <c r="C95" s="114" t="s">
        <v>1530</v>
      </c>
      <c r="D95" s="114" t="s">
        <v>1531</v>
      </c>
      <c r="E95" s="232" t="s">
        <v>1651</v>
      </c>
      <c r="F95" s="114" t="s">
        <v>1532</v>
      </c>
      <c r="G95" s="114" t="s">
        <v>1533</v>
      </c>
      <c r="H95" s="119" t="s">
        <v>615</v>
      </c>
      <c r="I95" s="217" t="s">
        <v>615</v>
      </c>
      <c r="J95" s="240" t="s">
        <v>615</v>
      </c>
      <c r="K95" s="238"/>
      <c r="L95" s="217" t="s">
        <v>615</v>
      </c>
      <c r="M95" s="217"/>
      <c r="N95" s="241">
        <v>5010001038059</v>
      </c>
      <c r="O95" s="233">
        <v>45566</v>
      </c>
      <c r="P95" s="254"/>
    </row>
    <row r="96" spans="1:16" s="255" customFormat="1" ht="14">
      <c r="A96" s="150" t="s">
        <v>1579</v>
      </c>
      <c r="B96" s="110">
        <v>133</v>
      </c>
      <c r="C96" s="114" t="s">
        <v>1577</v>
      </c>
      <c r="D96" s="114" t="s">
        <v>1578</v>
      </c>
      <c r="E96" s="232" t="s">
        <v>1574</v>
      </c>
      <c r="F96" s="114" t="s">
        <v>1575</v>
      </c>
      <c r="G96" s="114" t="s">
        <v>1576</v>
      </c>
      <c r="H96" s="119"/>
      <c r="I96" s="217"/>
      <c r="J96" s="234"/>
      <c r="K96" s="235"/>
      <c r="L96" s="217" t="s">
        <v>615</v>
      </c>
      <c r="M96" s="217"/>
      <c r="N96" s="117">
        <v>6010401078587</v>
      </c>
      <c r="O96" s="233">
        <v>45651</v>
      </c>
      <c r="P96" s="254"/>
    </row>
    <row r="97" spans="1:16" s="257" customFormat="1" ht="14">
      <c r="A97" s="150" t="s">
        <v>1643</v>
      </c>
      <c r="B97" s="110">
        <v>134</v>
      </c>
      <c r="C97" s="114" t="s">
        <v>1644</v>
      </c>
      <c r="D97" s="114" t="s">
        <v>1645</v>
      </c>
      <c r="E97" s="232" t="s">
        <v>1662</v>
      </c>
      <c r="F97" s="114" t="s">
        <v>1646</v>
      </c>
      <c r="G97" s="114" t="s">
        <v>1647</v>
      </c>
      <c r="H97" s="119"/>
      <c r="I97" s="217"/>
      <c r="J97" s="234" t="s">
        <v>704</v>
      </c>
      <c r="K97" s="235" t="s">
        <v>587</v>
      </c>
      <c r="L97" s="217" t="s">
        <v>704</v>
      </c>
      <c r="M97" s="217"/>
      <c r="N97" s="117">
        <v>2010001228802</v>
      </c>
      <c r="O97" s="233">
        <v>45735</v>
      </c>
      <c r="P97" s="256"/>
    </row>
    <row r="98" spans="1:16" s="257" customFormat="1" ht="42">
      <c r="A98" s="150" t="s">
        <v>1692</v>
      </c>
      <c r="B98" s="110">
        <v>135</v>
      </c>
      <c r="C98" s="114" t="s">
        <v>1684</v>
      </c>
      <c r="D98" s="114" t="s">
        <v>1685</v>
      </c>
      <c r="E98" s="389" t="s">
        <v>2078</v>
      </c>
      <c r="F98" s="114" t="s">
        <v>1686</v>
      </c>
      <c r="G98" s="114" t="s">
        <v>972</v>
      </c>
      <c r="H98" s="119" t="s">
        <v>704</v>
      </c>
      <c r="I98" s="217" t="s">
        <v>704</v>
      </c>
      <c r="J98" s="234" t="s">
        <v>704</v>
      </c>
      <c r="K98" s="235"/>
      <c r="L98" s="217" t="s">
        <v>704</v>
      </c>
      <c r="M98" s="217" t="s">
        <v>704</v>
      </c>
      <c r="N98" s="117">
        <v>3010401093663</v>
      </c>
      <c r="O98" s="233">
        <v>45834</v>
      </c>
      <c r="P98" s="256"/>
    </row>
    <row r="99" spans="1:16" s="257" customFormat="1" ht="14">
      <c r="A99" s="150" t="s">
        <v>1693</v>
      </c>
      <c r="B99" s="343">
        <v>136</v>
      </c>
      <c r="C99" s="298" t="s">
        <v>1687</v>
      </c>
      <c r="D99" s="298" t="s">
        <v>1688</v>
      </c>
      <c r="E99" s="344" t="s">
        <v>1689</v>
      </c>
      <c r="F99" s="298" t="s">
        <v>1690</v>
      </c>
      <c r="G99" s="298" t="s">
        <v>1691</v>
      </c>
      <c r="H99" s="300" t="s">
        <v>615</v>
      </c>
      <c r="I99" s="115"/>
      <c r="J99" s="345" t="s">
        <v>615</v>
      </c>
      <c r="K99" s="346"/>
      <c r="L99" s="115"/>
      <c r="M99" s="115" t="s">
        <v>704</v>
      </c>
      <c r="N99" s="301">
        <v>6010401080584</v>
      </c>
      <c r="O99" s="347">
        <v>45834</v>
      </c>
      <c r="P99" s="256"/>
    </row>
    <row r="100" spans="1:16" s="257" customFormat="1" ht="28">
      <c r="A100" s="150" t="s">
        <v>1937</v>
      </c>
      <c r="B100" s="343">
        <v>137</v>
      </c>
      <c r="C100" s="337" t="s">
        <v>1943</v>
      </c>
      <c r="D100" s="337" t="s">
        <v>1938</v>
      </c>
      <c r="E100" s="357" t="s">
        <v>1939</v>
      </c>
      <c r="F100" s="337" t="s">
        <v>1940</v>
      </c>
      <c r="G100" s="337" t="s">
        <v>1941</v>
      </c>
      <c r="H100" s="340"/>
      <c r="I100" s="338"/>
      <c r="J100" s="359" t="s">
        <v>704</v>
      </c>
      <c r="K100" s="362" t="s">
        <v>587</v>
      </c>
      <c r="L100" s="338" t="s">
        <v>704</v>
      </c>
      <c r="M100" s="338"/>
      <c r="N100" s="341">
        <v>3010401033768</v>
      </c>
      <c r="O100" s="361">
        <v>45973</v>
      </c>
      <c r="P100" s="256"/>
    </row>
    <row r="101" spans="1:16" s="257" customFormat="1" ht="14">
      <c r="A101" s="150" t="s">
        <v>1969</v>
      </c>
      <c r="B101" s="110">
        <v>138</v>
      </c>
      <c r="C101" s="310" t="s">
        <v>2045</v>
      </c>
      <c r="D101" s="310" t="s">
        <v>1972</v>
      </c>
      <c r="E101" s="311" t="s">
        <v>2044</v>
      </c>
      <c r="F101" s="310" t="s">
        <v>1971</v>
      </c>
      <c r="G101" s="310" t="s">
        <v>2051</v>
      </c>
      <c r="H101" s="379"/>
      <c r="I101" s="315"/>
      <c r="J101" s="316" t="s">
        <v>704</v>
      </c>
      <c r="K101" s="332" t="s">
        <v>587</v>
      </c>
      <c r="L101" s="315" t="s">
        <v>704</v>
      </c>
      <c r="M101" s="315"/>
      <c r="N101" s="318">
        <v>6010401106819</v>
      </c>
      <c r="O101" s="319">
        <v>46014</v>
      </c>
      <c r="P101" s="256"/>
    </row>
    <row r="102" spans="1:16" s="251" customFormat="1" ht="28">
      <c r="A102" s="150" t="s">
        <v>2046</v>
      </c>
      <c r="B102" s="378">
        <v>139</v>
      </c>
      <c r="C102" s="380" t="s">
        <v>2048</v>
      </c>
      <c r="D102" s="200" t="s">
        <v>2047</v>
      </c>
      <c r="E102" s="200" t="s">
        <v>2049</v>
      </c>
      <c r="F102" s="381" t="s">
        <v>2050</v>
      </c>
      <c r="G102" s="200" t="s">
        <v>2052</v>
      </c>
      <c r="H102" s="382" t="s">
        <v>657</v>
      </c>
      <c r="I102" s="382" t="s">
        <v>657</v>
      </c>
      <c r="J102" s="383" t="s">
        <v>657</v>
      </c>
      <c r="K102" s="384" t="s">
        <v>836</v>
      </c>
      <c r="L102" s="382"/>
      <c r="M102" s="382" t="s">
        <v>657</v>
      </c>
      <c r="N102" s="385">
        <v>1011101058355</v>
      </c>
      <c r="O102" s="386">
        <v>46091</v>
      </c>
      <c r="P102" s="250"/>
    </row>
    <row r="103" spans="1:16" ht="16" customHeight="1">
      <c r="A103" s="150"/>
      <c r="B103" s="412" t="s">
        <v>881</v>
      </c>
      <c r="C103" s="413"/>
      <c r="D103" s="413"/>
      <c r="E103" s="413"/>
      <c r="F103" s="413"/>
      <c r="G103" s="413"/>
      <c r="H103" s="413"/>
      <c r="I103" s="413"/>
      <c r="J103" s="413"/>
      <c r="K103" s="413"/>
      <c r="L103" s="413"/>
      <c r="M103" s="413"/>
      <c r="N103" s="413"/>
      <c r="O103" s="336"/>
      <c r="P103" s="258"/>
    </row>
    <row r="104" spans="1:16" s="251" customFormat="1" ht="28">
      <c r="A104" s="150" t="s">
        <v>1329</v>
      </c>
      <c r="B104" s="121">
        <v>1</v>
      </c>
      <c r="C104" s="122" t="s">
        <v>185</v>
      </c>
      <c r="D104" s="122" t="s">
        <v>882</v>
      </c>
      <c r="E104" s="335" t="s">
        <v>1919</v>
      </c>
      <c r="F104" s="122" t="s">
        <v>883</v>
      </c>
      <c r="G104" s="122" t="s">
        <v>884</v>
      </c>
      <c r="H104" s="123" t="s">
        <v>586</v>
      </c>
      <c r="I104" s="123" t="s">
        <v>657</v>
      </c>
      <c r="J104" s="124"/>
      <c r="K104" s="125"/>
      <c r="L104" s="123"/>
      <c r="M104" s="126"/>
      <c r="N104" s="127">
        <v>3010001086522</v>
      </c>
      <c r="O104" s="112">
        <v>41451</v>
      </c>
      <c r="P104" s="259"/>
    </row>
    <row r="105" spans="1:16" ht="16" customHeight="1">
      <c r="B105" s="414" t="s">
        <v>885</v>
      </c>
      <c r="C105" s="415"/>
      <c r="D105" s="414"/>
      <c r="E105" s="418"/>
      <c r="F105" s="418"/>
      <c r="G105" s="415"/>
      <c r="H105" s="123">
        <f>COUNTA(H7:H104)</f>
        <v>45</v>
      </c>
      <c r="I105" s="123">
        <f t="shared" ref="I105:M105" si="0">COUNTA(I7:I104)</f>
        <v>42</v>
      </c>
      <c r="J105" s="420">
        <f>COUNTA(J7:J104)</f>
        <v>76</v>
      </c>
      <c r="K105" s="421">
        <f t="shared" si="0"/>
        <v>47</v>
      </c>
      <c r="L105" s="123">
        <f t="shared" si="0"/>
        <v>72</v>
      </c>
      <c r="M105" s="123">
        <f t="shared" si="0"/>
        <v>19</v>
      </c>
      <c r="N105" s="208"/>
      <c r="O105" s="128"/>
      <c r="P105" s="250"/>
    </row>
    <row r="106" spans="1:16" ht="16" customHeight="1">
      <c r="B106" s="416"/>
      <c r="C106" s="417"/>
      <c r="D106" s="416"/>
      <c r="E106" s="419"/>
      <c r="F106" s="419"/>
      <c r="G106" s="417"/>
      <c r="H106" s="420">
        <f>COUNTA(C7:C104)</f>
        <v>97</v>
      </c>
      <c r="I106" s="422"/>
      <c r="J106" s="422"/>
      <c r="K106" s="422"/>
      <c r="L106" s="422"/>
      <c r="M106" s="421"/>
      <c r="N106" s="211"/>
      <c r="O106" s="128"/>
      <c r="P106" s="250"/>
    </row>
    <row r="107" spans="1:16" ht="15" customHeight="1">
      <c r="B107" s="130" t="s">
        <v>886</v>
      </c>
      <c r="C107" s="131"/>
      <c r="D107" s="131"/>
      <c r="E107" s="131"/>
      <c r="F107" s="131"/>
      <c r="G107" s="131"/>
      <c r="H107" s="131"/>
      <c r="I107" s="131"/>
      <c r="J107" s="131"/>
      <c r="K107" s="131"/>
      <c r="L107" s="131"/>
      <c r="M107" s="131"/>
      <c r="N107" s="129"/>
      <c r="O107" s="128"/>
      <c r="P107" s="250"/>
    </row>
    <row r="108" spans="1:16" ht="14.25" hidden="1" customHeight="1">
      <c r="B108" s="132"/>
      <c r="C108" s="133"/>
      <c r="D108" s="133"/>
      <c r="E108" s="133"/>
      <c r="F108" s="133"/>
      <c r="G108" s="133"/>
      <c r="H108" s="133"/>
      <c r="I108" s="133"/>
      <c r="J108" s="133"/>
      <c r="K108" s="133"/>
      <c r="L108" s="133"/>
      <c r="M108" s="133"/>
      <c r="N108" s="128"/>
      <c r="O108" s="128"/>
      <c r="P108" s="250"/>
    </row>
    <row r="109" spans="1:16" ht="14.5" customHeight="1">
      <c r="A109" s="203"/>
      <c r="B109" s="423" t="s">
        <v>887</v>
      </c>
      <c r="C109" s="424"/>
      <c r="D109" s="424"/>
      <c r="E109" s="424"/>
      <c r="F109" s="424"/>
      <c r="G109" s="424"/>
      <c r="H109" s="424"/>
      <c r="I109" s="424"/>
      <c r="J109" s="424"/>
      <c r="K109" s="424"/>
      <c r="L109" s="424"/>
      <c r="M109" s="424"/>
      <c r="N109" s="424"/>
      <c r="O109" s="283"/>
      <c r="P109" s="260"/>
    </row>
    <row r="110" spans="1:16" s="251" customFormat="1" ht="14.5" customHeight="1">
      <c r="A110" s="204"/>
      <c r="B110" s="423" t="s">
        <v>888</v>
      </c>
      <c r="C110" s="424"/>
      <c r="D110" s="424"/>
      <c r="E110" s="424"/>
      <c r="F110" s="424"/>
      <c r="G110" s="424"/>
      <c r="H110" s="424"/>
      <c r="I110" s="424"/>
      <c r="J110" s="424"/>
      <c r="K110" s="424"/>
      <c r="L110" s="424"/>
      <c r="M110" s="424"/>
      <c r="N110" s="424"/>
      <c r="O110" s="283"/>
      <c r="P110" s="260"/>
    </row>
    <row r="111" spans="1:16" s="251" customFormat="1" ht="14.5" customHeight="1">
      <c r="A111" s="205" t="s">
        <v>1330</v>
      </c>
      <c r="B111" s="272">
        <v>2</v>
      </c>
      <c r="C111" s="273" t="s">
        <v>186</v>
      </c>
      <c r="D111" s="114" t="s">
        <v>889</v>
      </c>
      <c r="E111" s="310" t="s">
        <v>2079</v>
      </c>
      <c r="F111" s="273" t="s">
        <v>890</v>
      </c>
      <c r="G111" s="114" t="s">
        <v>1719</v>
      </c>
      <c r="H111" s="217" t="s">
        <v>586</v>
      </c>
      <c r="I111" s="217" t="s">
        <v>586</v>
      </c>
      <c r="J111" s="116"/>
      <c r="K111" s="119"/>
      <c r="L111" s="217"/>
      <c r="M111" s="217" t="s">
        <v>704</v>
      </c>
      <c r="N111" s="117">
        <v>3430001030792</v>
      </c>
      <c r="O111" s="274">
        <v>43959</v>
      </c>
      <c r="P111" s="250"/>
    </row>
    <row r="112" spans="1:16" s="251" customFormat="1" ht="14.5" customHeight="1">
      <c r="A112" s="205" t="s">
        <v>1331</v>
      </c>
      <c r="B112" s="275">
        <v>3</v>
      </c>
      <c r="C112" s="276" t="s">
        <v>187</v>
      </c>
      <c r="D112" s="242" t="s">
        <v>891</v>
      </c>
      <c r="E112" s="276" t="s">
        <v>892</v>
      </c>
      <c r="F112" s="276" t="s">
        <v>893</v>
      </c>
      <c r="G112" s="276" t="s">
        <v>1720</v>
      </c>
      <c r="H112" s="134" t="s">
        <v>615</v>
      </c>
      <c r="I112" s="134" t="s">
        <v>615</v>
      </c>
      <c r="J112" s="138"/>
      <c r="K112" s="136"/>
      <c r="L112" s="134"/>
      <c r="M112" s="134" t="s">
        <v>615</v>
      </c>
      <c r="N112" s="139">
        <v>3430001027392</v>
      </c>
      <c r="O112" s="277">
        <v>45259</v>
      </c>
      <c r="P112" s="250"/>
    </row>
    <row r="113" spans="1:16" s="251" customFormat="1" ht="14.5" customHeight="1">
      <c r="A113" s="205"/>
      <c r="B113" s="402" t="s">
        <v>894</v>
      </c>
      <c r="C113" s="403"/>
      <c r="D113" s="403"/>
      <c r="E113" s="403"/>
      <c r="F113" s="403"/>
      <c r="G113" s="403"/>
      <c r="H113" s="403"/>
      <c r="I113" s="403"/>
      <c r="J113" s="403"/>
      <c r="K113" s="403"/>
      <c r="L113" s="403"/>
      <c r="M113" s="403"/>
      <c r="N113" s="403"/>
      <c r="O113" s="284"/>
      <c r="P113" s="260"/>
    </row>
    <row r="114" spans="1:16" s="251" customFormat="1" ht="14.5" customHeight="1">
      <c r="A114" s="205" t="s">
        <v>1332</v>
      </c>
      <c r="B114" s="270">
        <v>2</v>
      </c>
      <c r="C114" s="158" t="s">
        <v>188</v>
      </c>
      <c r="D114" s="158" t="s">
        <v>895</v>
      </c>
      <c r="E114" s="158" t="s">
        <v>896</v>
      </c>
      <c r="F114" s="158" t="s">
        <v>897</v>
      </c>
      <c r="G114" s="158" t="s">
        <v>1721</v>
      </c>
      <c r="H114" s="159" t="s">
        <v>586</v>
      </c>
      <c r="I114" s="159" t="s">
        <v>586</v>
      </c>
      <c r="J114" s="375"/>
      <c r="K114" s="376"/>
      <c r="L114" s="159"/>
      <c r="M114" s="159"/>
      <c r="N114" s="160">
        <v>8370001005747</v>
      </c>
      <c r="O114" s="271">
        <v>43705</v>
      </c>
      <c r="P114" s="250"/>
    </row>
    <row r="115" spans="1:16" s="251" customFormat="1" ht="14.5" customHeight="1">
      <c r="A115" s="205" t="s">
        <v>1333</v>
      </c>
      <c r="B115" s="275">
        <v>3</v>
      </c>
      <c r="C115" s="278" t="s">
        <v>189</v>
      </c>
      <c r="D115" s="278" t="s">
        <v>898</v>
      </c>
      <c r="E115" s="278" t="s">
        <v>899</v>
      </c>
      <c r="F115" s="278" t="s">
        <v>900</v>
      </c>
      <c r="G115" s="278" t="s">
        <v>1722</v>
      </c>
      <c r="H115" s="279" t="s">
        <v>586</v>
      </c>
      <c r="I115" s="279" t="s">
        <v>586</v>
      </c>
      <c r="J115" s="353"/>
      <c r="K115" s="351"/>
      <c r="L115" s="279"/>
      <c r="M115" s="279"/>
      <c r="N115" s="280">
        <v>7370001010310</v>
      </c>
      <c r="O115" s="277">
        <v>44029</v>
      </c>
      <c r="P115" s="250"/>
    </row>
    <row r="116" spans="1:16" s="251" customFormat="1" ht="14.5" customHeight="1">
      <c r="A116" s="205"/>
      <c r="B116" s="215" t="s">
        <v>901</v>
      </c>
      <c r="C116" s="216"/>
      <c r="D116" s="216"/>
      <c r="E116" s="216"/>
      <c r="F116" s="216"/>
      <c r="G116" s="216"/>
      <c r="H116" s="216"/>
      <c r="I116" s="216"/>
      <c r="J116" s="216"/>
      <c r="K116" s="216"/>
      <c r="L116" s="216"/>
      <c r="M116" s="216"/>
      <c r="N116" s="216"/>
      <c r="O116" s="285"/>
      <c r="P116" s="250"/>
    </row>
    <row r="117" spans="1:16" s="251" customFormat="1" ht="14.5" customHeight="1">
      <c r="A117" s="205" t="s">
        <v>1334</v>
      </c>
      <c r="B117" s="270">
        <v>2</v>
      </c>
      <c r="C117" s="224" t="s">
        <v>190</v>
      </c>
      <c r="D117" s="224" t="s">
        <v>1559</v>
      </c>
      <c r="E117" s="224" t="s">
        <v>1551</v>
      </c>
      <c r="F117" s="224" t="s">
        <v>902</v>
      </c>
      <c r="G117" s="224" t="s">
        <v>1723</v>
      </c>
      <c r="H117" s="226" t="s">
        <v>704</v>
      </c>
      <c r="I117" s="163" t="s">
        <v>704</v>
      </c>
      <c r="J117" s="162"/>
      <c r="K117" s="226"/>
      <c r="L117" s="163"/>
      <c r="M117" s="163" t="s">
        <v>704</v>
      </c>
      <c r="N117" s="230">
        <v>2050001000950</v>
      </c>
      <c r="O117" s="281">
        <v>44365</v>
      </c>
      <c r="P117" s="250"/>
    </row>
    <row r="118" spans="1:16" s="251" customFormat="1" ht="224">
      <c r="A118" s="205" t="s">
        <v>1335</v>
      </c>
      <c r="B118" s="175">
        <v>3</v>
      </c>
      <c r="C118" s="242" t="s">
        <v>191</v>
      </c>
      <c r="D118" s="242" t="s">
        <v>903</v>
      </c>
      <c r="E118" s="243" t="s">
        <v>1522</v>
      </c>
      <c r="F118" s="242" t="s">
        <v>904</v>
      </c>
      <c r="G118" s="242" t="s">
        <v>1724</v>
      </c>
      <c r="H118" s="282" t="s">
        <v>615</v>
      </c>
      <c r="I118" s="134" t="s">
        <v>615</v>
      </c>
      <c r="J118" s="138"/>
      <c r="K118" s="282"/>
      <c r="L118" s="134"/>
      <c r="M118" s="282"/>
      <c r="N118" s="139">
        <v>1050001017178</v>
      </c>
      <c r="O118" s="277">
        <v>44918</v>
      </c>
      <c r="P118" s="250"/>
    </row>
    <row r="119" spans="1:16" s="251" customFormat="1" ht="14.5" customHeight="1">
      <c r="A119" s="205"/>
      <c r="B119" s="215" t="s">
        <v>905</v>
      </c>
      <c r="C119" s="216"/>
      <c r="D119" s="216"/>
      <c r="E119" s="216"/>
      <c r="F119" s="216"/>
      <c r="G119" s="216"/>
      <c r="H119" s="216"/>
      <c r="I119" s="216"/>
      <c r="J119" s="216"/>
      <c r="K119" s="216"/>
      <c r="L119" s="216"/>
      <c r="M119" s="216"/>
      <c r="N119" s="216"/>
      <c r="O119" s="285"/>
      <c r="P119" s="250"/>
    </row>
    <row r="120" spans="1:16" s="251" customFormat="1" ht="14.5" customHeight="1">
      <c r="A120" s="205" t="s">
        <v>1336</v>
      </c>
      <c r="B120" s="142">
        <v>1</v>
      </c>
      <c r="C120" s="153" t="s">
        <v>192</v>
      </c>
      <c r="D120" s="183" t="s">
        <v>1977</v>
      </c>
      <c r="E120" s="156" t="s">
        <v>906</v>
      </c>
      <c r="F120" s="156" t="s">
        <v>907</v>
      </c>
      <c r="G120" s="183" t="s">
        <v>1725</v>
      </c>
      <c r="H120" s="141" t="s">
        <v>615</v>
      </c>
      <c r="I120" s="140" t="s">
        <v>615</v>
      </c>
      <c r="J120" s="135"/>
      <c r="K120" s="141"/>
      <c r="L120" s="140"/>
      <c r="M120" s="140"/>
      <c r="N120" s="152">
        <v>8060001011652</v>
      </c>
      <c r="O120" s="154">
        <v>45359</v>
      </c>
      <c r="P120" s="250"/>
    </row>
    <row r="121" spans="1:16" s="251" customFormat="1" ht="14.5" customHeight="1">
      <c r="A121" s="205"/>
      <c r="B121" s="215" t="s">
        <v>908</v>
      </c>
      <c r="C121" s="216"/>
      <c r="D121" s="216"/>
      <c r="E121" s="216"/>
      <c r="F121" s="216"/>
      <c r="G121" s="216"/>
      <c r="H121" s="216"/>
      <c r="I121" s="216"/>
      <c r="J121" s="216"/>
      <c r="K121" s="216"/>
      <c r="L121" s="216"/>
      <c r="M121" s="216"/>
      <c r="N121" s="216"/>
      <c r="O121" s="285"/>
      <c r="P121" s="250"/>
    </row>
    <row r="122" spans="1:16" s="251" customFormat="1" ht="14.5" customHeight="1">
      <c r="A122" s="205" t="s">
        <v>1337</v>
      </c>
      <c r="B122" s="157">
        <v>6</v>
      </c>
      <c r="C122" s="158" t="s">
        <v>193</v>
      </c>
      <c r="D122" s="158" t="s">
        <v>909</v>
      </c>
      <c r="E122" s="158" t="s">
        <v>910</v>
      </c>
      <c r="F122" s="158" t="s">
        <v>911</v>
      </c>
      <c r="G122" s="158" t="s">
        <v>1726</v>
      </c>
      <c r="H122" s="159" t="s">
        <v>657</v>
      </c>
      <c r="I122" s="159" t="s">
        <v>586</v>
      </c>
      <c r="J122" s="135"/>
      <c r="K122" s="226"/>
      <c r="L122" s="159"/>
      <c r="M122" s="159"/>
      <c r="N122" s="160">
        <v>3030001060211</v>
      </c>
      <c r="O122" s="118">
        <v>44013</v>
      </c>
      <c r="P122" s="250"/>
    </row>
    <row r="123" spans="1:16" s="251" customFormat="1" ht="14.5" customHeight="1">
      <c r="A123" s="205" t="s">
        <v>1338</v>
      </c>
      <c r="B123" s="161">
        <v>7</v>
      </c>
      <c r="C123" s="114" t="s">
        <v>194</v>
      </c>
      <c r="D123" s="111" t="s">
        <v>912</v>
      </c>
      <c r="E123" s="111" t="s">
        <v>913</v>
      </c>
      <c r="F123" s="111" t="s">
        <v>914</v>
      </c>
      <c r="G123" s="111" t="s">
        <v>1727</v>
      </c>
      <c r="H123" s="116" t="s">
        <v>586</v>
      </c>
      <c r="I123" s="116" t="s">
        <v>586</v>
      </c>
      <c r="J123" s="116"/>
      <c r="K123" s="136"/>
      <c r="L123" s="116"/>
      <c r="M123" s="116"/>
      <c r="N123" s="117">
        <v>6030001004982</v>
      </c>
      <c r="O123" s="118">
        <v>44425</v>
      </c>
      <c r="P123" s="250"/>
    </row>
    <row r="124" spans="1:16" s="251" customFormat="1" ht="14.5" customHeight="1">
      <c r="A124" s="205"/>
      <c r="B124" s="215" t="s">
        <v>915</v>
      </c>
      <c r="C124" s="216"/>
      <c r="D124" s="216"/>
      <c r="E124" s="216"/>
      <c r="F124" s="216"/>
      <c r="G124" s="216"/>
      <c r="H124" s="216"/>
      <c r="I124" s="216"/>
      <c r="J124" s="216"/>
      <c r="K124" s="216"/>
      <c r="L124" s="216"/>
      <c r="M124" s="216"/>
      <c r="N124" s="216"/>
      <c r="O124" s="285"/>
      <c r="P124" s="250"/>
    </row>
    <row r="125" spans="1:16" s="251" customFormat="1" ht="28">
      <c r="A125" s="205" t="s">
        <v>1339</v>
      </c>
      <c r="B125" s="166">
        <v>14</v>
      </c>
      <c r="C125" s="114" t="s">
        <v>195</v>
      </c>
      <c r="D125" s="310" t="s">
        <v>2006</v>
      </c>
      <c r="E125" s="311" t="s">
        <v>1920</v>
      </c>
      <c r="F125" s="114" t="s">
        <v>690</v>
      </c>
      <c r="G125" s="303" t="s">
        <v>1728</v>
      </c>
      <c r="H125" s="217" t="s">
        <v>586</v>
      </c>
      <c r="I125" s="217" t="s">
        <v>586</v>
      </c>
      <c r="J125" s="116"/>
      <c r="K125" s="119"/>
      <c r="L125" s="217"/>
      <c r="M125" s="217"/>
      <c r="N125" s="117">
        <v>7010001031152</v>
      </c>
      <c r="O125" s="233">
        <v>35377</v>
      </c>
      <c r="P125" s="250"/>
    </row>
    <row r="126" spans="1:16" s="251" customFormat="1" ht="14.5" customHeight="1">
      <c r="A126" s="205" t="s">
        <v>1340</v>
      </c>
      <c r="B126" s="166">
        <v>16</v>
      </c>
      <c r="C126" s="114" t="s">
        <v>196</v>
      </c>
      <c r="D126" s="114" t="s">
        <v>1480</v>
      </c>
      <c r="E126" s="114" t="s">
        <v>1481</v>
      </c>
      <c r="F126" s="114" t="s">
        <v>799</v>
      </c>
      <c r="G126" s="303" t="s">
        <v>1729</v>
      </c>
      <c r="H126" s="217" t="s">
        <v>586</v>
      </c>
      <c r="I126" s="217" t="s">
        <v>586</v>
      </c>
      <c r="J126" s="116"/>
      <c r="K126" s="119"/>
      <c r="L126" s="217"/>
      <c r="M126" s="217"/>
      <c r="N126" s="117">
        <v>1010401029669</v>
      </c>
      <c r="O126" s="274">
        <v>35558</v>
      </c>
      <c r="P126" s="250"/>
    </row>
    <row r="127" spans="1:16" s="251" customFormat="1" ht="14.5" customHeight="1">
      <c r="A127" s="205" t="s">
        <v>1341</v>
      </c>
      <c r="B127" s="166">
        <v>18</v>
      </c>
      <c r="C127" s="114" t="s">
        <v>197</v>
      </c>
      <c r="D127" s="114" t="s">
        <v>916</v>
      </c>
      <c r="E127" s="114" t="s">
        <v>917</v>
      </c>
      <c r="F127" s="114" t="s">
        <v>918</v>
      </c>
      <c r="G127" s="303" t="s">
        <v>1730</v>
      </c>
      <c r="H127" s="217" t="s">
        <v>586</v>
      </c>
      <c r="I127" s="217" t="s">
        <v>586</v>
      </c>
      <c r="J127" s="116"/>
      <c r="K127" s="119"/>
      <c r="L127" s="217"/>
      <c r="M127" s="217"/>
      <c r="N127" s="117">
        <v>8010401029670</v>
      </c>
      <c r="O127" s="274">
        <v>35678</v>
      </c>
      <c r="P127" s="250"/>
    </row>
    <row r="128" spans="1:16" s="251" customFormat="1" ht="14.5" customHeight="1">
      <c r="A128" s="205" t="s">
        <v>1342</v>
      </c>
      <c r="B128" s="166">
        <v>19</v>
      </c>
      <c r="C128" s="114" t="s">
        <v>198</v>
      </c>
      <c r="D128" s="114" t="s">
        <v>919</v>
      </c>
      <c r="E128" s="114" t="s">
        <v>920</v>
      </c>
      <c r="F128" s="114" t="s">
        <v>921</v>
      </c>
      <c r="G128" s="303" t="s">
        <v>1731</v>
      </c>
      <c r="H128" s="217" t="s">
        <v>586</v>
      </c>
      <c r="I128" s="217" t="s">
        <v>586</v>
      </c>
      <c r="J128" s="116"/>
      <c r="K128" s="119"/>
      <c r="L128" s="217"/>
      <c r="M128" s="217"/>
      <c r="N128" s="117">
        <v>6011101020517</v>
      </c>
      <c r="O128" s="274">
        <v>35769</v>
      </c>
      <c r="P128" s="250"/>
    </row>
    <row r="129" spans="1:16" s="251" customFormat="1" ht="14.5" customHeight="1">
      <c r="A129" s="205" t="s">
        <v>1343</v>
      </c>
      <c r="B129" s="166">
        <v>23</v>
      </c>
      <c r="C129" s="114" t="s">
        <v>199</v>
      </c>
      <c r="D129" s="114" t="s">
        <v>922</v>
      </c>
      <c r="E129" s="114" t="s">
        <v>923</v>
      </c>
      <c r="F129" s="114" t="s">
        <v>924</v>
      </c>
      <c r="G129" s="303" t="s">
        <v>1732</v>
      </c>
      <c r="H129" s="217" t="s">
        <v>586</v>
      </c>
      <c r="I129" s="217" t="s">
        <v>586</v>
      </c>
      <c r="J129" s="116"/>
      <c r="K129" s="119"/>
      <c r="L129" s="217"/>
      <c r="M129" s="217"/>
      <c r="N129" s="117">
        <v>3010001058166</v>
      </c>
      <c r="O129" s="274">
        <v>36004</v>
      </c>
      <c r="P129" s="250"/>
    </row>
    <row r="130" spans="1:16" s="251" customFormat="1" ht="14.5" customHeight="1">
      <c r="A130" s="205" t="s">
        <v>1344</v>
      </c>
      <c r="B130" s="166">
        <v>47</v>
      </c>
      <c r="C130" s="114" t="s">
        <v>200</v>
      </c>
      <c r="D130" s="310" t="s">
        <v>1895</v>
      </c>
      <c r="E130" s="114" t="s">
        <v>925</v>
      </c>
      <c r="F130" s="114" t="s">
        <v>834</v>
      </c>
      <c r="G130" s="303" t="s">
        <v>1733</v>
      </c>
      <c r="H130" s="217" t="s">
        <v>586</v>
      </c>
      <c r="I130" s="217" t="s">
        <v>586</v>
      </c>
      <c r="J130" s="116"/>
      <c r="K130" s="119"/>
      <c r="L130" s="217"/>
      <c r="M130" s="217"/>
      <c r="N130" s="117">
        <v>5010001114702</v>
      </c>
      <c r="O130" s="274">
        <v>37512</v>
      </c>
      <c r="P130" s="250"/>
    </row>
    <row r="131" spans="1:16" s="251" customFormat="1" ht="14">
      <c r="A131" s="205" t="s">
        <v>1345</v>
      </c>
      <c r="B131" s="166">
        <v>49</v>
      </c>
      <c r="C131" s="114" t="s">
        <v>201</v>
      </c>
      <c r="D131" s="114" t="s">
        <v>1658</v>
      </c>
      <c r="E131" s="114" t="s">
        <v>926</v>
      </c>
      <c r="F131" s="114" t="s">
        <v>927</v>
      </c>
      <c r="G131" s="303" t="s">
        <v>1734</v>
      </c>
      <c r="H131" s="217" t="s">
        <v>586</v>
      </c>
      <c r="I131" s="217" t="s">
        <v>586</v>
      </c>
      <c r="J131" s="116"/>
      <c r="K131" s="119"/>
      <c r="L131" s="217"/>
      <c r="M131" s="217"/>
      <c r="N131" s="117">
        <v>1010401013565</v>
      </c>
      <c r="O131" s="274">
        <v>37657</v>
      </c>
      <c r="P131" s="250"/>
    </row>
    <row r="132" spans="1:16" s="251" customFormat="1" ht="14">
      <c r="A132" s="205" t="s">
        <v>1346</v>
      </c>
      <c r="B132" s="166">
        <v>60</v>
      </c>
      <c r="C132" s="114" t="s">
        <v>202</v>
      </c>
      <c r="D132" s="114" t="s">
        <v>928</v>
      </c>
      <c r="E132" s="311" t="s">
        <v>1905</v>
      </c>
      <c r="F132" s="114" t="s">
        <v>1490</v>
      </c>
      <c r="G132" s="303" t="s">
        <v>1735</v>
      </c>
      <c r="H132" s="217" t="s">
        <v>586</v>
      </c>
      <c r="I132" s="217" t="s">
        <v>586</v>
      </c>
      <c r="J132" s="116"/>
      <c r="K132" s="119"/>
      <c r="L132" s="217"/>
      <c r="M132" s="217" t="s">
        <v>704</v>
      </c>
      <c r="N132" s="117">
        <v>2010001139355</v>
      </c>
      <c r="O132" s="274">
        <v>38425</v>
      </c>
      <c r="P132" s="253"/>
    </row>
    <row r="133" spans="1:16" s="251" customFormat="1" ht="14.5" customHeight="1">
      <c r="A133" s="205" t="s">
        <v>1347</v>
      </c>
      <c r="B133" s="166">
        <v>68</v>
      </c>
      <c r="C133" s="114" t="s">
        <v>203</v>
      </c>
      <c r="D133" s="114" t="s">
        <v>930</v>
      </c>
      <c r="E133" s="114" t="s">
        <v>931</v>
      </c>
      <c r="F133" s="114" t="s">
        <v>932</v>
      </c>
      <c r="G133" s="303" t="s">
        <v>1736</v>
      </c>
      <c r="H133" s="217" t="s">
        <v>586</v>
      </c>
      <c r="I133" s="217" t="s">
        <v>586</v>
      </c>
      <c r="J133" s="116"/>
      <c r="K133" s="119"/>
      <c r="L133" s="217"/>
      <c r="M133" s="217"/>
      <c r="N133" s="117">
        <v>9010001084487</v>
      </c>
      <c r="O133" s="274">
        <v>38961</v>
      </c>
      <c r="P133" s="250"/>
    </row>
    <row r="134" spans="1:16" s="251" customFormat="1" ht="14.5" customHeight="1">
      <c r="A134" s="205" t="s">
        <v>1348</v>
      </c>
      <c r="B134" s="166">
        <v>69</v>
      </c>
      <c r="C134" s="114" t="s">
        <v>204</v>
      </c>
      <c r="D134" s="114" t="s">
        <v>933</v>
      </c>
      <c r="E134" s="114" t="s">
        <v>934</v>
      </c>
      <c r="F134" s="114" t="s">
        <v>935</v>
      </c>
      <c r="G134" s="303" t="s">
        <v>1737</v>
      </c>
      <c r="H134" s="217" t="s">
        <v>586</v>
      </c>
      <c r="I134" s="217" t="s">
        <v>586</v>
      </c>
      <c r="J134" s="116"/>
      <c r="K134" s="119"/>
      <c r="L134" s="217"/>
      <c r="M134" s="217"/>
      <c r="N134" s="117">
        <v>2010001097124</v>
      </c>
      <c r="O134" s="274">
        <v>38988</v>
      </c>
      <c r="P134" s="250"/>
    </row>
    <row r="135" spans="1:16" s="251" customFormat="1" ht="14.5" customHeight="1">
      <c r="A135" s="205" t="s">
        <v>1349</v>
      </c>
      <c r="B135" s="166">
        <v>75</v>
      </c>
      <c r="C135" s="114" t="s">
        <v>205</v>
      </c>
      <c r="D135" s="114" t="s">
        <v>936</v>
      </c>
      <c r="E135" s="114" t="s">
        <v>937</v>
      </c>
      <c r="F135" s="114" t="s">
        <v>938</v>
      </c>
      <c r="G135" s="303" t="s">
        <v>1738</v>
      </c>
      <c r="H135" s="217" t="s">
        <v>586</v>
      </c>
      <c r="I135" s="217" t="s">
        <v>586</v>
      </c>
      <c r="J135" s="116"/>
      <c r="K135" s="119"/>
      <c r="L135" s="217"/>
      <c r="M135" s="217"/>
      <c r="N135" s="117">
        <v>4010401035243</v>
      </c>
      <c r="O135" s="274">
        <v>39220</v>
      </c>
      <c r="P135" s="250"/>
    </row>
    <row r="136" spans="1:16" s="251" customFormat="1" ht="14.5" customHeight="1">
      <c r="A136" s="205" t="s">
        <v>1350</v>
      </c>
      <c r="B136" s="166">
        <v>76</v>
      </c>
      <c r="C136" s="114" t="s">
        <v>206</v>
      </c>
      <c r="D136" s="114" t="s">
        <v>939</v>
      </c>
      <c r="E136" s="114" t="s">
        <v>940</v>
      </c>
      <c r="F136" s="114" t="s">
        <v>941</v>
      </c>
      <c r="G136" s="303" t="s">
        <v>1739</v>
      </c>
      <c r="H136" s="217" t="s">
        <v>586</v>
      </c>
      <c r="I136" s="217" t="s">
        <v>586</v>
      </c>
      <c r="J136" s="116"/>
      <c r="K136" s="119"/>
      <c r="L136" s="217"/>
      <c r="M136" s="217"/>
      <c r="N136" s="117">
        <v>4010001124280</v>
      </c>
      <c r="O136" s="274">
        <v>39283</v>
      </c>
      <c r="P136" s="250"/>
    </row>
    <row r="137" spans="1:16" s="251" customFormat="1" ht="28">
      <c r="A137" s="205" t="s">
        <v>1351</v>
      </c>
      <c r="B137" s="166">
        <v>80</v>
      </c>
      <c r="C137" s="114" t="s">
        <v>207</v>
      </c>
      <c r="D137" s="310" t="s">
        <v>1907</v>
      </c>
      <c r="E137" s="232" t="s">
        <v>1523</v>
      </c>
      <c r="F137" s="114" t="s">
        <v>942</v>
      </c>
      <c r="G137" s="303" t="s">
        <v>1740</v>
      </c>
      <c r="H137" s="217" t="s">
        <v>586</v>
      </c>
      <c r="I137" s="217" t="s">
        <v>586</v>
      </c>
      <c r="J137" s="116"/>
      <c r="K137" s="119"/>
      <c r="L137" s="217"/>
      <c r="M137" s="217"/>
      <c r="N137" s="117">
        <v>1010001034920</v>
      </c>
      <c r="O137" s="274">
        <v>39462</v>
      </c>
      <c r="P137" s="250"/>
    </row>
    <row r="138" spans="1:16" s="251" customFormat="1" ht="14.5" customHeight="1">
      <c r="A138" s="205" t="s">
        <v>1352</v>
      </c>
      <c r="B138" s="166">
        <v>83</v>
      </c>
      <c r="C138" s="114" t="s">
        <v>208</v>
      </c>
      <c r="D138" s="114" t="s">
        <v>1493</v>
      </c>
      <c r="E138" s="114" t="s">
        <v>1482</v>
      </c>
      <c r="F138" s="310" t="s">
        <v>1911</v>
      </c>
      <c r="G138" s="303" t="s">
        <v>1741</v>
      </c>
      <c r="H138" s="217" t="s">
        <v>586</v>
      </c>
      <c r="I138" s="217" t="s">
        <v>586</v>
      </c>
      <c r="J138" s="116"/>
      <c r="K138" s="119"/>
      <c r="L138" s="217"/>
      <c r="M138" s="217"/>
      <c r="N138" s="117">
        <v>9011101017056</v>
      </c>
      <c r="O138" s="274">
        <v>39617</v>
      </c>
      <c r="P138" s="250"/>
    </row>
    <row r="139" spans="1:16" s="251" customFormat="1" ht="29.5" customHeight="1">
      <c r="A139" s="205" t="s">
        <v>1353</v>
      </c>
      <c r="B139" s="166">
        <v>87</v>
      </c>
      <c r="C139" s="114" t="s">
        <v>209</v>
      </c>
      <c r="D139" s="114" t="s">
        <v>943</v>
      </c>
      <c r="E139" s="232" t="s">
        <v>1483</v>
      </c>
      <c r="F139" s="114" t="s">
        <v>944</v>
      </c>
      <c r="G139" s="303" t="s">
        <v>1742</v>
      </c>
      <c r="H139" s="217" t="s">
        <v>586</v>
      </c>
      <c r="I139" s="217" t="s">
        <v>586</v>
      </c>
      <c r="J139" s="116"/>
      <c r="K139" s="119"/>
      <c r="L139" s="217"/>
      <c r="M139" s="217"/>
      <c r="N139" s="117">
        <v>6010001039758</v>
      </c>
      <c r="O139" s="274">
        <v>40116</v>
      </c>
      <c r="P139" s="250"/>
    </row>
    <row r="140" spans="1:16" s="251" customFormat="1" ht="14.5" customHeight="1">
      <c r="A140" s="205" t="s">
        <v>1354</v>
      </c>
      <c r="B140" s="166">
        <v>91</v>
      </c>
      <c r="C140" s="114" t="s">
        <v>210</v>
      </c>
      <c r="D140" s="114" t="s">
        <v>945</v>
      </c>
      <c r="E140" s="114" t="s">
        <v>1641</v>
      </c>
      <c r="F140" s="114" t="s">
        <v>946</v>
      </c>
      <c r="G140" s="303" t="s">
        <v>1743</v>
      </c>
      <c r="H140" s="217" t="s">
        <v>586</v>
      </c>
      <c r="I140" s="217" t="s">
        <v>586</v>
      </c>
      <c r="J140" s="116"/>
      <c r="K140" s="119"/>
      <c r="L140" s="217"/>
      <c r="M140" s="217" t="s">
        <v>704</v>
      </c>
      <c r="N140" s="117">
        <v>1011001047805</v>
      </c>
      <c r="O140" s="274">
        <v>40430</v>
      </c>
      <c r="P140" s="253"/>
    </row>
    <row r="141" spans="1:16" s="251" customFormat="1" ht="14.5" customHeight="1">
      <c r="A141" s="205" t="s">
        <v>1355</v>
      </c>
      <c r="B141" s="166">
        <v>94</v>
      </c>
      <c r="C141" s="114" t="s">
        <v>211</v>
      </c>
      <c r="D141" s="114" t="s">
        <v>947</v>
      </c>
      <c r="E141" s="114" t="s">
        <v>948</v>
      </c>
      <c r="F141" s="114" t="s">
        <v>949</v>
      </c>
      <c r="G141" s="303" t="s">
        <v>1744</v>
      </c>
      <c r="H141" s="217" t="s">
        <v>586</v>
      </c>
      <c r="I141" s="217" t="s">
        <v>586</v>
      </c>
      <c r="J141" s="116"/>
      <c r="K141" s="119"/>
      <c r="L141" s="217"/>
      <c r="M141" s="217"/>
      <c r="N141" s="117">
        <v>9010401082289</v>
      </c>
      <c r="O141" s="274">
        <v>41493</v>
      </c>
      <c r="P141" s="250"/>
    </row>
    <row r="142" spans="1:16" s="251" customFormat="1" ht="28">
      <c r="A142" s="205" t="s">
        <v>1356</v>
      </c>
      <c r="B142" s="166">
        <v>97</v>
      </c>
      <c r="C142" s="114" t="s">
        <v>212</v>
      </c>
      <c r="D142" s="114" t="s">
        <v>950</v>
      </c>
      <c r="E142" s="232" t="s">
        <v>951</v>
      </c>
      <c r="F142" s="114" t="s">
        <v>1642</v>
      </c>
      <c r="G142" s="303" t="s">
        <v>1745</v>
      </c>
      <c r="H142" s="217" t="s">
        <v>586</v>
      </c>
      <c r="I142" s="217" t="s">
        <v>586</v>
      </c>
      <c r="J142" s="116"/>
      <c r="K142" s="119"/>
      <c r="L142" s="217"/>
      <c r="M142" s="217" t="s">
        <v>704</v>
      </c>
      <c r="N142" s="117">
        <v>7011001032594</v>
      </c>
      <c r="O142" s="274">
        <v>42083</v>
      </c>
      <c r="P142" s="253"/>
    </row>
    <row r="143" spans="1:16" s="251" customFormat="1" ht="14.5" customHeight="1">
      <c r="A143" s="205" t="s">
        <v>1357</v>
      </c>
      <c r="B143" s="166">
        <v>98</v>
      </c>
      <c r="C143" s="114" t="s">
        <v>213</v>
      </c>
      <c r="D143" s="114" t="s">
        <v>952</v>
      </c>
      <c r="E143" s="310" t="s">
        <v>2007</v>
      </c>
      <c r="F143" s="114" t="s">
        <v>953</v>
      </c>
      <c r="G143" s="303" t="s">
        <v>1746</v>
      </c>
      <c r="H143" s="217" t="s">
        <v>586</v>
      </c>
      <c r="I143" s="217"/>
      <c r="J143" s="116"/>
      <c r="K143" s="119"/>
      <c r="L143" s="217"/>
      <c r="M143" s="217"/>
      <c r="N143" s="117">
        <v>4011001031145</v>
      </c>
      <c r="O143" s="274">
        <v>42088</v>
      </c>
      <c r="P143" s="250"/>
    </row>
    <row r="144" spans="1:16" s="251" customFormat="1" ht="14.5" customHeight="1">
      <c r="A144" s="205" t="s">
        <v>1358</v>
      </c>
      <c r="B144" s="166">
        <v>101</v>
      </c>
      <c r="C144" s="114" t="s">
        <v>214</v>
      </c>
      <c r="D144" s="114" t="s">
        <v>954</v>
      </c>
      <c r="E144" s="114" t="s">
        <v>1484</v>
      </c>
      <c r="F144" s="114" t="s">
        <v>955</v>
      </c>
      <c r="G144" s="303" t="s">
        <v>1747</v>
      </c>
      <c r="H144" s="217" t="s">
        <v>586</v>
      </c>
      <c r="I144" s="217" t="s">
        <v>586</v>
      </c>
      <c r="J144" s="116"/>
      <c r="K144" s="119"/>
      <c r="L144" s="217"/>
      <c r="M144" s="217"/>
      <c r="N144" s="117">
        <v>1013201016399</v>
      </c>
      <c r="O144" s="274">
        <v>42976</v>
      </c>
      <c r="P144" s="250"/>
    </row>
    <row r="145" spans="1:16" s="251" customFormat="1" ht="14.5" customHeight="1">
      <c r="A145" s="205" t="s">
        <v>1359</v>
      </c>
      <c r="B145" s="166">
        <v>102</v>
      </c>
      <c r="C145" s="114" t="s">
        <v>215</v>
      </c>
      <c r="D145" s="114" t="s">
        <v>956</v>
      </c>
      <c r="E145" s="114" t="s">
        <v>957</v>
      </c>
      <c r="F145" s="114" t="s">
        <v>958</v>
      </c>
      <c r="G145" s="303" t="s">
        <v>1748</v>
      </c>
      <c r="H145" s="217" t="s">
        <v>586</v>
      </c>
      <c r="I145" s="217" t="s">
        <v>586</v>
      </c>
      <c r="J145" s="116"/>
      <c r="K145" s="119"/>
      <c r="L145" s="217"/>
      <c r="M145" s="217" t="s">
        <v>615</v>
      </c>
      <c r="N145" s="117">
        <v>3010001120644</v>
      </c>
      <c r="O145" s="274">
        <v>43021</v>
      </c>
      <c r="P145" s="250"/>
    </row>
    <row r="146" spans="1:16" s="251" customFormat="1" ht="14.5" customHeight="1">
      <c r="A146" s="205" t="s">
        <v>1360</v>
      </c>
      <c r="B146" s="166">
        <v>103</v>
      </c>
      <c r="C146" s="114" t="s">
        <v>216</v>
      </c>
      <c r="D146" s="114" t="s">
        <v>959</v>
      </c>
      <c r="E146" s="114" t="s">
        <v>960</v>
      </c>
      <c r="F146" s="114" t="s">
        <v>961</v>
      </c>
      <c r="G146" s="303" t="s">
        <v>1749</v>
      </c>
      <c r="H146" s="217" t="s">
        <v>586</v>
      </c>
      <c r="I146" s="217"/>
      <c r="J146" s="116"/>
      <c r="K146" s="119"/>
      <c r="L146" s="217"/>
      <c r="M146" s="217" t="s">
        <v>704</v>
      </c>
      <c r="N146" s="117">
        <v>7013201018150</v>
      </c>
      <c r="O146" s="274">
        <v>43199</v>
      </c>
      <c r="P146" s="253"/>
    </row>
    <row r="147" spans="1:16" s="251" customFormat="1" ht="14.5" customHeight="1">
      <c r="A147" s="205" t="s">
        <v>1361</v>
      </c>
      <c r="B147" s="166">
        <v>104</v>
      </c>
      <c r="C147" s="114" t="s">
        <v>217</v>
      </c>
      <c r="D147" s="114" t="s">
        <v>962</v>
      </c>
      <c r="E147" s="114" t="s">
        <v>963</v>
      </c>
      <c r="F147" s="114" t="s">
        <v>964</v>
      </c>
      <c r="G147" s="303" t="s">
        <v>1750</v>
      </c>
      <c r="H147" s="217" t="s">
        <v>586</v>
      </c>
      <c r="I147" s="217" t="s">
        <v>586</v>
      </c>
      <c r="J147" s="116"/>
      <c r="K147" s="119"/>
      <c r="L147" s="217"/>
      <c r="M147" s="217" t="s">
        <v>615</v>
      </c>
      <c r="N147" s="117">
        <v>7010001140218</v>
      </c>
      <c r="O147" s="274">
        <v>43236</v>
      </c>
      <c r="P147" s="250"/>
    </row>
    <row r="148" spans="1:16" s="251" customFormat="1" ht="14">
      <c r="A148" s="205" t="s">
        <v>1362</v>
      </c>
      <c r="B148" s="166">
        <v>105</v>
      </c>
      <c r="C148" s="114" t="s">
        <v>218</v>
      </c>
      <c r="D148" s="114" t="s">
        <v>965</v>
      </c>
      <c r="E148" s="232" t="s">
        <v>1670</v>
      </c>
      <c r="F148" s="114" t="s">
        <v>966</v>
      </c>
      <c r="G148" s="303" t="s">
        <v>1751</v>
      </c>
      <c r="H148" s="217" t="s">
        <v>586</v>
      </c>
      <c r="I148" s="217" t="s">
        <v>586</v>
      </c>
      <c r="J148" s="116"/>
      <c r="K148" s="119"/>
      <c r="L148" s="217"/>
      <c r="M148" s="217"/>
      <c r="N148" s="117">
        <v>8010001058665</v>
      </c>
      <c r="O148" s="274">
        <v>43262</v>
      </c>
      <c r="P148" s="250"/>
    </row>
    <row r="149" spans="1:16" s="251" customFormat="1" ht="14.5" customHeight="1">
      <c r="A149" s="205" t="s">
        <v>1363</v>
      </c>
      <c r="B149" s="166">
        <v>107</v>
      </c>
      <c r="C149" s="114" t="s">
        <v>219</v>
      </c>
      <c r="D149" s="114" t="s">
        <v>967</v>
      </c>
      <c r="E149" s="114" t="s">
        <v>968</v>
      </c>
      <c r="F149" s="114" t="s">
        <v>969</v>
      </c>
      <c r="G149" s="303" t="s">
        <v>1954</v>
      </c>
      <c r="H149" s="217" t="s">
        <v>586</v>
      </c>
      <c r="I149" s="217" t="s">
        <v>586</v>
      </c>
      <c r="J149" s="116"/>
      <c r="K149" s="119"/>
      <c r="L149" s="217"/>
      <c r="M149" s="217" t="s">
        <v>704</v>
      </c>
      <c r="N149" s="117">
        <v>6010701015728</v>
      </c>
      <c r="O149" s="274">
        <v>43273</v>
      </c>
      <c r="P149" s="250"/>
    </row>
    <row r="150" spans="1:16" s="251" customFormat="1" ht="14.5" customHeight="1">
      <c r="A150" s="205" t="s">
        <v>1364</v>
      </c>
      <c r="B150" s="166">
        <v>109</v>
      </c>
      <c r="C150" s="310" t="s">
        <v>1952</v>
      </c>
      <c r="D150" s="114" t="s">
        <v>1637</v>
      </c>
      <c r="E150" s="114" t="s">
        <v>970</v>
      </c>
      <c r="F150" s="310" t="s">
        <v>1953</v>
      </c>
      <c r="G150" s="314" t="s">
        <v>1752</v>
      </c>
      <c r="H150" s="217" t="s">
        <v>586</v>
      </c>
      <c r="I150" s="217"/>
      <c r="J150" s="116"/>
      <c r="K150" s="119"/>
      <c r="L150" s="217"/>
      <c r="M150" s="217"/>
      <c r="N150" s="117">
        <v>7010001095222</v>
      </c>
      <c r="O150" s="274">
        <v>43286</v>
      </c>
      <c r="P150" s="250"/>
    </row>
    <row r="151" spans="1:16" s="251" customFormat="1" ht="31">
      <c r="A151" s="205" t="s">
        <v>1365</v>
      </c>
      <c r="B151" s="166">
        <v>111</v>
      </c>
      <c r="C151" s="114" t="s">
        <v>220</v>
      </c>
      <c r="D151" s="114" t="s">
        <v>971</v>
      </c>
      <c r="E151" s="334" t="s">
        <v>1921</v>
      </c>
      <c r="F151" s="310" t="s">
        <v>1996</v>
      </c>
      <c r="G151" s="303" t="s">
        <v>1753</v>
      </c>
      <c r="H151" s="217" t="s">
        <v>586</v>
      </c>
      <c r="I151" s="217" t="s">
        <v>586</v>
      </c>
      <c r="J151" s="116"/>
      <c r="K151" s="119"/>
      <c r="L151" s="217"/>
      <c r="M151" s="217"/>
      <c r="N151" s="117">
        <v>6013201013986</v>
      </c>
      <c r="O151" s="274">
        <v>43370</v>
      </c>
      <c r="P151" s="250"/>
    </row>
    <row r="152" spans="1:16" s="251" customFormat="1" ht="14.5" customHeight="1">
      <c r="A152" s="205" t="s">
        <v>1366</v>
      </c>
      <c r="B152" s="166">
        <v>114</v>
      </c>
      <c r="C152" s="114" t="s">
        <v>221</v>
      </c>
      <c r="D152" s="114" t="s">
        <v>973</v>
      </c>
      <c r="E152" s="114" t="s">
        <v>1665</v>
      </c>
      <c r="F152" s="114" t="s">
        <v>974</v>
      </c>
      <c r="G152" s="303" t="s">
        <v>1754</v>
      </c>
      <c r="H152" s="217" t="s">
        <v>586</v>
      </c>
      <c r="I152" s="217" t="s">
        <v>586</v>
      </c>
      <c r="J152" s="116"/>
      <c r="K152" s="119"/>
      <c r="L152" s="217"/>
      <c r="M152" s="217" t="s">
        <v>704</v>
      </c>
      <c r="N152" s="117">
        <v>3011001044453</v>
      </c>
      <c r="O152" s="274">
        <v>43430</v>
      </c>
      <c r="P152" s="253"/>
    </row>
    <row r="153" spans="1:16" s="251" customFormat="1" ht="14.5" customHeight="1">
      <c r="A153" s="205" t="s">
        <v>1367</v>
      </c>
      <c r="B153" s="166">
        <v>115</v>
      </c>
      <c r="C153" s="114" t="s">
        <v>222</v>
      </c>
      <c r="D153" s="114" t="s">
        <v>975</v>
      </c>
      <c r="E153" s="114" t="s">
        <v>976</v>
      </c>
      <c r="F153" s="114" t="s">
        <v>977</v>
      </c>
      <c r="G153" s="303" t="s">
        <v>1755</v>
      </c>
      <c r="H153" s="217" t="s">
        <v>586</v>
      </c>
      <c r="I153" s="217" t="s">
        <v>586</v>
      </c>
      <c r="J153" s="116"/>
      <c r="K153" s="119"/>
      <c r="L153" s="217"/>
      <c r="M153" s="217" t="s">
        <v>586</v>
      </c>
      <c r="N153" s="117">
        <v>8011001069776</v>
      </c>
      <c r="O153" s="274">
        <v>43445</v>
      </c>
      <c r="P153" s="253"/>
    </row>
    <row r="154" spans="1:16" s="251" customFormat="1" ht="14.5" customHeight="1">
      <c r="A154" s="205" t="s">
        <v>1368</v>
      </c>
      <c r="B154" s="166">
        <v>116</v>
      </c>
      <c r="C154" s="114" t="s">
        <v>223</v>
      </c>
      <c r="D154" s="114" t="s">
        <v>978</v>
      </c>
      <c r="E154" s="114" t="s">
        <v>979</v>
      </c>
      <c r="F154" s="114" t="s">
        <v>980</v>
      </c>
      <c r="G154" s="303" t="s">
        <v>1756</v>
      </c>
      <c r="H154" s="217" t="s">
        <v>586</v>
      </c>
      <c r="I154" s="217"/>
      <c r="J154" s="116"/>
      <c r="K154" s="119"/>
      <c r="L154" s="217"/>
      <c r="M154" s="217"/>
      <c r="N154" s="117">
        <v>6011001044335</v>
      </c>
      <c r="O154" s="274">
        <v>43511</v>
      </c>
      <c r="P154" s="253"/>
    </row>
    <row r="155" spans="1:16" s="251" customFormat="1" ht="14">
      <c r="A155" s="205" t="s">
        <v>1369</v>
      </c>
      <c r="B155" s="166">
        <v>117</v>
      </c>
      <c r="C155" s="114" t="s">
        <v>224</v>
      </c>
      <c r="D155" s="114" t="s">
        <v>981</v>
      </c>
      <c r="E155" s="311" t="s">
        <v>1906</v>
      </c>
      <c r="F155" s="114" t="s">
        <v>982</v>
      </c>
      <c r="G155" s="303" t="s">
        <v>1757</v>
      </c>
      <c r="H155" s="217" t="s">
        <v>586</v>
      </c>
      <c r="I155" s="217"/>
      <c r="J155" s="116"/>
      <c r="K155" s="119"/>
      <c r="L155" s="217"/>
      <c r="M155" s="217" t="s">
        <v>586</v>
      </c>
      <c r="N155" s="117">
        <v>9013301017315</v>
      </c>
      <c r="O155" s="274">
        <v>43514</v>
      </c>
      <c r="P155" s="253"/>
    </row>
    <row r="156" spans="1:16" s="251" customFormat="1" ht="14">
      <c r="A156" s="205" t="s">
        <v>1370</v>
      </c>
      <c r="B156" s="166">
        <v>119</v>
      </c>
      <c r="C156" s="114" t="s">
        <v>225</v>
      </c>
      <c r="D156" s="114" t="s">
        <v>983</v>
      </c>
      <c r="E156" s="114" t="s">
        <v>984</v>
      </c>
      <c r="F156" s="114" t="s">
        <v>985</v>
      </c>
      <c r="G156" s="303" t="s">
        <v>1758</v>
      </c>
      <c r="H156" s="217" t="s">
        <v>586</v>
      </c>
      <c r="I156" s="217" t="s">
        <v>586</v>
      </c>
      <c r="J156" s="116"/>
      <c r="K156" s="119"/>
      <c r="L156" s="217"/>
      <c r="M156" s="217" t="s">
        <v>586</v>
      </c>
      <c r="N156" s="117">
        <v>4011001023002</v>
      </c>
      <c r="O156" s="274">
        <v>43549</v>
      </c>
      <c r="P156" s="253"/>
    </row>
    <row r="157" spans="1:16" s="251" customFormat="1" ht="14.5" customHeight="1">
      <c r="A157" s="205" t="s">
        <v>1371</v>
      </c>
      <c r="B157" s="166">
        <v>120</v>
      </c>
      <c r="C157" s="114" t="s">
        <v>226</v>
      </c>
      <c r="D157" s="114" t="s">
        <v>986</v>
      </c>
      <c r="E157" s="310" t="s">
        <v>1984</v>
      </c>
      <c r="F157" s="114" t="s">
        <v>929</v>
      </c>
      <c r="G157" s="303" t="s">
        <v>1759</v>
      </c>
      <c r="H157" s="217" t="s">
        <v>586</v>
      </c>
      <c r="I157" s="217" t="s">
        <v>586</v>
      </c>
      <c r="J157" s="371"/>
      <c r="K157" s="372"/>
      <c r="L157" s="217"/>
      <c r="M157" s="217"/>
      <c r="N157" s="117">
        <v>4011101061042</v>
      </c>
      <c r="O157" s="274">
        <v>43593</v>
      </c>
      <c r="P157" s="253"/>
    </row>
    <row r="158" spans="1:16" s="251" customFormat="1" ht="14.5" customHeight="1">
      <c r="A158" s="205" t="s">
        <v>1372</v>
      </c>
      <c r="B158" s="166">
        <v>123</v>
      </c>
      <c r="C158" s="114" t="s">
        <v>227</v>
      </c>
      <c r="D158" s="114" t="s">
        <v>1701</v>
      </c>
      <c r="E158" s="114" t="s">
        <v>987</v>
      </c>
      <c r="F158" s="114" t="s">
        <v>988</v>
      </c>
      <c r="G158" s="303" t="s">
        <v>1760</v>
      </c>
      <c r="H158" s="217" t="s">
        <v>586</v>
      </c>
      <c r="I158" s="217" t="s">
        <v>586</v>
      </c>
      <c r="J158" s="371"/>
      <c r="K158" s="372"/>
      <c r="L158" s="217"/>
      <c r="M158" s="217" t="s">
        <v>704</v>
      </c>
      <c r="N158" s="117">
        <v>5013101001596</v>
      </c>
      <c r="O158" s="274">
        <v>43647</v>
      </c>
      <c r="P158" s="253"/>
    </row>
    <row r="159" spans="1:16" s="251" customFormat="1" ht="14.5" customHeight="1">
      <c r="A159" s="205" t="s">
        <v>1373</v>
      </c>
      <c r="B159" s="166">
        <v>124</v>
      </c>
      <c r="C159" s="114" t="s">
        <v>228</v>
      </c>
      <c r="D159" s="114" t="s">
        <v>989</v>
      </c>
      <c r="E159" s="114" t="s">
        <v>990</v>
      </c>
      <c r="F159" s="114" t="s">
        <v>991</v>
      </c>
      <c r="G159" s="303" t="s">
        <v>1761</v>
      </c>
      <c r="H159" s="217" t="s">
        <v>586</v>
      </c>
      <c r="I159" s="217" t="s">
        <v>586</v>
      </c>
      <c r="J159" s="371"/>
      <c r="K159" s="372"/>
      <c r="L159" s="217"/>
      <c r="M159" s="217" t="s">
        <v>586</v>
      </c>
      <c r="N159" s="117">
        <v>5011101047222</v>
      </c>
      <c r="O159" s="274">
        <v>43657</v>
      </c>
      <c r="P159" s="253"/>
    </row>
    <row r="160" spans="1:16" s="251" customFormat="1" ht="14.5" customHeight="1">
      <c r="A160" s="205" t="s">
        <v>1374</v>
      </c>
      <c r="B160" s="166">
        <v>125</v>
      </c>
      <c r="C160" s="114" t="s">
        <v>229</v>
      </c>
      <c r="D160" s="114" t="s">
        <v>992</v>
      </c>
      <c r="E160" s="114" t="s">
        <v>993</v>
      </c>
      <c r="F160" s="114" t="s">
        <v>994</v>
      </c>
      <c r="G160" s="303" t="s">
        <v>1762</v>
      </c>
      <c r="H160" s="217" t="s">
        <v>586</v>
      </c>
      <c r="I160" s="217" t="s">
        <v>586</v>
      </c>
      <c r="J160" s="371"/>
      <c r="K160" s="372"/>
      <c r="L160" s="217"/>
      <c r="M160" s="217"/>
      <c r="N160" s="117">
        <v>6011001065843</v>
      </c>
      <c r="O160" s="274">
        <v>43710</v>
      </c>
      <c r="P160" s="253"/>
    </row>
    <row r="161" spans="1:17" s="251" customFormat="1" ht="28">
      <c r="A161" s="205" t="s">
        <v>1375</v>
      </c>
      <c r="B161" s="166">
        <v>126</v>
      </c>
      <c r="C161" s="114" t="s">
        <v>230</v>
      </c>
      <c r="D161" s="114" t="s">
        <v>995</v>
      </c>
      <c r="E161" s="232" t="s">
        <v>996</v>
      </c>
      <c r="F161" s="114" t="s">
        <v>997</v>
      </c>
      <c r="G161" s="303" t="s">
        <v>1763</v>
      </c>
      <c r="H161" s="217" t="s">
        <v>586</v>
      </c>
      <c r="I161" s="217" t="s">
        <v>586</v>
      </c>
      <c r="J161" s="371"/>
      <c r="K161" s="372"/>
      <c r="L161" s="217"/>
      <c r="M161" s="217" t="s">
        <v>586</v>
      </c>
      <c r="N161" s="117">
        <v>7010401095961</v>
      </c>
      <c r="O161" s="274">
        <v>43740</v>
      </c>
      <c r="P161" s="253"/>
    </row>
    <row r="162" spans="1:17" s="251" customFormat="1" ht="28">
      <c r="A162" s="205" t="s">
        <v>1376</v>
      </c>
      <c r="B162" s="166">
        <v>127</v>
      </c>
      <c r="C162" s="114" t="s">
        <v>231</v>
      </c>
      <c r="D162" s="114" t="s">
        <v>998</v>
      </c>
      <c r="E162" s="232" t="s">
        <v>1702</v>
      </c>
      <c r="F162" s="232" t="s">
        <v>1501</v>
      </c>
      <c r="G162" s="303" t="s">
        <v>1764</v>
      </c>
      <c r="H162" s="217" t="s">
        <v>586</v>
      </c>
      <c r="I162" s="217" t="s">
        <v>586</v>
      </c>
      <c r="J162" s="371"/>
      <c r="K162" s="372"/>
      <c r="L162" s="217"/>
      <c r="M162" s="217" t="s">
        <v>704</v>
      </c>
      <c r="N162" s="117">
        <v>4011001072940</v>
      </c>
      <c r="O162" s="274">
        <v>43794</v>
      </c>
      <c r="P162" s="253"/>
    </row>
    <row r="163" spans="1:17" s="251" customFormat="1" ht="14.5" customHeight="1">
      <c r="A163" s="205" t="s">
        <v>1377</v>
      </c>
      <c r="B163" s="166">
        <v>128</v>
      </c>
      <c r="C163" s="114" t="s">
        <v>232</v>
      </c>
      <c r="D163" s="114" t="s">
        <v>999</v>
      </c>
      <c r="E163" s="114" t="s">
        <v>1000</v>
      </c>
      <c r="F163" s="114" t="s">
        <v>1001</v>
      </c>
      <c r="G163" s="303" t="s">
        <v>1765</v>
      </c>
      <c r="H163" s="217" t="s">
        <v>586</v>
      </c>
      <c r="I163" s="217" t="s">
        <v>586</v>
      </c>
      <c r="J163" s="371"/>
      <c r="K163" s="372"/>
      <c r="L163" s="217"/>
      <c r="M163" s="217" t="s">
        <v>704</v>
      </c>
      <c r="N163" s="117">
        <v>8010401103566</v>
      </c>
      <c r="O163" s="274">
        <v>43794</v>
      </c>
      <c r="P163" s="253"/>
    </row>
    <row r="164" spans="1:17" s="251" customFormat="1" ht="14.5" customHeight="1">
      <c r="A164" s="205" t="s">
        <v>1378</v>
      </c>
      <c r="B164" s="166">
        <v>130</v>
      </c>
      <c r="C164" s="114" t="s">
        <v>233</v>
      </c>
      <c r="D164" s="114" t="s">
        <v>1002</v>
      </c>
      <c r="E164" s="114" t="s">
        <v>1003</v>
      </c>
      <c r="F164" s="114" t="s">
        <v>1004</v>
      </c>
      <c r="G164" s="303" t="s">
        <v>1766</v>
      </c>
      <c r="H164" s="217" t="s">
        <v>586</v>
      </c>
      <c r="I164" s="217" t="s">
        <v>586</v>
      </c>
      <c r="J164" s="371"/>
      <c r="K164" s="372"/>
      <c r="L164" s="217"/>
      <c r="M164" s="217" t="s">
        <v>704</v>
      </c>
      <c r="N164" s="117">
        <v>7011101053301</v>
      </c>
      <c r="O164" s="274">
        <v>43824</v>
      </c>
      <c r="P164" s="253"/>
    </row>
    <row r="165" spans="1:17" s="251" customFormat="1" ht="18.5" customHeight="1">
      <c r="A165" s="205" t="s">
        <v>1379</v>
      </c>
      <c r="B165" s="166">
        <v>131</v>
      </c>
      <c r="C165" s="114" t="s">
        <v>234</v>
      </c>
      <c r="D165" s="114" t="s">
        <v>1005</v>
      </c>
      <c r="E165" s="114" t="s">
        <v>1659</v>
      </c>
      <c r="F165" s="114" t="s">
        <v>1006</v>
      </c>
      <c r="G165" s="303" t="s">
        <v>1767</v>
      </c>
      <c r="H165" s="217" t="s">
        <v>586</v>
      </c>
      <c r="I165" s="217" t="s">
        <v>586</v>
      </c>
      <c r="J165" s="371"/>
      <c r="K165" s="372"/>
      <c r="L165" s="217"/>
      <c r="M165" s="217" t="s">
        <v>704</v>
      </c>
      <c r="N165" s="117">
        <v>7010401084650</v>
      </c>
      <c r="O165" s="274">
        <v>43962</v>
      </c>
      <c r="P165" s="253"/>
    </row>
    <row r="166" spans="1:17" s="251" customFormat="1" ht="14.5" customHeight="1">
      <c r="A166" s="205" t="s">
        <v>1380</v>
      </c>
      <c r="B166" s="166">
        <v>132</v>
      </c>
      <c r="C166" s="114" t="s">
        <v>235</v>
      </c>
      <c r="D166" s="114" t="s">
        <v>1007</v>
      </c>
      <c r="E166" s="114" t="s">
        <v>1545</v>
      </c>
      <c r="F166" s="114" t="s">
        <v>1009</v>
      </c>
      <c r="G166" s="303" t="s">
        <v>1768</v>
      </c>
      <c r="H166" s="217" t="s">
        <v>586</v>
      </c>
      <c r="I166" s="217" t="s">
        <v>586</v>
      </c>
      <c r="J166" s="371"/>
      <c r="K166" s="372"/>
      <c r="L166" s="217"/>
      <c r="M166" s="217"/>
      <c r="N166" s="117">
        <v>4011801015925</v>
      </c>
      <c r="O166" s="274">
        <v>43977</v>
      </c>
      <c r="P166" s="253"/>
    </row>
    <row r="167" spans="1:17" s="251" customFormat="1" ht="14.5" customHeight="1">
      <c r="A167" s="205" t="s">
        <v>1381</v>
      </c>
      <c r="B167" s="166">
        <v>133</v>
      </c>
      <c r="C167" s="114" t="s">
        <v>236</v>
      </c>
      <c r="D167" s="114" t="s">
        <v>1010</v>
      </c>
      <c r="E167" s="114" t="s">
        <v>1011</v>
      </c>
      <c r="F167" s="114" t="s">
        <v>2083</v>
      </c>
      <c r="G167" s="303" t="s">
        <v>1769</v>
      </c>
      <c r="H167" s="217" t="s">
        <v>586</v>
      </c>
      <c r="I167" s="217" t="s">
        <v>586</v>
      </c>
      <c r="J167" s="371"/>
      <c r="K167" s="372"/>
      <c r="L167" s="217"/>
      <c r="M167" s="217" t="s">
        <v>586</v>
      </c>
      <c r="N167" s="117">
        <v>6013201018127</v>
      </c>
      <c r="O167" s="274">
        <v>44047</v>
      </c>
      <c r="P167" s="253"/>
    </row>
    <row r="168" spans="1:17" s="251" customFormat="1" ht="14">
      <c r="A168" s="205" t="s">
        <v>1382</v>
      </c>
      <c r="B168" s="166">
        <v>134</v>
      </c>
      <c r="C168" s="114" t="s">
        <v>237</v>
      </c>
      <c r="D168" s="114" t="s">
        <v>1012</v>
      </c>
      <c r="E168" s="311" t="s">
        <v>1908</v>
      </c>
      <c r="F168" s="114" t="s">
        <v>1013</v>
      </c>
      <c r="G168" s="303" t="s">
        <v>1770</v>
      </c>
      <c r="H168" s="217" t="s">
        <v>586</v>
      </c>
      <c r="I168" s="217" t="s">
        <v>586</v>
      </c>
      <c r="J168" s="371"/>
      <c r="K168" s="372"/>
      <c r="L168" s="217"/>
      <c r="M168" s="217" t="s">
        <v>704</v>
      </c>
      <c r="N168" s="117">
        <v>9013201015880</v>
      </c>
      <c r="O168" s="274">
        <v>44047</v>
      </c>
      <c r="P168" s="253"/>
    </row>
    <row r="169" spans="1:17" s="251" customFormat="1" ht="14">
      <c r="A169" s="205" t="s">
        <v>1383</v>
      </c>
      <c r="B169" s="166">
        <v>135</v>
      </c>
      <c r="C169" s="114" t="s">
        <v>238</v>
      </c>
      <c r="D169" s="114" t="s">
        <v>1014</v>
      </c>
      <c r="E169" s="232" t="s">
        <v>1671</v>
      </c>
      <c r="F169" s="114" t="s">
        <v>1015</v>
      </c>
      <c r="G169" s="303" t="s">
        <v>1771</v>
      </c>
      <c r="H169" s="217" t="s">
        <v>586</v>
      </c>
      <c r="I169" s="217" t="s">
        <v>586</v>
      </c>
      <c r="J169" s="371"/>
      <c r="K169" s="372"/>
      <c r="L169" s="217"/>
      <c r="M169" s="217" t="s">
        <v>704</v>
      </c>
      <c r="N169" s="117">
        <v>6011001069043</v>
      </c>
      <c r="O169" s="274">
        <v>44088</v>
      </c>
      <c r="P169" s="253"/>
    </row>
    <row r="170" spans="1:17" s="251" customFormat="1" ht="14">
      <c r="A170" s="205" t="s">
        <v>1384</v>
      </c>
      <c r="B170" s="166">
        <v>136</v>
      </c>
      <c r="C170" s="114" t="s">
        <v>239</v>
      </c>
      <c r="D170" s="114" t="s">
        <v>1016</v>
      </c>
      <c r="E170" s="114" t="s">
        <v>1017</v>
      </c>
      <c r="F170" s="114" t="s">
        <v>1534</v>
      </c>
      <c r="G170" s="303" t="s">
        <v>1772</v>
      </c>
      <c r="H170" s="217" t="s">
        <v>586</v>
      </c>
      <c r="I170" s="217" t="s">
        <v>586</v>
      </c>
      <c r="J170" s="371"/>
      <c r="K170" s="372"/>
      <c r="L170" s="217"/>
      <c r="M170" s="217"/>
      <c r="N170" s="117">
        <v>8011001094980</v>
      </c>
      <c r="O170" s="274">
        <v>44088</v>
      </c>
      <c r="P170" s="253"/>
    </row>
    <row r="171" spans="1:17" s="251" customFormat="1" ht="14.5" customHeight="1">
      <c r="A171" s="205" t="s">
        <v>1385</v>
      </c>
      <c r="B171" s="166">
        <v>137</v>
      </c>
      <c r="C171" s="114" t="s">
        <v>240</v>
      </c>
      <c r="D171" s="114" t="s">
        <v>1018</v>
      </c>
      <c r="E171" s="114" t="s">
        <v>1019</v>
      </c>
      <c r="F171" s="114" t="s">
        <v>1020</v>
      </c>
      <c r="G171" s="303" t="s">
        <v>1773</v>
      </c>
      <c r="H171" s="217" t="s">
        <v>586</v>
      </c>
      <c r="I171" s="217" t="s">
        <v>586</v>
      </c>
      <c r="J171" s="371"/>
      <c r="K171" s="372"/>
      <c r="L171" s="217"/>
      <c r="M171" s="217" t="s">
        <v>704</v>
      </c>
      <c r="N171" s="117">
        <v>6010401117972</v>
      </c>
      <c r="O171" s="274">
        <v>44117</v>
      </c>
      <c r="P171" s="253"/>
    </row>
    <row r="172" spans="1:17" s="251" customFormat="1" ht="14.5" customHeight="1">
      <c r="A172" s="205" t="s">
        <v>1386</v>
      </c>
      <c r="B172" s="166">
        <v>140</v>
      </c>
      <c r="C172" s="114" t="s">
        <v>241</v>
      </c>
      <c r="D172" s="114" t="s">
        <v>1021</v>
      </c>
      <c r="E172" s="114" t="s">
        <v>1022</v>
      </c>
      <c r="F172" s="114" t="s">
        <v>1023</v>
      </c>
      <c r="G172" s="303" t="s">
        <v>1774</v>
      </c>
      <c r="H172" s="217" t="s">
        <v>586</v>
      </c>
      <c r="I172" s="217" t="s">
        <v>586</v>
      </c>
      <c r="J172" s="371"/>
      <c r="K172" s="372"/>
      <c r="L172" s="217"/>
      <c r="M172" s="217" t="s">
        <v>704</v>
      </c>
      <c r="N172" s="117">
        <v>3011001036847</v>
      </c>
      <c r="O172" s="274">
        <v>44148</v>
      </c>
      <c r="P172" s="253"/>
    </row>
    <row r="173" spans="1:17" s="251" customFormat="1" ht="14.5" customHeight="1">
      <c r="A173" s="205" t="s">
        <v>1387</v>
      </c>
      <c r="B173" s="166">
        <v>141</v>
      </c>
      <c r="C173" s="114" t="s">
        <v>242</v>
      </c>
      <c r="D173" s="114" t="s">
        <v>1024</v>
      </c>
      <c r="E173" s="114" t="s">
        <v>1025</v>
      </c>
      <c r="F173" s="114" t="s">
        <v>1026</v>
      </c>
      <c r="G173" s="303" t="s">
        <v>1775</v>
      </c>
      <c r="H173" s="217" t="s">
        <v>586</v>
      </c>
      <c r="I173" s="217" t="s">
        <v>586</v>
      </c>
      <c r="J173" s="371"/>
      <c r="K173" s="372"/>
      <c r="L173" s="217"/>
      <c r="M173" s="217" t="s">
        <v>615</v>
      </c>
      <c r="N173" s="117">
        <v>1011002036609</v>
      </c>
      <c r="O173" s="233">
        <v>44167</v>
      </c>
      <c r="P173" s="261"/>
    </row>
    <row r="174" spans="1:17" s="251" customFormat="1" ht="14.5" customHeight="1">
      <c r="A174" s="205" t="s">
        <v>1388</v>
      </c>
      <c r="B174" s="166">
        <v>142</v>
      </c>
      <c r="C174" s="114" t="s">
        <v>243</v>
      </c>
      <c r="D174" s="114" t="s">
        <v>1526</v>
      </c>
      <c r="E174" s="114" t="s">
        <v>1564</v>
      </c>
      <c r="F174" s="114" t="s">
        <v>1527</v>
      </c>
      <c r="G174" s="303" t="s">
        <v>1776</v>
      </c>
      <c r="H174" s="217" t="s">
        <v>586</v>
      </c>
      <c r="I174" s="217" t="s">
        <v>586</v>
      </c>
      <c r="J174" s="371"/>
      <c r="K174" s="372"/>
      <c r="L174" s="217"/>
      <c r="M174" s="217"/>
      <c r="N174" s="117">
        <v>4010001063545</v>
      </c>
      <c r="O174" s="233">
        <v>44172</v>
      </c>
      <c r="P174" s="261"/>
      <c r="Q174" s="262"/>
    </row>
    <row r="175" spans="1:17" s="251" customFormat="1" ht="14.5" customHeight="1">
      <c r="A175" s="205" t="s">
        <v>1389</v>
      </c>
      <c r="B175" s="166">
        <v>143</v>
      </c>
      <c r="C175" s="114" t="s">
        <v>244</v>
      </c>
      <c r="D175" s="114" t="s">
        <v>1027</v>
      </c>
      <c r="E175" s="114" t="s">
        <v>1028</v>
      </c>
      <c r="F175" s="114" t="s">
        <v>1029</v>
      </c>
      <c r="G175" s="303" t="s">
        <v>1777</v>
      </c>
      <c r="H175" s="217" t="s">
        <v>586</v>
      </c>
      <c r="I175" s="217" t="s">
        <v>586</v>
      </c>
      <c r="J175" s="371"/>
      <c r="K175" s="372"/>
      <c r="L175" s="217"/>
      <c r="M175" s="217" t="s">
        <v>704</v>
      </c>
      <c r="N175" s="117">
        <v>6020001135077</v>
      </c>
      <c r="O175" s="233">
        <v>44172</v>
      </c>
      <c r="P175" s="263"/>
      <c r="Q175" s="262"/>
    </row>
    <row r="176" spans="1:17" s="251" customFormat="1" ht="14.5" customHeight="1">
      <c r="A176" s="205" t="s">
        <v>1390</v>
      </c>
      <c r="B176" s="166">
        <v>146</v>
      </c>
      <c r="C176" s="114" t="s">
        <v>245</v>
      </c>
      <c r="D176" s="114" t="s">
        <v>1030</v>
      </c>
      <c r="E176" s="114" t="s">
        <v>1031</v>
      </c>
      <c r="F176" s="114" t="s">
        <v>1032</v>
      </c>
      <c r="G176" s="288" t="s">
        <v>1778</v>
      </c>
      <c r="H176" s="116" t="s">
        <v>586</v>
      </c>
      <c r="I176" s="217" t="s">
        <v>586</v>
      </c>
      <c r="J176" s="371"/>
      <c r="K176" s="372"/>
      <c r="L176" s="116"/>
      <c r="M176" s="217" t="s">
        <v>704</v>
      </c>
      <c r="N176" s="117">
        <v>6180001052505</v>
      </c>
      <c r="O176" s="233">
        <v>44208</v>
      </c>
      <c r="P176" s="250"/>
      <c r="Q176" s="262"/>
    </row>
    <row r="177" spans="1:17" s="251" customFormat="1" ht="14.5" customHeight="1">
      <c r="A177" s="205" t="s">
        <v>1391</v>
      </c>
      <c r="B177" s="166">
        <v>147</v>
      </c>
      <c r="C177" s="114" t="s">
        <v>246</v>
      </c>
      <c r="D177" s="114" t="s">
        <v>1033</v>
      </c>
      <c r="E177" s="114" t="s">
        <v>1034</v>
      </c>
      <c r="F177" s="114" t="s">
        <v>1035</v>
      </c>
      <c r="G177" s="288" t="s">
        <v>1779</v>
      </c>
      <c r="H177" s="116" t="s">
        <v>586</v>
      </c>
      <c r="I177" s="116" t="s">
        <v>586</v>
      </c>
      <c r="J177" s="371"/>
      <c r="K177" s="372"/>
      <c r="L177" s="116"/>
      <c r="M177" s="116" t="s">
        <v>657</v>
      </c>
      <c r="N177" s="117">
        <v>4011101003465</v>
      </c>
      <c r="O177" s="233">
        <v>44217</v>
      </c>
      <c r="P177" s="250"/>
      <c r="Q177" s="262"/>
    </row>
    <row r="178" spans="1:17" s="251" customFormat="1" ht="14.5" customHeight="1">
      <c r="A178" s="205" t="s">
        <v>1392</v>
      </c>
      <c r="B178" s="166">
        <v>148</v>
      </c>
      <c r="C178" s="114" t="s">
        <v>247</v>
      </c>
      <c r="D178" s="114" t="s">
        <v>1036</v>
      </c>
      <c r="E178" s="114" t="s">
        <v>1037</v>
      </c>
      <c r="F178" s="114" t="s">
        <v>1038</v>
      </c>
      <c r="G178" s="288" t="s">
        <v>1780</v>
      </c>
      <c r="H178" s="116" t="s">
        <v>586</v>
      </c>
      <c r="I178" s="116" t="s">
        <v>586</v>
      </c>
      <c r="J178" s="371"/>
      <c r="K178" s="372"/>
      <c r="L178" s="116"/>
      <c r="M178" s="116"/>
      <c r="N178" s="117">
        <v>5011101040656</v>
      </c>
      <c r="O178" s="233">
        <v>44235</v>
      </c>
      <c r="P178" s="250"/>
      <c r="Q178" s="262"/>
    </row>
    <row r="179" spans="1:17" s="251" customFormat="1" ht="14.5" customHeight="1">
      <c r="A179" s="205" t="s">
        <v>1393</v>
      </c>
      <c r="B179" s="166">
        <v>149</v>
      </c>
      <c r="C179" s="114" t="s">
        <v>248</v>
      </c>
      <c r="D179" s="310" t="s">
        <v>1901</v>
      </c>
      <c r="E179" s="114" t="s">
        <v>1039</v>
      </c>
      <c r="F179" s="114" t="s">
        <v>1040</v>
      </c>
      <c r="G179" s="288" t="s">
        <v>1781</v>
      </c>
      <c r="H179" s="116" t="s">
        <v>586</v>
      </c>
      <c r="I179" s="116"/>
      <c r="J179" s="371"/>
      <c r="K179" s="372"/>
      <c r="L179" s="116"/>
      <c r="M179" s="116" t="s">
        <v>704</v>
      </c>
      <c r="N179" s="117">
        <v>4011101052041</v>
      </c>
      <c r="O179" s="233">
        <v>44251</v>
      </c>
      <c r="P179" s="250"/>
      <c r="Q179" s="262"/>
    </row>
    <row r="180" spans="1:17" s="251" customFormat="1" ht="14.5" customHeight="1">
      <c r="A180" s="205" t="s">
        <v>1394</v>
      </c>
      <c r="B180" s="166">
        <v>150</v>
      </c>
      <c r="C180" s="114" t="s">
        <v>249</v>
      </c>
      <c r="D180" s="114" t="s">
        <v>1041</v>
      </c>
      <c r="E180" s="114" t="s">
        <v>1042</v>
      </c>
      <c r="F180" s="114" t="s">
        <v>1043</v>
      </c>
      <c r="G180" s="303" t="s">
        <v>1782</v>
      </c>
      <c r="H180" s="217" t="s">
        <v>586</v>
      </c>
      <c r="I180" s="217" t="s">
        <v>586</v>
      </c>
      <c r="J180" s="371"/>
      <c r="K180" s="372"/>
      <c r="L180" s="217"/>
      <c r="M180" s="217" t="s">
        <v>704</v>
      </c>
      <c r="N180" s="117">
        <v>9011001106867</v>
      </c>
      <c r="O180" s="233">
        <v>44265</v>
      </c>
      <c r="P180" s="250"/>
      <c r="Q180" s="262"/>
    </row>
    <row r="181" spans="1:17" s="251" customFormat="1" ht="14.5" customHeight="1">
      <c r="A181" s="205" t="s">
        <v>1395</v>
      </c>
      <c r="B181" s="166">
        <v>151</v>
      </c>
      <c r="C181" s="114" t="s">
        <v>250</v>
      </c>
      <c r="D181" s="114" t="s">
        <v>1694</v>
      </c>
      <c r="E181" s="114" t="s">
        <v>1044</v>
      </c>
      <c r="F181" s="114" t="s">
        <v>1045</v>
      </c>
      <c r="G181" s="303" t="s">
        <v>1783</v>
      </c>
      <c r="H181" s="217" t="s">
        <v>586</v>
      </c>
      <c r="I181" s="217" t="s">
        <v>615</v>
      </c>
      <c r="J181" s="371"/>
      <c r="K181" s="372"/>
      <c r="L181" s="217"/>
      <c r="M181" s="370"/>
      <c r="N181" s="117">
        <v>2011101037787</v>
      </c>
      <c r="O181" s="233">
        <v>44309</v>
      </c>
      <c r="P181" s="250"/>
      <c r="Q181" s="262"/>
    </row>
    <row r="182" spans="1:17" s="251" customFormat="1" ht="14.5" customHeight="1">
      <c r="A182" s="205" t="s">
        <v>1396</v>
      </c>
      <c r="B182" s="166">
        <v>153</v>
      </c>
      <c r="C182" s="114" t="s">
        <v>251</v>
      </c>
      <c r="D182" s="114" t="s">
        <v>1046</v>
      </c>
      <c r="E182" s="114" t="s">
        <v>1492</v>
      </c>
      <c r="F182" s="114" t="s">
        <v>692</v>
      </c>
      <c r="G182" s="303" t="s">
        <v>1784</v>
      </c>
      <c r="H182" s="217" t="s">
        <v>586</v>
      </c>
      <c r="I182" s="217" t="s">
        <v>586</v>
      </c>
      <c r="J182" s="371"/>
      <c r="K182" s="372"/>
      <c r="L182" s="217"/>
      <c r="M182" s="217"/>
      <c r="N182" s="117">
        <v>8010001181921</v>
      </c>
      <c r="O182" s="233">
        <v>44328</v>
      </c>
      <c r="P182" s="250"/>
      <c r="Q182" s="262"/>
    </row>
    <row r="183" spans="1:17" s="251" customFormat="1" ht="14.5" customHeight="1">
      <c r="A183" s="205" t="s">
        <v>1397</v>
      </c>
      <c r="B183" s="166">
        <v>154</v>
      </c>
      <c r="C183" s="114" t="s">
        <v>252</v>
      </c>
      <c r="D183" s="114" t="s">
        <v>1047</v>
      </c>
      <c r="E183" s="114" t="s">
        <v>1048</v>
      </c>
      <c r="F183" s="114" t="s">
        <v>1049</v>
      </c>
      <c r="G183" s="303" t="s">
        <v>1785</v>
      </c>
      <c r="H183" s="217" t="s">
        <v>586</v>
      </c>
      <c r="I183" s="217" t="s">
        <v>586</v>
      </c>
      <c r="J183" s="371"/>
      <c r="K183" s="372"/>
      <c r="L183" s="217"/>
      <c r="M183" s="217" t="s">
        <v>615</v>
      </c>
      <c r="N183" s="117">
        <v>4011001056175</v>
      </c>
      <c r="O183" s="233">
        <v>44337</v>
      </c>
      <c r="P183" s="250"/>
      <c r="Q183" s="262"/>
    </row>
    <row r="184" spans="1:17" s="251" customFormat="1" ht="14.5" customHeight="1">
      <c r="A184" s="205" t="s">
        <v>1398</v>
      </c>
      <c r="B184" s="166">
        <v>155</v>
      </c>
      <c r="C184" s="114" t="s">
        <v>253</v>
      </c>
      <c r="D184" s="114" t="s">
        <v>1485</v>
      </c>
      <c r="E184" s="310" t="s">
        <v>1985</v>
      </c>
      <c r="F184" s="114" t="s">
        <v>1050</v>
      </c>
      <c r="G184" s="303" t="s">
        <v>1786</v>
      </c>
      <c r="H184" s="217" t="s">
        <v>586</v>
      </c>
      <c r="I184" s="217" t="s">
        <v>704</v>
      </c>
      <c r="J184" s="371"/>
      <c r="K184" s="372"/>
      <c r="L184" s="217"/>
      <c r="M184" s="217" t="s">
        <v>586</v>
      </c>
      <c r="N184" s="117">
        <v>2013201019095</v>
      </c>
      <c r="O184" s="233">
        <v>44341</v>
      </c>
      <c r="P184" s="250"/>
      <c r="Q184" s="262"/>
    </row>
    <row r="185" spans="1:17" s="251" customFormat="1" ht="14.5" customHeight="1">
      <c r="A185" s="205" t="s">
        <v>1399</v>
      </c>
      <c r="B185" s="166">
        <v>156</v>
      </c>
      <c r="C185" s="114" t="s">
        <v>1051</v>
      </c>
      <c r="D185" s="114" t="s">
        <v>1486</v>
      </c>
      <c r="E185" s="114" t="s">
        <v>1487</v>
      </c>
      <c r="F185" s="114" t="s">
        <v>1052</v>
      </c>
      <c r="G185" s="303" t="s">
        <v>1787</v>
      </c>
      <c r="H185" s="217" t="s">
        <v>586</v>
      </c>
      <c r="I185" s="217" t="s">
        <v>657</v>
      </c>
      <c r="J185" s="371"/>
      <c r="K185" s="372"/>
      <c r="L185" s="217"/>
      <c r="M185" s="217" t="s">
        <v>586</v>
      </c>
      <c r="N185" s="117">
        <v>1011101003369</v>
      </c>
      <c r="O185" s="233">
        <v>44354</v>
      </c>
      <c r="P185" s="250"/>
      <c r="Q185" s="262"/>
    </row>
    <row r="186" spans="1:17" s="251" customFormat="1" ht="14.5" customHeight="1">
      <c r="A186" s="205" t="s">
        <v>1400</v>
      </c>
      <c r="B186" s="166">
        <v>157</v>
      </c>
      <c r="C186" s="114" t="s">
        <v>255</v>
      </c>
      <c r="D186" s="114" t="s">
        <v>1666</v>
      </c>
      <c r="E186" s="114" t="s">
        <v>1488</v>
      </c>
      <c r="F186" s="114" t="s">
        <v>1053</v>
      </c>
      <c r="G186" s="303" t="s">
        <v>1788</v>
      </c>
      <c r="H186" s="217"/>
      <c r="I186" s="217" t="s">
        <v>586</v>
      </c>
      <c r="J186" s="371"/>
      <c r="K186" s="372"/>
      <c r="L186" s="217"/>
      <c r="M186" s="217"/>
      <c r="N186" s="117">
        <v>7011001048946</v>
      </c>
      <c r="O186" s="233">
        <v>44355</v>
      </c>
      <c r="P186" s="250"/>
      <c r="Q186" s="262"/>
    </row>
    <row r="187" spans="1:17" s="251" customFormat="1" ht="29.5" customHeight="1">
      <c r="A187" s="205" t="s">
        <v>1401</v>
      </c>
      <c r="B187" s="166">
        <v>158</v>
      </c>
      <c r="C187" s="114" t="s">
        <v>256</v>
      </c>
      <c r="D187" s="114" t="s">
        <v>1054</v>
      </c>
      <c r="E187" s="232" t="s">
        <v>1663</v>
      </c>
      <c r="F187" s="114" t="s">
        <v>1055</v>
      </c>
      <c r="G187" s="303" t="s">
        <v>1789</v>
      </c>
      <c r="H187" s="217" t="s">
        <v>586</v>
      </c>
      <c r="I187" s="217" t="s">
        <v>586</v>
      </c>
      <c r="J187" s="371"/>
      <c r="K187" s="372"/>
      <c r="L187" s="217"/>
      <c r="M187" s="217" t="s">
        <v>615</v>
      </c>
      <c r="N187" s="117">
        <v>9011001047401</v>
      </c>
      <c r="O187" s="233">
        <v>44368</v>
      </c>
      <c r="P187" s="250"/>
      <c r="Q187" s="262"/>
    </row>
    <row r="188" spans="1:17" s="251" customFormat="1" ht="14.5" customHeight="1">
      <c r="A188" s="205" t="s">
        <v>1402</v>
      </c>
      <c r="B188" s="166">
        <v>160</v>
      </c>
      <c r="C188" s="114" t="s">
        <v>257</v>
      </c>
      <c r="D188" s="114" t="s">
        <v>1489</v>
      </c>
      <c r="E188" s="114" t="s">
        <v>1056</v>
      </c>
      <c r="F188" s="114" t="s">
        <v>1057</v>
      </c>
      <c r="G188" s="303" t="s">
        <v>1790</v>
      </c>
      <c r="H188" s="217" t="s">
        <v>586</v>
      </c>
      <c r="I188" s="217" t="s">
        <v>586</v>
      </c>
      <c r="J188" s="371"/>
      <c r="K188" s="372"/>
      <c r="L188" s="217"/>
      <c r="M188" s="217"/>
      <c r="N188" s="117">
        <v>5010401048987</v>
      </c>
      <c r="O188" s="233">
        <v>44467</v>
      </c>
      <c r="P188" s="250"/>
      <c r="Q188" s="262"/>
    </row>
    <row r="189" spans="1:17" s="251" customFormat="1" ht="14.5" customHeight="1">
      <c r="A189" s="205" t="s">
        <v>1403</v>
      </c>
      <c r="B189" s="166">
        <v>161</v>
      </c>
      <c r="C189" s="114" t="s">
        <v>258</v>
      </c>
      <c r="D189" s="114" t="s">
        <v>1524</v>
      </c>
      <c r="E189" s="114" t="s">
        <v>1058</v>
      </c>
      <c r="F189" s="114" t="s">
        <v>1059</v>
      </c>
      <c r="G189" s="303" t="s">
        <v>1791</v>
      </c>
      <c r="H189" s="217"/>
      <c r="I189" s="217" t="s">
        <v>586</v>
      </c>
      <c r="J189" s="371"/>
      <c r="K189" s="372"/>
      <c r="L189" s="217"/>
      <c r="M189" s="217" t="s">
        <v>615</v>
      </c>
      <c r="N189" s="117">
        <v>6010001141308</v>
      </c>
      <c r="O189" s="233">
        <v>44488</v>
      </c>
      <c r="P189" s="250"/>
      <c r="Q189" s="262"/>
    </row>
    <row r="190" spans="1:17" s="251" customFormat="1" ht="14.5" customHeight="1">
      <c r="A190" s="205" t="s">
        <v>1404</v>
      </c>
      <c r="B190" s="166">
        <v>163</v>
      </c>
      <c r="C190" s="114" t="s">
        <v>259</v>
      </c>
      <c r="D190" s="114" t="s">
        <v>1060</v>
      </c>
      <c r="E190" s="114" t="s">
        <v>1628</v>
      </c>
      <c r="F190" s="114" t="s">
        <v>1061</v>
      </c>
      <c r="G190" s="303" t="s">
        <v>1792</v>
      </c>
      <c r="H190" s="217" t="s">
        <v>615</v>
      </c>
      <c r="I190" s="217" t="s">
        <v>615</v>
      </c>
      <c r="J190" s="371"/>
      <c r="K190" s="372"/>
      <c r="L190" s="217"/>
      <c r="M190" s="217" t="s">
        <v>586</v>
      </c>
      <c r="N190" s="117">
        <v>3010001138249</v>
      </c>
      <c r="O190" s="233">
        <v>44600</v>
      </c>
      <c r="P190" s="250"/>
      <c r="Q190" s="262"/>
    </row>
    <row r="191" spans="1:17" s="251" customFormat="1" ht="14.5" customHeight="1">
      <c r="A191" s="205" t="s">
        <v>1405</v>
      </c>
      <c r="B191" s="166">
        <v>164</v>
      </c>
      <c r="C191" s="114" t="s">
        <v>260</v>
      </c>
      <c r="D191" s="114" t="s">
        <v>1062</v>
      </c>
      <c r="E191" s="114" t="s">
        <v>1063</v>
      </c>
      <c r="F191" s="114" t="s">
        <v>1600</v>
      </c>
      <c r="G191" s="303" t="s">
        <v>1793</v>
      </c>
      <c r="H191" s="217" t="s">
        <v>586</v>
      </c>
      <c r="I191" s="217"/>
      <c r="J191" s="371"/>
      <c r="K191" s="372"/>
      <c r="L191" s="217"/>
      <c r="M191" s="217" t="s">
        <v>586</v>
      </c>
      <c r="N191" s="117">
        <v>2010401131192</v>
      </c>
      <c r="O191" s="233">
        <v>44666</v>
      </c>
      <c r="P191" s="250"/>
      <c r="Q191" s="262"/>
    </row>
    <row r="192" spans="1:17" s="251" customFormat="1" ht="14.5" customHeight="1">
      <c r="A192" s="205" t="s">
        <v>1406</v>
      </c>
      <c r="B192" s="166">
        <v>165</v>
      </c>
      <c r="C192" s="114" t="s">
        <v>261</v>
      </c>
      <c r="D192" s="114" t="s">
        <v>1064</v>
      </c>
      <c r="E192" s="114" t="s">
        <v>1065</v>
      </c>
      <c r="F192" s="114" t="s">
        <v>1066</v>
      </c>
      <c r="G192" s="288" t="s">
        <v>1794</v>
      </c>
      <c r="H192" s="217" t="s">
        <v>586</v>
      </c>
      <c r="I192" s="217" t="s">
        <v>704</v>
      </c>
      <c r="J192" s="371"/>
      <c r="K192" s="372"/>
      <c r="L192" s="239"/>
      <c r="M192" s="217"/>
      <c r="N192" s="120">
        <v>4010001124347</v>
      </c>
      <c r="O192" s="233">
        <v>44749</v>
      </c>
      <c r="P192" s="250"/>
      <c r="Q192" s="262"/>
    </row>
    <row r="193" spans="1:17" s="251" customFormat="1" ht="28">
      <c r="A193" s="205" t="s">
        <v>1407</v>
      </c>
      <c r="B193" s="166">
        <v>166</v>
      </c>
      <c r="C193" s="114" t="s">
        <v>262</v>
      </c>
      <c r="D193" s="114" t="s">
        <v>1067</v>
      </c>
      <c r="E193" s="232" t="s">
        <v>1068</v>
      </c>
      <c r="F193" s="114" t="s">
        <v>1069</v>
      </c>
      <c r="G193" s="288" t="s">
        <v>1795</v>
      </c>
      <c r="H193" s="116" t="s">
        <v>615</v>
      </c>
      <c r="I193" s="116" t="s">
        <v>615</v>
      </c>
      <c r="J193" s="371"/>
      <c r="K193" s="372"/>
      <c r="L193" s="116"/>
      <c r="M193" s="217" t="s">
        <v>615</v>
      </c>
      <c r="N193" s="117">
        <v>3011101047587</v>
      </c>
      <c r="O193" s="233">
        <v>44774</v>
      </c>
      <c r="P193" s="250"/>
      <c r="Q193" s="262"/>
    </row>
    <row r="194" spans="1:17" s="251" customFormat="1" ht="14.5" customHeight="1">
      <c r="A194" s="205" t="s">
        <v>1408</v>
      </c>
      <c r="B194" s="166">
        <v>167</v>
      </c>
      <c r="C194" s="114" t="s">
        <v>263</v>
      </c>
      <c r="D194" s="114" t="s">
        <v>1070</v>
      </c>
      <c r="E194" s="114" t="s">
        <v>1071</v>
      </c>
      <c r="F194" s="114" t="s">
        <v>1072</v>
      </c>
      <c r="G194" s="288" t="s">
        <v>1796</v>
      </c>
      <c r="H194" s="116" t="s">
        <v>615</v>
      </c>
      <c r="I194" s="116" t="s">
        <v>615</v>
      </c>
      <c r="J194" s="371"/>
      <c r="K194" s="372"/>
      <c r="L194" s="116"/>
      <c r="M194" s="217" t="s">
        <v>615</v>
      </c>
      <c r="N194" s="120">
        <v>4010001174417</v>
      </c>
      <c r="O194" s="233">
        <v>44819</v>
      </c>
      <c r="P194" s="250"/>
      <c r="Q194" s="262"/>
    </row>
    <row r="195" spans="1:17" s="251" customFormat="1" ht="98">
      <c r="A195" s="205" t="s">
        <v>1409</v>
      </c>
      <c r="B195" s="166">
        <v>168</v>
      </c>
      <c r="C195" s="114" t="s">
        <v>264</v>
      </c>
      <c r="D195" s="114" t="s">
        <v>1695</v>
      </c>
      <c r="E195" s="232" t="s">
        <v>1565</v>
      </c>
      <c r="F195" s="232" t="s">
        <v>1566</v>
      </c>
      <c r="G195" s="308" t="s">
        <v>1797</v>
      </c>
      <c r="H195" s="116" t="s">
        <v>615</v>
      </c>
      <c r="I195" s="116" t="s">
        <v>615</v>
      </c>
      <c r="J195" s="371"/>
      <c r="K195" s="372"/>
      <c r="L195" s="116"/>
      <c r="M195" s="217"/>
      <c r="N195" s="117">
        <v>8011001025952</v>
      </c>
      <c r="O195" s="233">
        <v>44854</v>
      </c>
      <c r="P195" s="250"/>
      <c r="Q195" s="262"/>
    </row>
    <row r="196" spans="1:17" s="251" customFormat="1" ht="14.5" customHeight="1">
      <c r="A196" s="205" t="s">
        <v>1410</v>
      </c>
      <c r="B196" s="166">
        <v>169</v>
      </c>
      <c r="C196" s="114" t="s">
        <v>265</v>
      </c>
      <c r="D196" s="114" t="s">
        <v>1073</v>
      </c>
      <c r="E196" s="114" t="s">
        <v>1074</v>
      </c>
      <c r="F196" s="114" t="s">
        <v>1075</v>
      </c>
      <c r="G196" s="288" t="s">
        <v>1798</v>
      </c>
      <c r="H196" s="116" t="s">
        <v>615</v>
      </c>
      <c r="I196" s="116" t="s">
        <v>615</v>
      </c>
      <c r="J196" s="371"/>
      <c r="K196" s="372"/>
      <c r="L196" s="116"/>
      <c r="M196" s="116" t="s">
        <v>615</v>
      </c>
      <c r="N196" s="117">
        <v>6011001101004</v>
      </c>
      <c r="O196" s="233">
        <v>44896</v>
      </c>
      <c r="P196" s="250"/>
      <c r="Q196" s="262"/>
    </row>
    <row r="197" spans="1:17" s="251" customFormat="1" ht="14.5" customHeight="1">
      <c r="A197" s="205" t="s">
        <v>1411</v>
      </c>
      <c r="B197" s="166">
        <v>171</v>
      </c>
      <c r="C197" s="114" t="s">
        <v>266</v>
      </c>
      <c r="D197" s="114" t="s">
        <v>1076</v>
      </c>
      <c r="E197" s="114" t="s">
        <v>1077</v>
      </c>
      <c r="F197" s="114" t="s">
        <v>1078</v>
      </c>
      <c r="G197" s="303" t="s">
        <v>1799</v>
      </c>
      <c r="H197" s="217" t="s">
        <v>615</v>
      </c>
      <c r="I197" s="217" t="s">
        <v>615</v>
      </c>
      <c r="J197" s="371"/>
      <c r="K197" s="372"/>
      <c r="L197" s="217"/>
      <c r="M197" s="217"/>
      <c r="N197" s="120">
        <v>2011001023094</v>
      </c>
      <c r="O197" s="233">
        <v>45041</v>
      </c>
      <c r="P197" s="250"/>
      <c r="Q197" s="262"/>
    </row>
    <row r="198" spans="1:17" s="251" customFormat="1" ht="14.5" customHeight="1">
      <c r="A198" s="205" t="s">
        <v>1412</v>
      </c>
      <c r="B198" s="166">
        <v>172</v>
      </c>
      <c r="C198" s="310" t="s">
        <v>1898</v>
      </c>
      <c r="D198" s="310" t="s">
        <v>1079</v>
      </c>
      <c r="E198" s="310" t="s">
        <v>1910</v>
      </c>
      <c r="F198" s="310" t="s">
        <v>1899</v>
      </c>
      <c r="G198" s="314" t="s">
        <v>1900</v>
      </c>
      <c r="H198" s="119" t="s">
        <v>704</v>
      </c>
      <c r="I198" s="217" t="s">
        <v>704</v>
      </c>
      <c r="J198" s="371"/>
      <c r="K198" s="372"/>
      <c r="L198" s="217"/>
      <c r="M198" s="217" t="s">
        <v>615</v>
      </c>
      <c r="N198" s="120">
        <v>6030001086534</v>
      </c>
      <c r="O198" s="233">
        <v>45061</v>
      </c>
      <c r="P198" s="250"/>
      <c r="Q198" s="262"/>
    </row>
    <row r="199" spans="1:17" s="251" customFormat="1" ht="14.5" customHeight="1">
      <c r="A199" s="205" t="s">
        <v>1413</v>
      </c>
      <c r="B199" s="166">
        <v>174</v>
      </c>
      <c r="C199" s="114" t="s">
        <v>267</v>
      </c>
      <c r="D199" s="114" t="s">
        <v>1080</v>
      </c>
      <c r="E199" s="114" t="s">
        <v>1081</v>
      </c>
      <c r="F199" s="114" t="s">
        <v>1082</v>
      </c>
      <c r="G199" s="303" t="s">
        <v>1800</v>
      </c>
      <c r="H199" s="217" t="s">
        <v>615</v>
      </c>
      <c r="I199" s="217" t="s">
        <v>615</v>
      </c>
      <c r="J199" s="371"/>
      <c r="K199" s="372"/>
      <c r="L199" s="217"/>
      <c r="M199" s="217" t="s">
        <v>615</v>
      </c>
      <c r="N199" s="117">
        <v>8010401070237</v>
      </c>
      <c r="O199" s="233">
        <v>45086</v>
      </c>
      <c r="P199" s="250"/>
      <c r="Q199" s="262"/>
    </row>
    <row r="200" spans="1:17" s="251" customFormat="1" ht="14.5" customHeight="1">
      <c r="A200" s="205" t="s">
        <v>1414</v>
      </c>
      <c r="B200" s="166">
        <v>175</v>
      </c>
      <c r="C200" s="114" t="s">
        <v>268</v>
      </c>
      <c r="D200" s="114" t="s">
        <v>1083</v>
      </c>
      <c r="E200" s="114" t="s">
        <v>1084</v>
      </c>
      <c r="F200" s="114" t="s">
        <v>1085</v>
      </c>
      <c r="G200" s="303" t="s">
        <v>1801</v>
      </c>
      <c r="H200" s="217" t="s">
        <v>657</v>
      </c>
      <c r="I200" s="217" t="s">
        <v>657</v>
      </c>
      <c r="J200" s="371"/>
      <c r="K200" s="372"/>
      <c r="L200" s="217"/>
      <c r="M200" s="217" t="s">
        <v>657</v>
      </c>
      <c r="N200" s="117">
        <v>3010501032827</v>
      </c>
      <c r="O200" s="233">
        <v>45110</v>
      </c>
      <c r="P200" s="250"/>
      <c r="Q200" s="262"/>
    </row>
    <row r="201" spans="1:17" s="251" customFormat="1" ht="14.5" customHeight="1">
      <c r="A201" s="205" t="s">
        <v>1415</v>
      </c>
      <c r="B201" s="166">
        <v>177</v>
      </c>
      <c r="C201" s="114" t="s">
        <v>269</v>
      </c>
      <c r="D201" s="114" t="s">
        <v>1086</v>
      </c>
      <c r="E201" s="114" t="s">
        <v>1087</v>
      </c>
      <c r="F201" s="114" t="s">
        <v>1088</v>
      </c>
      <c r="G201" s="303" t="s">
        <v>1802</v>
      </c>
      <c r="H201" s="217" t="s">
        <v>615</v>
      </c>
      <c r="I201" s="217" t="s">
        <v>615</v>
      </c>
      <c r="J201" s="371"/>
      <c r="K201" s="372"/>
      <c r="L201" s="217"/>
      <c r="M201" s="217" t="s">
        <v>615</v>
      </c>
      <c r="N201" s="117">
        <v>6011101041975</v>
      </c>
      <c r="O201" s="233">
        <v>45159</v>
      </c>
      <c r="P201" s="250"/>
      <c r="Q201" s="262"/>
    </row>
    <row r="202" spans="1:17" s="251" customFormat="1" ht="14.5" customHeight="1">
      <c r="A202" s="205" t="s">
        <v>1416</v>
      </c>
      <c r="B202" s="166">
        <v>178</v>
      </c>
      <c r="C202" s="114" t="s">
        <v>270</v>
      </c>
      <c r="D202" s="114" t="s">
        <v>1089</v>
      </c>
      <c r="E202" s="310" t="s">
        <v>2008</v>
      </c>
      <c r="F202" s="114" t="s">
        <v>1090</v>
      </c>
      <c r="G202" s="303" t="s">
        <v>1803</v>
      </c>
      <c r="H202" s="217" t="s">
        <v>615</v>
      </c>
      <c r="I202" s="217" t="s">
        <v>615</v>
      </c>
      <c r="J202" s="371"/>
      <c r="K202" s="372"/>
      <c r="L202" s="217"/>
      <c r="M202" s="217" t="s">
        <v>615</v>
      </c>
      <c r="N202" s="117">
        <v>5010001132919</v>
      </c>
      <c r="O202" s="233">
        <v>45188</v>
      </c>
      <c r="P202" s="250"/>
      <c r="Q202" s="262"/>
    </row>
    <row r="203" spans="1:17" s="251" customFormat="1" ht="14.5" customHeight="1">
      <c r="A203" s="205" t="s">
        <v>1417</v>
      </c>
      <c r="B203" s="166">
        <v>179</v>
      </c>
      <c r="C203" s="114" t="s">
        <v>271</v>
      </c>
      <c r="D203" s="114" t="s">
        <v>1091</v>
      </c>
      <c r="E203" s="114" t="s">
        <v>1092</v>
      </c>
      <c r="F203" s="114" t="s">
        <v>1093</v>
      </c>
      <c r="G203" s="303" t="s">
        <v>1804</v>
      </c>
      <c r="H203" s="119" t="s">
        <v>615</v>
      </c>
      <c r="I203" s="217" t="s">
        <v>615</v>
      </c>
      <c r="J203" s="371"/>
      <c r="K203" s="372"/>
      <c r="L203" s="217"/>
      <c r="M203" s="217" t="s">
        <v>615</v>
      </c>
      <c r="N203" s="120">
        <v>8011001108906</v>
      </c>
      <c r="O203" s="233">
        <v>45236</v>
      </c>
      <c r="P203" s="250"/>
      <c r="Q203" s="262"/>
    </row>
    <row r="204" spans="1:17" s="251" customFormat="1" ht="14.5" customHeight="1">
      <c r="A204" s="205" t="s">
        <v>1418</v>
      </c>
      <c r="B204" s="166">
        <v>180</v>
      </c>
      <c r="C204" s="114" t="s">
        <v>272</v>
      </c>
      <c r="D204" s="114" t="s">
        <v>1094</v>
      </c>
      <c r="E204" s="114" t="s">
        <v>1095</v>
      </c>
      <c r="F204" s="114" t="s">
        <v>1096</v>
      </c>
      <c r="G204" s="303" t="s">
        <v>1805</v>
      </c>
      <c r="H204" s="217" t="s">
        <v>615</v>
      </c>
      <c r="I204" s="119" t="s">
        <v>615</v>
      </c>
      <c r="J204" s="371"/>
      <c r="K204" s="372"/>
      <c r="L204" s="217"/>
      <c r="M204" s="217" t="s">
        <v>615</v>
      </c>
      <c r="N204" s="117">
        <v>2010001128861</v>
      </c>
      <c r="O204" s="233">
        <v>45341</v>
      </c>
      <c r="P204" s="250"/>
      <c r="Q204" s="262"/>
    </row>
    <row r="205" spans="1:17" s="251" customFormat="1" ht="14">
      <c r="A205" s="205" t="s">
        <v>1419</v>
      </c>
      <c r="B205" s="166">
        <v>181</v>
      </c>
      <c r="C205" s="114" t="s">
        <v>273</v>
      </c>
      <c r="D205" s="114" t="s">
        <v>1097</v>
      </c>
      <c r="E205" s="232" t="s">
        <v>1629</v>
      </c>
      <c r="F205" s="114" t="s">
        <v>1098</v>
      </c>
      <c r="G205" s="288" t="s">
        <v>1806</v>
      </c>
      <c r="H205" s="217" t="s">
        <v>615</v>
      </c>
      <c r="I205" s="119" t="s">
        <v>615</v>
      </c>
      <c r="J205" s="371"/>
      <c r="K205" s="372"/>
      <c r="L205" s="217"/>
      <c r="M205" s="217" t="s">
        <v>615</v>
      </c>
      <c r="N205" s="120">
        <v>2010001175417</v>
      </c>
      <c r="O205" s="233">
        <v>45369</v>
      </c>
      <c r="P205" s="250"/>
      <c r="Q205" s="262"/>
    </row>
    <row r="206" spans="1:17" s="251" customFormat="1" ht="14">
      <c r="A206" s="205" t="s">
        <v>1500</v>
      </c>
      <c r="B206" s="166">
        <v>182</v>
      </c>
      <c r="C206" s="114" t="s">
        <v>1496</v>
      </c>
      <c r="D206" s="114" t="s">
        <v>1497</v>
      </c>
      <c r="E206" s="232" t="s">
        <v>1498</v>
      </c>
      <c r="F206" s="114" t="s">
        <v>1499</v>
      </c>
      <c r="G206" s="288" t="s">
        <v>1807</v>
      </c>
      <c r="H206" s="217" t="s">
        <v>657</v>
      </c>
      <c r="I206" s="217"/>
      <c r="J206" s="371"/>
      <c r="K206" s="372"/>
      <c r="L206" s="217"/>
      <c r="M206" s="217"/>
      <c r="N206" s="117">
        <v>1011101080912</v>
      </c>
      <c r="O206" s="233">
        <v>45527</v>
      </c>
      <c r="P206" s="250"/>
      <c r="Q206" s="262"/>
    </row>
    <row r="207" spans="1:17" s="251" customFormat="1" ht="14">
      <c r="A207" s="205" t="s">
        <v>1556</v>
      </c>
      <c r="B207" s="166">
        <v>183</v>
      </c>
      <c r="C207" s="114" t="s">
        <v>1552</v>
      </c>
      <c r="D207" s="114" t="s">
        <v>1553</v>
      </c>
      <c r="E207" s="232" t="s">
        <v>1554</v>
      </c>
      <c r="F207" s="114" t="s">
        <v>1555</v>
      </c>
      <c r="G207" s="303" t="s">
        <v>1808</v>
      </c>
      <c r="H207" s="217" t="s">
        <v>657</v>
      </c>
      <c r="I207" s="217"/>
      <c r="J207" s="371"/>
      <c r="K207" s="372"/>
      <c r="L207" s="217"/>
      <c r="M207" s="217"/>
      <c r="N207" s="117">
        <v>5010401116926</v>
      </c>
      <c r="O207" s="233">
        <v>45623</v>
      </c>
      <c r="P207" s="250"/>
      <c r="Q207" s="262"/>
    </row>
    <row r="208" spans="1:17" s="251" customFormat="1" ht="14">
      <c r="A208" s="205" t="s">
        <v>1601</v>
      </c>
      <c r="B208" s="166">
        <v>184</v>
      </c>
      <c r="C208" s="114" t="s">
        <v>1602</v>
      </c>
      <c r="D208" s="114" t="s">
        <v>1603</v>
      </c>
      <c r="E208" s="232" t="s">
        <v>1604</v>
      </c>
      <c r="F208" s="114" t="s">
        <v>1605</v>
      </c>
      <c r="G208" s="303" t="s">
        <v>1809</v>
      </c>
      <c r="H208" s="217" t="s">
        <v>657</v>
      </c>
      <c r="I208" s="217" t="s">
        <v>657</v>
      </c>
      <c r="J208" s="371"/>
      <c r="K208" s="372"/>
      <c r="L208" s="217"/>
      <c r="M208" s="217"/>
      <c r="N208" s="117">
        <v>7013201010363</v>
      </c>
      <c r="O208" s="233">
        <v>45644</v>
      </c>
      <c r="P208" s="250"/>
      <c r="Q208" s="262"/>
    </row>
    <row r="209" spans="1:17" s="251" customFormat="1" ht="14">
      <c r="A209" s="205" t="s">
        <v>1606</v>
      </c>
      <c r="B209" s="166">
        <v>185</v>
      </c>
      <c r="C209" s="114" t="s">
        <v>1607</v>
      </c>
      <c r="D209" s="114" t="s">
        <v>1608</v>
      </c>
      <c r="E209" s="232" t="s">
        <v>1609</v>
      </c>
      <c r="F209" s="114" t="s">
        <v>1610</v>
      </c>
      <c r="G209" s="303" t="s">
        <v>1810</v>
      </c>
      <c r="H209" s="217"/>
      <c r="I209" s="217" t="s">
        <v>657</v>
      </c>
      <c r="J209" s="371"/>
      <c r="K209" s="372"/>
      <c r="L209" s="217"/>
      <c r="M209" s="217"/>
      <c r="N209" s="117">
        <v>8020001097638</v>
      </c>
      <c r="O209" s="233">
        <v>45651</v>
      </c>
      <c r="P209" s="250"/>
      <c r="Q209" s="262"/>
    </row>
    <row r="210" spans="1:17" s="251" customFormat="1" ht="14">
      <c r="A210" s="205" t="s">
        <v>1627</v>
      </c>
      <c r="B210" s="166">
        <v>186</v>
      </c>
      <c r="C210" s="114" t="s">
        <v>1620</v>
      </c>
      <c r="D210" s="114" t="s">
        <v>1621</v>
      </c>
      <c r="E210" s="232" t="s">
        <v>1622</v>
      </c>
      <c r="F210" s="114" t="s">
        <v>1623</v>
      </c>
      <c r="G210" s="303" t="s">
        <v>1811</v>
      </c>
      <c r="H210" s="217" t="s">
        <v>657</v>
      </c>
      <c r="I210" s="217" t="s">
        <v>657</v>
      </c>
      <c r="J210" s="371"/>
      <c r="K210" s="372"/>
      <c r="L210" s="217"/>
      <c r="M210" s="217" t="s">
        <v>615</v>
      </c>
      <c r="N210" s="117">
        <v>3011101067560</v>
      </c>
      <c r="O210" s="233">
        <v>45688</v>
      </c>
      <c r="P210" s="250"/>
      <c r="Q210" s="262"/>
    </row>
    <row r="211" spans="1:17" s="251" customFormat="1" ht="14">
      <c r="A211" s="205" t="s">
        <v>1633</v>
      </c>
      <c r="B211" s="348">
        <v>187</v>
      </c>
      <c r="C211" s="337" t="s">
        <v>1909</v>
      </c>
      <c r="D211" s="298" t="s">
        <v>1634</v>
      </c>
      <c r="E211" s="344" t="s">
        <v>1635</v>
      </c>
      <c r="F211" s="298" t="s">
        <v>1636</v>
      </c>
      <c r="G211" s="349" t="s">
        <v>1812</v>
      </c>
      <c r="H211" s="115" t="s">
        <v>657</v>
      </c>
      <c r="I211" s="115" t="s">
        <v>657</v>
      </c>
      <c r="J211" s="345"/>
      <c r="K211" s="350"/>
      <c r="L211" s="115"/>
      <c r="M211" s="115"/>
      <c r="N211" s="301">
        <v>7010401053696</v>
      </c>
      <c r="O211" s="347">
        <v>45693</v>
      </c>
      <c r="P211" s="250"/>
      <c r="Q211" s="262"/>
    </row>
    <row r="212" spans="1:17" s="251" customFormat="1" ht="14">
      <c r="A212" s="205" t="s">
        <v>1944</v>
      </c>
      <c r="B212" s="348">
        <v>188</v>
      </c>
      <c r="C212" s="337" t="s">
        <v>1947</v>
      </c>
      <c r="D212" s="298" t="s">
        <v>2063</v>
      </c>
      <c r="E212" s="344" t="s">
        <v>1945</v>
      </c>
      <c r="F212" s="298" t="s">
        <v>2062</v>
      </c>
      <c r="G212" s="349" t="s">
        <v>1946</v>
      </c>
      <c r="H212" s="115" t="s">
        <v>657</v>
      </c>
      <c r="I212" s="115" t="s">
        <v>657</v>
      </c>
      <c r="J212" s="345"/>
      <c r="K212" s="350"/>
      <c r="L212" s="115"/>
      <c r="M212" s="115"/>
      <c r="N212" s="301">
        <v>1011001096678</v>
      </c>
      <c r="O212" s="347">
        <v>45987</v>
      </c>
      <c r="P212" s="250"/>
      <c r="Q212" s="262"/>
    </row>
    <row r="213" spans="1:17" s="251" customFormat="1" ht="14">
      <c r="A213" s="205" t="s">
        <v>2061</v>
      </c>
      <c r="B213" s="348">
        <v>189</v>
      </c>
      <c r="C213" s="337" t="s">
        <v>2060</v>
      </c>
      <c r="D213" s="298" t="s">
        <v>2091</v>
      </c>
      <c r="E213" s="344" t="s">
        <v>2059</v>
      </c>
      <c r="F213" s="298" t="s">
        <v>2090</v>
      </c>
      <c r="G213" s="349" t="s">
        <v>2058</v>
      </c>
      <c r="H213" s="115" t="s">
        <v>657</v>
      </c>
      <c r="I213" s="115" t="s">
        <v>657</v>
      </c>
      <c r="J213" s="345"/>
      <c r="K213" s="350"/>
      <c r="L213" s="115"/>
      <c r="M213" s="115"/>
      <c r="N213" s="301">
        <v>7010401032337</v>
      </c>
      <c r="O213" s="347">
        <v>46090</v>
      </c>
      <c r="P213" s="250"/>
      <c r="Q213" s="262"/>
    </row>
    <row r="214" spans="1:17" s="151" customFormat="1" ht="14">
      <c r="A214" s="205" t="s">
        <v>2084</v>
      </c>
      <c r="B214" s="309">
        <v>190</v>
      </c>
      <c r="C214" s="320" t="s">
        <v>2085</v>
      </c>
      <c r="D214" s="320" t="s">
        <v>2089</v>
      </c>
      <c r="E214" s="321" t="s">
        <v>2086</v>
      </c>
      <c r="F214" s="320" t="s">
        <v>2087</v>
      </c>
      <c r="G214" s="322" t="s">
        <v>2088</v>
      </c>
      <c r="H214" s="323" t="s">
        <v>704</v>
      </c>
      <c r="I214" s="323" t="s">
        <v>704</v>
      </c>
      <c r="J214" s="324"/>
      <c r="K214" s="325"/>
      <c r="L214" s="323"/>
      <c r="M214" s="323" t="s">
        <v>704</v>
      </c>
      <c r="N214" s="326">
        <v>2011001035206</v>
      </c>
      <c r="O214" s="327">
        <v>46135</v>
      </c>
      <c r="P214" s="128"/>
      <c r="Q214" s="450"/>
    </row>
    <row r="215" spans="1:17" s="251" customFormat="1" ht="14.5" customHeight="1">
      <c r="A215" s="205"/>
      <c r="B215" s="215" t="s">
        <v>1099</v>
      </c>
      <c r="C215" s="216"/>
      <c r="D215" s="216"/>
      <c r="E215" s="216"/>
      <c r="F215" s="216"/>
      <c r="G215" s="216"/>
      <c r="H215" s="216"/>
      <c r="I215" s="216"/>
      <c r="J215" s="216"/>
      <c r="K215" s="216"/>
      <c r="L215" s="216"/>
      <c r="M215" s="216"/>
      <c r="N215" s="216"/>
      <c r="O215" s="285"/>
      <c r="P215" s="250"/>
    </row>
    <row r="216" spans="1:17" s="251" customFormat="1" ht="14.5" customHeight="1">
      <c r="A216" s="205" t="s">
        <v>1420</v>
      </c>
      <c r="B216" s="157">
        <v>7</v>
      </c>
      <c r="C216" s="171" t="s">
        <v>274</v>
      </c>
      <c r="D216" s="171" t="s">
        <v>1100</v>
      </c>
      <c r="E216" s="171" t="s">
        <v>1101</v>
      </c>
      <c r="F216" s="171" t="s">
        <v>1102</v>
      </c>
      <c r="G216" s="171" t="s">
        <v>1813</v>
      </c>
      <c r="H216" s="163" t="s">
        <v>586</v>
      </c>
      <c r="I216" s="163" t="s">
        <v>586</v>
      </c>
      <c r="J216" s="305"/>
      <c r="K216" s="306"/>
      <c r="L216" s="163"/>
      <c r="M216" s="163" t="s">
        <v>704</v>
      </c>
      <c r="N216" s="230">
        <v>2021001002907</v>
      </c>
      <c r="O216" s="271">
        <v>42278</v>
      </c>
      <c r="P216" s="250"/>
    </row>
    <row r="217" spans="1:17" s="251" customFormat="1" ht="14.5" customHeight="1">
      <c r="A217" s="205" t="s">
        <v>1421</v>
      </c>
      <c r="B217" s="161">
        <v>8</v>
      </c>
      <c r="C217" s="169" t="s">
        <v>275</v>
      </c>
      <c r="D217" s="169" t="s">
        <v>1103</v>
      </c>
      <c r="E217" s="169" t="s">
        <v>1104</v>
      </c>
      <c r="F217" s="169" t="s">
        <v>1105</v>
      </c>
      <c r="G217" s="169" t="s">
        <v>1814</v>
      </c>
      <c r="H217" s="217" t="s">
        <v>586</v>
      </c>
      <c r="I217" s="217" t="s">
        <v>586</v>
      </c>
      <c r="J217" s="111"/>
      <c r="K217" s="303"/>
      <c r="L217" s="217"/>
      <c r="M217" s="217"/>
      <c r="N217" s="117">
        <v>3021001020296</v>
      </c>
      <c r="O217" s="233">
        <v>43439</v>
      </c>
      <c r="P217" s="250"/>
    </row>
    <row r="218" spans="1:17" s="251" customFormat="1" ht="14.5" customHeight="1">
      <c r="A218" s="205" t="s">
        <v>1422</v>
      </c>
      <c r="B218" s="161">
        <v>12</v>
      </c>
      <c r="C218" s="169" t="s">
        <v>276</v>
      </c>
      <c r="D218" s="169" t="s">
        <v>1475</v>
      </c>
      <c r="E218" s="169" t="s">
        <v>1106</v>
      </c>
      <c r="F218" s="169" t="s">
        <v>1107</v>
      </c>
      <c r="G218" s="169" t="s">
        <v>1815</v>
      </c>
      <c r="H218" s="217" t="s">
        <v>586</v>
      </c>
      <c r="I218" s="217" t="s">
        <v>586</v>
      </c>
      <c r="J218" s="111"/>
      <c r="K218" s="303"/>
      <c r="L218" s="217"/>
      <c r="M218" s="217" t="s">
        <v>704</v>
      </c>
      <c r="N218" s="117">
        <v>2021001042746</v>
      </c>
      <c r="O218" s="274">
        <v>44069</v>
      </c>
      <c r="P218" s="261"/>
    </row>
    <row r="219" spans="1:17" s="251" customFormat="1" ht="14.5" customHeight="1">
      <c r="A219" s="205" t="s">
        <v>1423</v>
      </c>
      <c r="B219" s="161">
        <v>13</v>
      </c>
      <c r="C219" s="169" t="s">
        <v>277</v>
      </c>
      <c r="D219" s="169" t="s">
        <v>1108</v>
      </c>
      <c r="E219" s="169" t="s">
        <v>1109</v>
      </c>
      <c r="F219" s="169" t="s">
        <v>1110</v>
      </c>
      <c r="G219" s="169" t="s">
        <v>1816</v>
      </c>
      <c r="H219" s="217" t="s">
        <v>586</v>
      </c>
      <c r="I219" s="217" t="s">
        <v>586</v>
      </c>
      <c r="J219" s="111"/>
      <c r="K219" s="303"/>
      <c r="L219" s="217"/>
      <c r="M219" s="217"/>
      <c r="N219" s="117">
        <v>3020001029612</v>
      </c>
      <c r="O219" s="233">
        <v>44225</v>
      </c>
      <c r="P219" s="250"/>
      <c r="Q219" s="264"/>
    </row>
    <row r="220" spans="1:17" s="251" customFormat="1" ht="14.5" customHeight="1">
      <c r="A220" s="205" t="s">
        <v>1424</v>
      </c>
      <c r="B220" s="161">
        <v>15</v>
      </c>
      <c r="C220" s="169" t="s">
        <v>278</v>
      </c>
      <c r="D220" s="312" t="s">
        <v>2066</v>
      </c>
      <c r="E220" s="169" t="s">
        <v>1112</v>
      </c>
      <c r="F220" s="169" t="s">
        <v>1111</v>
      </c>
      <c r="G220" s="169" t="s">
        <v>1817</v>
      </c>
      <c r="H220" s="217" t="s">
        <v>586</v>
      </c>
      <c r="I220" s="217" t="s">
        <v>586</v>
      </c>
      <c r="J220" s="111"/>
      <c r="K220" s="303"/>
      <c r="L220" s="217"/>
      <c r="M220" s="217" t="s">
        <v>704</v>
      </c>
      <c r="N220" s="117">
        <v>4010401009164</v>
      </c>
      <c r="O220" s="233">
        <v>44683</v>
      </c>
      <c r="P220" s="250"/>
      <c r="Q220" s="264"/>
    </row>
    <row r="221" spans="1:17" s="251" customFormat="1" ht="14.5" customHeight="1">
      <c r="A221" s="205" t="s">
        <v>1425</v>
      </c>
      <c r="B221" s="161">
        <v>17</v>
      </c>
      <c r="C221" s="170" t="s">
        <v>346</v>
      </c>
      <c r="D221" s="313" t="s">
        <v>1885</v>
      </c>
      <c r="E221" s="170" t="s">
        <v>1664</v>
      </c>
      <c r="F221" s="170" t="s">
        <v>1113</v>
      </c>
      <c r="G221" s="170" t="s">
        <v>1818</v>
      </c>
      <c r="H221" s="116" t="s">
        <v>615</v>
      </c>
      <c r="I221" s="116" t="s">
        <v>615</v>
      </c>
      <c r="J221" s="116"/>
      <c r="K221" s="239"/>
      <c r="L221" s="116"/>
      <c r="M221" s="116"/>
      <c r="N221" s="117">
        <v>8011001115992</v>
      </c>
      <c r="O221" s="233">
        <v>44791</v>
      </c>
      <c r="P221" s="250"/>
      <c r="Q221" s="264"/>
    </row>
    <row r="222" spans="1:17" s="251" customFormat="1" ht="14.5" customHeight="1">
      <c r="A222" s="205" t="s">
        <v>1426</v>
      </c>
      <c r="B222" s="161">
        <v>18</v>
      </c>
      <c r="C222" s="170" t="s">
        <v>279</v>
      </c>
      <c r="D222" s="170" t="s">
        <v>1114</v>
      </c>
      <c r="E222" s="170" t="s">
        <v>1115</v>
      </c>
      <c r="F222" s="170" t="s">
        <v>1650</v>
      </c>
      <c r="G222" s="170" t="s">
        <v>1819</v>
      </c>
      <c r="H222" s="116" t="s">
        <v>615</v>
      </c>
      <c r="I222" s="116" t="s">
        <v>615</v>
      </c>
      <c r="J222" s="116"/>
      <c r="K222" s="239"/>
      <c r="L222" s="116"/>
      <c r="M222" s="116" t="s">
        <v>615</v>
      </c>
      <c r="N222" s="117">
        <v>9010001144514</v>
      </c>
      <c r="O222" s="233">
        <v>44922</v>
      </c>
      <c r="P222" s="250"/>
      <c r="Q222" s="264"/>
    </row>
    <row r="223" spans="1:17" s="251" customFormat="1" ht="14.5" customHeight="1">
      <c r="A223" s="205" t="s">
        <v>1427</v>
      </c>
      <c r="B223" s="161">
        <v>19</v>
      </c>
      <c r="C223" s="235" t="s">
        <v>280</v>
      </c>
      <c r="D223" s="238" t="s">
        <v>1116</v>
      </c>
      <c r="E223" s="169" t="s">
        <v>1615</v>
      </c>
      <c r="F223" s="238" t="s">
        <v>1117</v>
      </c>
      <c r="G223" s="238" t="s">
        <v>1820</v>
      </c>
      <c r="H223" s="116" t="s">
        <v>615</v>
      </c>
      <c r="I223" s="363" t="s">
        <v>615</v>
      </c>
      <c r="J223" s="116"/>
      <c r="K223" s="239"/>
      <c r="L223" s="116"/>
      <c r="M223" s="369" t="s">
        <v>615</v>
      </c>
      <c r="N223" s="117">
        <v>5020001035096</v>
      </c>
      <c r="O223" s="233">
        <v>45240</v>
      </c>
      <c r="P223" s="250"/>
      <c r="Q223" s="264"/>
    </row>
    <row r="224" spans="1:17" s="251" customFormat="1" ht="14.5" customHeight="1">
      <c r="A224" s="205" t="s">
        <v>1428</v>
      </c>
      <c r="B224" s="161">
        <v>20</v>
      </c>
      <c r="C224" s="169" t="s">
        <v>281</v>
      </c>
      <c r="D224" s="235" t="s">
        <v>1118</v>
      </c>
      <c r="E224" s="235" t="s">
        <v>1119</v>
      </c>
      <c r="F224" s="235" t="s">
        <v>1120</v>
      </c>
      <c r="G224" s="235" t="s">
        <v>1821</v>
      </c>
      <c r="H224" s="369" t="s">
        <v>615</v>
      </c>
      <c r="I224" s="217" t="s">
        <v>615</v>
      </c>
      <c r="J224" s="239"/>
      <c r="K224" s="119"/>
      <c r="L224" s="217"/>
      <c r="M224" s="217" t="s">
        <v>615</v>
      </c>
      <c r="N224" s="120">
        <v>6021001070586</v>
      </c>
      <c r="O224" s="233">
        <v>45377</v>
      </c>
      <c r="P224" s="250"/>
      <c r="Q224" s="264"/>
    </row>
    <row r="225" spans="1:17" s="251" customFormat="1" ht="14.5" customHeight="1">
      <c r="A225" s="205" t="s">
        <v>1585</v>
      </c>
      <c r="B225" s="161">
        <v>21</v>
      </c>
      <c r="C225" s="169" t="s">
        <v>1586</v>
      </c>
      <c r="D225" s="235" t="s">
        <v>1587</v>
      </c>
      <c r="E225" s="235" t="s">
        <v>1588</v>
      </c>
      <c r="F225" s="235" t="s">
        <v>1589</v>
      </c>
      <c r="G225" s="235" t="s">
        <v>1822</v>
      </c>
      <c r="H225" s="119" t="s">
        <v>615</v>
      </c>
      <c r="I225" s="217" t="s">
        <v>615</v>
      </c>
      <c r="J225" s="239"/>
      <c r="K225" s="119"/>
      <c r="L225" s="217"/>
      <c r="M225" s="217" t="s">
        <v>615</v>
      </c>
      <c r="N225" s="120">
        <v>7021001065362</v>
      </c>
      <c r="O225" s="233">
        <v>45530</v>
      </c>
      <c r="P225" s="250"/>
      <c r="Q225" s="264"/>
    </row>
    <row r="226" spans="1:17" s="251" customFormat="1" ht="14.5" customHeight="1">
      <c r="A226" s="205" t="s">
        <v>1590</v>
      </c>
      <c r="B226" s="161">
        <v>22</v>
      </c>
      <c r="C226" s="169" t="s">
        <v>1591</v>
      </c>
      <c r="D226" s="235" t="s">
        <v>1592</v>
      </c>
      <c r="E226" s="235" t="s">
        <v>1593</v>
      </c>
      <c r="F226" s="235" t="s">
        <v>1594</v>
      </c>
      <c r="G226" s="235" t="s">
        <v>1823</v>
      </c>
      <c r="H226" s="119" t="s">
        <v>615</v>
      </c>
      <c r="I226" s="217" t="s">
        <v>615</v>
      </c>
      <c r="J226" s="239"/>
      <c r="K226" s="119"/>
      <c r="L226" s="217"/>
      <c r="M226" s="217" t="s">
        <v>615</v>
      </c>
      <c r="N226" s="120">
        <v>1010901044481</v>
      </c>
      <c r="O226" s="233">
        <v>45642</v>
      </c>
      <c r="P226" s="250"/>
      <c r="Q226" s="264"/>
    </row>
    <row r="227" spans="1:17" s="251" customFormat="1" ht="14.5" customHeight="1">
      <c r="A227" s="205" t="s">
        <v>1595</v>
      </c>
      <c r="B227" s="166">
        <v>23</v>
      </c>
      <c r="C227" s="114" t="s">
        <v>1596</v>
      </c>
      <c r="D227" s="114" t="s">
        <v>1597</v>
      </c>
      <c r="E227" s="232" t="s">
        <v>1598</v>
      </c>
      <c r="F227" s="114" t="s">
        <v>1599</v>
      </c>
      <c r="G227" s="303" t="s">
        <v>1824</v>
      </c>
      <c r="H227" s="217" t="s">
        <v>615</v>
      </c>
      <c r="I227" s="217" t="s">
        <v>615</v>
      </c>
      <c r="J227" s="234"/>
      <c r="K227" s="307"/>
      <c r="L227" s="217"/>
      <c r="M227" s="315" t="s">
        <v>704</v>
      </c>
      <c r="N227" s="117">
        <v>5010001132828</v>
      </c>
      <c r="O227" s="233">
        <v>45644</v>
      </c>
      <c r="P227" s="250"/>
      <c r="Q227" s="264"/>
    </row>
    <row r="228" spans="1:17" s="251" customFormat="1" ht="14.5" customHeight="1">
      <c r="A228" s="205" t="s">
        <v>1711</v>
      </c>
      <c r="B228" s="166">
        <v>24</v>
      </c>
      <c r="C228" s="310" t="s">
        <v>1703</v>
      </c>
      <c r="D228" s="310" t="s">
        <v>1704</v>
      </c>
      <c r="E228" s="311" t="s">
        <v>1705</v>
      </c>
      <c r="F228" s="310" t="s">
        <v>1706</v>
      </c>
      <c r="G228" s="314" t="s">
        <v>1825</v>
      </c>
      <c r="H228" s="315" t="s">
        <v>657</v>
      </c>
      <c r="I228" s="315" t="s">
        <v>657</v>
      </c>
      <c r="J228" s="316"/>
      <c r="K228" s="317"/>
      <c r="L228" s="315"/>
      <c r="M228" s="315" t="s">
        <v>657</v>
      </c>
      <c r="N228" s="318">
        <v>2011001124314</v>
      </c>
      <c r="O228" s="319">
        <v>45838</v>
      </c>
      <c r="P228" s="250"/>
      <c r="Q228" s="264"/>
    </row>
    <row r="229" spans="1:17" s="251" customFormat="1" ht="14.5" customHeight="1">
      <c r="A229" s="205" t="s">
        <v>1712</v>
      </c>
      <c r="B229" s="348">
        <v>25</v>
      </c>
      <c r="C229" s="337" t="s">
        <v>1707</v>
      </c>
      <c r="D229" s="337" t="s">
        <v>1708</v>
      </c>
      <c r="E229" s="357" t="s">
        <v>1709</v>
      </c>
      <c r="F229" s="337" t="s">
        <v>1710</v>
      </c>
      <c r="G229" s="358" t="s">
        <v>1826</v>
      </c>
      <c r="H229" s="338" t="s">
        <v>657</v>
      </c>
      <c r="I229" s="338" t="s">
        <v>657</v>
      </c>
      <c r="J229" s="359"/>
      <c r="K229" s="360"/>
      <c r="L229" s="338"/>
      <c r="M229" s="338" t="s">
        <v>657</v>
      </c>
      <c r="N229" s="341">
        <v>4080101017964</v>
      </c>
      <c r="O229" s="361">
        <v>45866</v>
      </c>
      <c r="P229" s="250"/>
      <c r="Q229" s="264"/>
    </row>
    <row r="230" spans="1:17" s="251" customFormat="1" ht="14.5" customHeight="1">
      <c r="A230" s="205" t="s">
        <v>1962</v>
      </c>
      <c r="B230" s="348">
        <v>26</v>
      </c>
      <c r="C230" s="337" t="s">
        <v>1997</v>
      </c>
      <c r="D230" s="298" t="s">
        <v>1998</v>
      </c>
      <c r="E230" s="344" t="s">
        <v>1964</v>
      </c>
      <c r="F230" s="298" t="s">
        <v>1965</v>
      </c>
      <c r="G230" s="349" t="s">
        <v>1966</v>
      </c>
      <c r="H230" s="115" t="s">
        <v>657</v>
      </c>
      <c r="I230" s="115" t="s">
        <v>657</v>
      </c>
      <c r="J230" s="345"/>
      <c r="K230" s="350"/>
      <c r="L230" s="115"/>
      <c r="M230" s="115" t="s">
        <v>586</v>
      </c>
      <c r="N230" s="301">
        <v>3010401130821</v>
      </c>
      <c r="O230" s="347">
        <v>46003</v>
      </c>
      <c r="P230" s="250"/>
      <c r="Q230" s="264"/>
    </row>
    <row r="231" spans="1:17" s="251" customFormat="1" ht="14">
      <c r="A231" s="205" t="s">
        <v>1999</v>
      </c>
      <c r="B231" s="309">
        <v>27</v>
      </c>
      <c r="C231" s="320" t="s">
        <v>2016</v>
      </c>
      <c r="D231" s="320" t="s">
        <v>2017</v>
      </c>
      <c r="E231" s="321" t="s">
        <v>2001</v>
      </c>
      <c r="F231" s="320" t="s">
        <v>2002</v>
      </c>
      <c r="G231" s="322" t="s">
        <v>2003</v>
      </c>
      <c r="H231" s="323" t="s">
        <v>586</v>
      </c>
      <c r="I231" s="323" t="s">
        <v>586</v>
      </c>
      <c r="J231" s="324"/>
      <c r="K231" s="325"/>
      <c r="L231" s="323"/>
      <c r="M231" s="323" t="s">
        <v>586</v>
      </c>
      <c r="N231" s="326">
        <v>8010001111713</v>
      </c>
      <c r="O231" s="327">
        <v>46079</v>
      </c>
      <c r="P231" s="250"/>
      <c r="Q231" s="262"/>
    </row>
    <row r="232" spans="1:17" s="251" customFormat="1" ht="14.5" customHeight="1">
      <c r="A232" s="205"/>
      <c r="B232" s="215" t="s">
        <v>1149</v>
      </c>
      <c r="C232" s="216"/>
      <c r="D232" s="216"/>
      <c r="E232" s="216"/>
      <c r="F232" s="216"/>
      <c r="G232" s="216"/>
      <c r="H232" s="216"/>
      <c r="I232" s="216"/>
      <c r="J232" s="216"/>
      <c r="K232" s="216"/>
      <c r="L232" s="216"/>
      <c r="M232" s="216"/>
      <c r="N232" s="216"/>
      <c r="O232" s="285"/>
      <c r="P232" s="250"/>
    </row>
    <row r="233" spans="1:17" s="251" customFormat="1" ht="14.5" customHeight="1">
      <c r="A233" s="205" t="s">
        <v>1440</v>
      </c>
      <c r="B233" s="348">
        <v>1</v>
      </c>
      <c r="C233" s="337" t="s">
        <v>2010</v>
      </c>
      <c r="D233" s="298" t="s">
        <v>1672</v>
      </c>
      <c r="E233" s="344" t="s">
        <v>1150</v>
      </c>
      <c r="F233" s="298" t="s">
        <v>1151</v>
      </c>
      <c r="G233" s="349" t="s">
        <v>1827</v>
      </c>
      <c r="H233" s="115" t="s">
        <v>657</v>
      </c>
      <c r="I233" s="115" t="s">
        <v>657</v>
      </c>
      <c r="J233" s="345"/>
      <c r="K233" s="350"/>
      <c r="L233" s="115"/>
      <c r="M233" s="115"/>
      <c r="N233" s="301">
        <v>7110001001954</v>
      </c>
      <c r="O233" s="347">
        <v>37809</v>
      </c>
      <c r="P233" s="250"/>
    </row>
    <row r="234" spans="1:17" s="251" customFormat="1" ht="14">
      <c r="A234" s="205" t="s">
        <v>2009</v>
      </c>
      <c r="B234" s="309">
        <v>2</v>
      </c>
      <c r="C234" s="320" t="s">
        <v>2011</v>
      </c>
      <c r="D234" s="320" t="s">
        <v>2012</v>
      </c>
      <c r="E234" s="321" t="s">
        <v>2013</v>
      </c>
      <c r="F234" s="320" t="s">
        <v>2014</v>
      </c>
      <c r="G234" s="322" t="s">
        <v>2015</v>
      </c>
      <c r="H234" s="323" t="s">
        <v>586</v>
      </c>
      <c r="I234" s="323" t="s">
        <v>586</v>
      </c>
      <c r="J234" s="324"/>
      <c r="K234" s="325"/>
      <c r="L234" s="323"/>
      <c r="M234" s="323"/>
      <c r="N234" s="326">
        <v>7110001002606</v>
      </c>
      <c r="O234" s="327">
        <v>46092</v>
      </c>
      <c r="P234" s="250"/>
      <c r="Q234" s="262"/>
    </row>
    <row r="235" spans="1:17" s="251" customFormat="1" ht="14.5" customHeight="1">
      <c r="A235" s="205"/>
      <c r="B235" s="355" t="s">
        <v>1956</v>
      </c>
      <c r="C235" s="356"/>
      <c r="D235" s="356"/>
      <c r="E235" s="356"/>
      <c r="F235" s="356"/>
      <c r="G235" s="356"/>
      <c r="H235" s="356"/>
      <c r="I235" s="356"/>
      <c r="J235" s="356"/>
      <c r="K235" s="356"/>
      <c r="L235" s="356"/>
      <c r="M235" s="356"/>
      <c r="N235" s="356"/>
      <c r="O235" s="285"/>
      <c r="P235" s="250"/>
    </row>
    <row r="236" spans="1:17" s="251" customFormat="1" ht="14.5" customHeight="1">
      <c r="A236" s="205" t="s">
        <v>1955</v>
      </c>
      <c r="B236" s="142">
        <v>1</v>
      </c>
      <c r="C236" s="330" t="s">
        <v>2018</v>
      </c>
      <c r="D236" s="200" t="s">
        <v>1957</v>
      </c>
      <c r="E236" s="200" t="s">
        <v>1958</v>
      </c>
      <c r="F236" s="200" t="s">
        <v>1959</v>
      </c>
      <c r="G236" s="200" t="s">
        <v>1960</v>
      </c>
      <c r="H236" s="323" t="s">
        <v>586</v>
      </c>
      <c r="I236" s="323" t="s">
        <v>586</v>
      </c>
      <c r="J236" s="364"/>
      <c r="K236" s="365"/>
      <c r="L236" s="366"/>
      <c r="M236" s="366" t="s">
        <v>586</v>
      </c>
      <c r="N236" s="367">
        <v>220001006064</v>
      </c>
      <c r="O236" s="368">
        <v>46015</v>
      </c>
      <c r="P236" s="250"/>
    </row>
    <row r="237" spans="1:17" s="251" customFormat="1" ht="14.5" customHeight="1">
      <c r="A237" s="205"/>
      <c r="B237" s="215" t="s">
        <v>1121</v>
      </c>
      <c r="C237" s="216"/>
      <c r="D237" s="216"/>
      <c r="E237" s="216"/>
      <c r="F237" s="216"/>
      <c r="G237" s="216"/>
      <c r="H237" s="216"/>
      <c r="I237" s="216"/>
      <c r="J237" s="216"/>
      <c r="K237" s="216"/>
      <c r="L237" s="216"/>
      <c r="M237" s="216"/>
      <c r="N237" s="216"/>
      <c r="O237" s="285"/>
      <c r="P237" s="250"/>
    </row>
    <row r="238" spans="1:17" s="251" customFormat="1" ht="14">
      <c r="A238" s="205" t="s">
        <v>1429</v>
      </c>
      <c r="B238" s="157">
        <v>2</v>
      </c>
      <c r="C238" s="171" t="s">
        <v>282</v>
      </c>
      <c r="D238" s="171" t="s">
        <v>1122</v>
      </c>
      <c r="E238" s="172" t="s">
        <v>1123</v>
      </c>
      <c r="F238" s="171" t="s">
        <v>1124</v>
      </c>
      <c r="G238" s="171" t="s">
        <v>1828</v>
      </c>
      <c r="H238" s="163" t="s">
        <v>586</v>
      </c>
      <c r="I238" s="163" t="s">
        <v>586</v>
      </c>
      <c r="J238" s="162"/>
      <c r="K238" s="226"/>
      <c r="L238" s="163"/>
      <c r="M238" s="163" t="s">
        <v>615</v>
      </c>
      <c r="N238" s="230">
        <v>8180001048336</v>
      </c>
      <c r="O238" s="281">
        <v>39287</v>
      </c>
      <c r="P238" s="258"/>
    </row>
    <row r="239" spans="1:17" s="251" customFormat="1" ht="14.5" customHeight="1">
      <c r="A239" s="205" t="s">
        <v>1430</v>
      </c>
      <c r="B239" s="161">
        <v>3</v>
      </c>
      <c r="C239" s="169" t="s">
        <v>283</v>
      </c>
      <c r="D239" s="169" t="s">
        <v>1125</v>
      </c>
      <c r="E239" s="169" t="s">
        <v>1126</v>
      </c>
      <c r="F239" s="169" t="s">
        <v>1127</v>
      </c>
      <c r="G239" s="169" t="s">
        <v>1829</v>
      </c>
      <c r="H239" s="217" t="s">
        <v>586</v>
      </c>
      <c r="I239" s="217" t="s">
        <v>586</v>
      </c>
      <c r="J239" s="116"/>
      <c r="K239" s="119"/>
      <c r="L239" s="217"/>
      <c r="M239" s="217" t="s">
        <v>615</v>
      </c>
      <c r="N239" s="117">
        <v>7180001054987</v>
      </c>
      <c r="O239" s="274">
        <v>43523</v>
      </c>
      <c r="P239" s="258"/>
    </row>
    <row r="240" spans="1:17" s="251" customFormat="1" ht="14.5" customHeight="1">
      <c r="A240" s="205" t="s">
        <v>1431</v>
      </c>
      <c r="B240" s="161">
        <v>4</v>
      </c>
      <c r="C240" s="169" t="s">
        <v>284</v>
      </c>
      <c r="D240" s="169" t="s">
        <v>1128</v>
      </c>
      <c r="E240" s="169" t="s">
        <v>1129</v>
      </c>
      <c r="F240" s="169" t="s">
        <v>1130</v>
      </c>
      <c r="G240" s="169" t="s">
        <v>1830</v>
      </c>
      <c r="H240" s="217" t="s">
        <v>586</v>
      </c>
      <c r="I240" s="217" t="s">
        <v>586</v>
      </c>
      <c r="J240" s="116"/>
      <c r="K240" s="119"/>
      <c r="L240" s="217"/>
      <c r="M240" s="217" t="s">
        <v>586</v>
      </c>
      <c r="N240" s="117">
        <v>5180001072132</v>
      </c>
      <c r="O240" s="274">
        <v>43524</v>
      </c>
      <c r="P240" s="258"/>
    </row>
    <row r="241" spans="1:16" s="251" customFormat="1" ht="14.5" customHeight="1">
      <c r="A241" s="205" t="s">
        <v>1432</v>
      </c>
      <c r="B241" s="161">
        <v>5</v>
      </c>
      <c r="C241" s="169" t="s">
        <v>285</v>
      </c>
      <c r="D241" s="169" t="s">
        <v>1131</v>
      </c>
      <c r="E241" s="169" t="s">
        <v>1132</v>
      </c>
      <c r="F241" s="169" t="s">
        <v>1133</v>
      </c>
      <c r="G241" s="169" t="s">
        <v>1831</v>
      </c>
      <c r="H241" s="217" t="s">
        <v>586</v>
      </c>
      <c r="I241" s="217" t="s">
        <v>586</v>
      </c>
      <c r="J241" s="116"/>
      <c r="K241" s="119"/>
      <c r="L241" s="217"/>
      <c r="M241" s="217" t="s">
        <v>586</v>
      </c>
      <c r="N241" s="117">
        <v>6180001091692</v>
      </c>
      <c r="O241" s="274">
        <v>43546</v>
      </c>
      <c r="P241" s="258"/>
    </row>
    <row r="242" spans="1:16" s="251" customFormat="1" ht="27.5" customHeight="1">
      <c r="A242" s="205" t="s">
        <v>1433</v>
      </c>
      <c r="B242" s="161">
        <v>6</v>
      </c>
      <c r="C242" s="169" t="s">
        <v>286</v>
      </c>
      <c r="D242" s="169" t="s">
        <v>1134</v>
      </c>
      <c r="E242" s="292" t="s">
        <v>1567</v>
      </c>
      <c r="F242" s="169" t="s">
        <v>1135</v>
      </c>
      <c r="G242" s="169" t="s">
        <v>1832</v>
      </c>
      <c r="H242" s="217" t="s">
        <v>586</v>
      </c>
      <c r="I242" s="217" t="s">
        <v>586</v>
      </c>
      <c r="J242" s="116"/>
      <c r="K242" s="119"/>
      <c r="L242" s="217"/>
      <c r="M242" s="217" t="s">
        <v>704</v>
      </c>
      <c r="N242" s="117">
        <v>9180001066378</v>
      </c>
      <c r="O242" s="274">
        <v>43794</v>
      </c>
      <c r="P242" s="253"/>
    </row>
    <row r="243" spans="1:16" s="251" customFormat="1" ht="14">
      <c r="A243" s="205" t="s">
        <v>1434</v>
      </c>
      <c r="B243" s="161">
        <v>7</v>
      </c>
      <c r="C243" s="169" t="s">
        <v>287</v>
      </c>
      <c r="D243" s="169" t="s">
        <v>1525</v>
      </c>
      <c r="E243" s="169" t="s">
        <v>1529</v>
      </c>
      <c r="F243" s="169" t="s">
        <v>1136</v>
      </c>
      <c r="G243" s="169" t="s">
        <v>1833</v>
      </c>
      <c r="H243" s="217" t="s">
        <v>586</v>
      </c>
      <c r="I243" s="217" t="s">
        <v>586</v>
      </c>
      <c r="J243" s="371"/>
      <c r="K243" s="372"/>
      <c r="L243" s="217"/>
      <c r="M243" s="217" t="s">
        <v>704</v>
      </c>
      <c r="N243" s="117">
        <v>4180001016164</v>
      </c>
      <c r="O243" s="274">
        <v>44050</v>
      </c>
      <c r="P243" s="253"/>
    </row>
    <row r="244" spans="1:16" s="251" customFormat="1" ht="14.5" customHeight="1">
      <c r="A244" s="205" t="s">
        <v>1435</v>
      </c>
      <c r="B244" s="161">
        <v>8</v>
      </c>
      <c r="C244" s="169" t="s">
        <v>288</v>
      </c>
      <c r="D244" s="169" t="s">
        <v>1137</v>
      </c>
      <c r="E244" s="169" t="s">
        <v>1138</v>
      </c>
      <c r="F244" s="169" t="s">
        <v>1139</v>
      </c>
      <c r="G244" s="169" t="s">
        <v>1834</v>
      </c>
      <c r="H244" s="217" t="s">
        <v>586</v>
      </c>
      <c r="I244" s="217" t="s">
        <v>586</v>
      </c>
      <c r="J244" s="371"/>
      <c r="K244" s="372"/>
      <c r="L244" s="119"/>
      <c r="M244" s="217"/>
      <c r="N244" s="117">
        <v>4180001033655</v>
      </c>
      <c r="O244" s="274">
        <v>44355</v>
      </c>
      <c r="P244" s="253"/>
    </row>
    <row r="245" spans="1:16" s="265" customFormat="1" ht="14.5" customHeight="1">
      <c r="A245" s="206" t="s">
        <v>1436</v>
      </c>
      <c r="B245" s="161">
        <v>9</v>
      </c>
      <c r="C245" s="169" t="s">
        <v>289</v>
      </c>
      <c r="D245" s="169" t="s">
        <v>1140</v>
      </c>
      <c r="E245" s="169" t="s">
        <v>1141</v>
      </c>
      <c r="F245" s="312" t="s">
        <v>2054</v>
      </c>
      <c r="G245" s="169" t="s">
        <v>1835</v>
      </c>
      <c r="H245" s="217" t="s">
        <v>586</v>
      </c>
      <c r="I245" s="217" t="s">
        <v>586</v>
      </c>
      <c r="J245" s="371"/>
      <c r="K245" s="372"/>
      <c r="L245" s="119"/>
      <c r="M245" s="217" t="s">
        <v>704</v>
      </c>
      <c r="N245" s="117">
        <v>2180001112551</v>
      </c>
      <c r="O245" s="274">
        <v>44440</v>
      </c>
      <c r="P245" s="253"/>
    </row>
    <row r="246" spans="1:16" s="251" customFormat="1" ht="14.5" customHeight="1">
      <c r="A246" s="205" t="s">
        <v>1437</v>
      </c>
      <c r="B246" s="161">
        <v>10</v>
      </c>
      <c r="C246" s="169" t="s">
        <v>290</v>
      </c>
      <c r="D246" s="169" t="s">
        <v>1142</v>
      </c>
      <c r="E246" s="169" t="s">
        <v>1143</v>
      </c>
      <c r="F246" s="312" t="s">
        <v>2054</v>
      </c>
      <c r="G246" s="169" t="s">
        <v>1836</v>
      </c>
      <c r="H246" s="217" t="s">
        <v>586</v>
      </c>
      <c r="I246" s="217" t="s">
        <v>586</v>
      </c>
      <c r="J246" s="371"/>
      <c r="K246" s="372"/>
      <c r="L246" s="119"/>
      <c r="M246" s="217"/>
      <c r="N246" s="120">
        <v>6180001058840</v>
      </c>
      <c r="O246" s="274">
        <v>44762</v>
      </c>
      <c r="P246" s="253"/>
    </row>
    <row r="247" spans="1:16" s="251" customFormat="1" ht="14.5" customHeight="1">
      <c r="A247" s="205" t="s">
        <v>1438</v>
      </c>
      <c r="B247" s="161">
        <v>11</v>
      </c>
      <c r="C247" s="169" t="s">
        <v>291</v>
      </c>
      <c r="D247" s="169" t="s">
        <v>1144</v>
      </c>
      <c r="E247" s="169" t="s">
        <v>1145</v>
      </c>
      <c r="F247" s="169" t="s">
        <v>1146</v>
      </c>
      <c r="G247" s="169" t="s">
        <v>1837</v>
      </c>
      <c r="H247" s="217"/>
      <c r="I247" s="217" t="s">
        <v>586</v>
      </c>
      <c r="J247" s="371"/>
      <c r="K247" s="372"/>
      <c r="L247" s="119"/>
      <c r="M247" s="217"/>
      <c r="N247" s="120">
        <v>6180001041714</v>
      </c>
      <c r="O247" s="274">
        <v>44774</v>
      </c>
      <c r="P247" s="253"/>
    </row>
    <row r="248" spans="1:16" s="251" customFormat="1" ht="14.5" customHeight="1">
      <c r="A248" s="205" t="s">
        <v>1439</v>
      </c>
      <c r="B248" s="175">
        <v>12</v>
      </c>
      <c r="C248" s="304" t="s">
        <v>292</v>
      </c>
      <c r="D248" s="304" t="s">
        <v>1147</v>
      </c>
      <c r="E248" s="333" t="s">
        <v>1914</v>
      </c>
      <c r="F248" s="304" t="s">
        <v>1148</v>
      </c>
      <c r="G248" s="304" t="s">
        <v>1838</v>
      </c>
      <c r="H248" s="134" t="s">
        <v>615</v>
      </c>
      <c r="I248" s="282" t="s">
        <v>615</v>
      </c>
      <c r="J248" s="138"/>
      <c r="K248" s="136"/>
      <c r="L248" s="282"/>
      <c r="M248" s="138"/>
      <c r="N248" s="139">
        <v>2180002054248</v>
      </c>
      <c r="O248" s="290">
        <v>44918</v>
      </c>
      <c r="P248" s="253"/>
    </row>
    <row r="249" spans="1:16" s="251" customFormat="1" ht="14.5" customHeight="1">
      <c r="A249" s="205"/>
      <c r="B249" s="215" t="s">
        <v>1152</v>
      </c>
      <c r="C249" s="216"/>
      <c r="D249" s="216"/>
      <c r="E249" s="216"/>
      <c r="F249" s="216"/>
      <c r="G249" s="216"/>
      <c r="H249" s="216"/>
      <c r="I249" s="216"/>
      <c r="J249" s="216"/>
      <c r="K249" s="216"/>
      <c r="L249" s="216"/>
      <c r="M249" s="216"/>
      <c r="N249" s="216"/>
      <c r="O249" s="285"/>
      <c r="P249" s="250"/>
    </row>
    <row r="250" spans="1:16" s="151" customFormat="1" ht="14.5" customHeight="1">
      <c r="A250" s="205" t="s">
        <v>1441</v>
      </c>
      <c r="B250" s="167">
        <v>1</v>
      </c>
      <c r="C250" s="153" t="s">
        <v>294</v>
      </c>
      <c r="D250" s="155" t="s">
        <v>1153</v>
      </c>
      <c r="E250" s="155" t="s">
        <v>1154</v>
      </c>
      <c r="F250" s="155" t="s">
        <v>1155</v>
      </c>
      <c r="G250" s="155" t="s">
        <v>1839</v>
      </c>
      <c r="H250" s="134" t="s">
        <v>586</v>
      </c>
      <c r="I250" s="134" t="s">
        <v>586</v>
      </c>
      <c r="J250" s="168"/>
      <c r="K250" s="141"/>
      <c r="L250" s="137"/>
      <c r="M250" s="137" t="s">
        <v>615</v>
      </c>
      <c r="N250" s="173">
        <v>7160001002386</v>
      </c>
      <c r="O250" s="164">
        <v>43649</v>
      </c>
      <c r="P250" s="128"/>
    </row>
    <row r="251" spans="1:16" s="251" customFormat="1" ht="14.5" customHeight="1">
      <c r="A251" s="205"/>
      <c r="B251" s="215" t="s">
        <v>1156</v>
      </c>
      <c r="C251" s="216"/>
      <c r="D251" s="216"/>
      <c r="E251" s="216"/>
      <c r="F251" s="216"/>
      <c r="G251" s="216"/>
      <c r="H251" s="216"/>
      <c r="I251" s="216"/>
      <c r="J251" s="216"/>
      <c r="K251" s="216"/>
      <c r="L251" s="216"/>
      <c r="M251" s="216"/>
      <c r="N251" s="216"/>
      <c r="O251" s="285"/>
      <c r="P251" s="250"/>
    </row>
    <row r="252" spans="1:16" s="151" customFormat="1" ht="14.5" customHeight="1">
      <c r="A252" s="205" t="s">
        <v>1442</v>
      </c>
      <c r="B252" s="161">
        <v>2</v>
      </c>
      <c r="C252" s="169" t="s">
        <v>295</v>
      </c>
      <c r="D252" s="169" t="s">
        <v>1157</v>
      </c>
      <c r="E252" s="169" t="s">
        <v>1158</v>
      </c>
      <c r="F252" s="169" t="s">
        <v>1159</v>
      </c>
      <c r="G252" s="169" t="s">
        <v>1840</v>
      </c>
      <c r="H252" s="329" t="s">
        <v>586</v>
      </c>
      <c r="I252" s="329"/>
      <c r="J252" s="162"/>
      <c r="K252" s="226"/>
      <c r="L252" s="328"/>
      <c r="M252" s="329" t="s">
        <v>657</v>
      </c>
      <c r="N252" s="120">
        <v>2130001048932</v>
      </c>
      <c r="O252" s="274">
        <v>44263</v>
      </c>
      <c r="P252" s="128"/>
    </row>
    <row r="253" spans="1:16" s="251" customFormat="1" ht="14.5" customHeight="1">
      <c r="A253" s="205" t="s">
        <v>1923</v>
      </c>
      <c r="B253" s="175">
        <v>3</v>
      </c>
      <c r="C253" s="333" t="s">
        <v>1924</v>
      </c>
      <c r="D253" s="333" t="s">
        <v>1925</v>
      </c>
      <c r="E253" s="333" t="s">
        <v>1926</v>
      </c>
      <c r="F253" s="333" t="s">
        <v>1927</v>
      </c>
      <c r="G253" s="333" t="s">
        <v>1928</v>
      </c>
      <c r="H253" s="323" t="s">
        <v>586</v>
      </c>
      <c r="I253" s="352" t="s">
        <v>586</v>
      </c>
      <c r="J253" s="353"/>
      <c r="K253" s="351"/>
      <c r="L253" s="352"/>
      <c r="M253" s="353"/>
      <c r="N253" s="326">
        <v>9130001026857</v>
      </c>
      <c r="O253" s="354">
        <v>45971</v>
      </c>
      <c r="P253" s="253"/>
    </row>
    <row r="254" spans="1:16" s="251" customFormat="1" ht="14.5" customHeight="1">
      <c r="A254" s="205"/>
      <c r="B254" s="215" t="s">
        <v>1160</v>
      </c>
      <c r="C254" s="216"/>
      <c r="D254" s="216"/>
      <c r="E254" s="216"/>
      <c r="F254" s="216"/>
      <c r="G254" s="216"/>
      <c r="H254" s="216"/>
      <c r="I254" s="216"/>
      <c r="J254" s="216"/>
      <c r="K254" s="216"/>
      <c r="L254" s="216"/>
      <c r="M254" s="216"/>
      <c r="N254" s="216"/>
      <c r="O254" s="285"/>
      <c r="P254" s="250"/>
    </row>
    <row r="255" spans="1:16" s="251" customFormat="1" ht="14.5" customHeight="1">
      <c r="A255" s="205" t="s">
        <v>1443</v>
      </c>
      <c r="B255" s="157">
        <v>3</v>
      </c>
      <c r="C255" s="291" t="s">
        <v>296</v>
      </c>
      <c r="D255" s="291" t="s">
        <v>1161</v>
      </c>
      <c r="E255" s="291" t="s">
        <v>1162</v>
      </c>
      <c r="F255" s="291" t="s">
        <v>1163</v>
      </c>
      <c r="G255" s="291" t="s">
        <v>1841</v>
      </c>
      <c r="H255" s="163" t="s">
        <v>586</v>
      </c>
      <c r="I255" s="163" t="s">
        <v>586</v>
      </c>
      <c r="J255" s="162"/>
      <c r="K255" s="226"/>
      <c r="L255" s="163"/>
      <c r="M255" s="163"/>
      <c r="N255" s="230">
        <v>6120001082755</v>
      </c>
      <c r="O255" s="281">
        <v>37608</v>
      </c>
      <c r="P255" s="250"/>
    </row>
    <row r="256" spans="1:16" s="251" customFormat="1" ht="14.5" customHeight="1">
      <c r="A256" s="205" t="s">
        <v>1444</v>
      </c>
      <c r="B256" s="161">
        <v>7</v>
      </c>
      <c r="C256" s="169" t="s">
        <v>1164</v>
      </c>
      <c r="D256" s="169" t="s">
        <v>1535</v>
      </c>
      <c r="E256" s="169" t="s">
        <v>1165</v>
      </c>
      <c r="F256" s="169" t="s">
        <v>1166</v>
      </c>
      <c r="G256" s="169" t="s">
        <v>1842</v>
      </c>
      <c r="H256" s="217" t="s">
        <v>586</v>
      </c>
      <c r="I256" s="217" t="s">
        <v>586</v>
      </c>
      <c r="J256" s="116"/>
      <c r="K256" s="119"/>
      <c r="L256" s="217"/>
      <c r="M256" s="217" t="s">
        <v>704</v>
      </c>
      <c r="N256" s="117">
        <v>5120001114138</v>
      </c>
      <c r="O256" s="274">
        <v>40024</v>
      </c>
      <c r="P256" s="253"/>
    </row>
    <row r="257" spans="1:17" s="251" customFormat="1" ht="28">
      <c r="A257" s="205" t="s">
        <v>1445</v>
      </c>
      <c r="B257" s="161">
        <v>8</v>
      </c>
      <c r="C257" s="169" t="s">
        <v>298</v>
      </c>
      <c r="D257" s="169" t="s">
        <v>1167</v>
      </c>
      <c r="E257" s="292" t="s">
        <v>1494</v>
      </c>
      <c r="F257" s="169" t="s">
        <v>1168</v>
      </c>
      <c r="G257" s="169" t="s">
        <v>1843</v>
      </c>
      <c r="H257" s="217" t="s">
        <v>586</v>
      </c>
      <c r="I257" s="217" t="s">
        <v>586</v>
      </c>
      <c r="J257" s="116"/>
      <c r="K257" s="119"/>
      <c r="L257" s="217"/>
      <c r="M257" s="217" t="s">
        <v>704</v>
      </c>
      <c r="N257" s="117">
        <v>3120001140771</v>
      </c>
      <c r="O257" s="274">
        <v>40262</v>
      </c>
      <c r="P257" s="250"/>
    </row>
    <row r="258" spans="1:17" s="251" customFormat="1" ht="14.5" customHeight="1">
      <c r="A258" s="205" t="s">
        <v>1446</v>
      </c>
      <c r="B258" s="161">
        <v>11</v>
      </c>
      <c r="C258" s="169" t="s">
        <v>299</v>
      </c>
      <c r="D258" s="169" t="s">
        <v>1169</v>
      </c>
      <c r="E258" s="169" t="s">
        <v>1008</v>
      </c>
      <c r="F258" s="169" t="s">
        <v>1170</v>
      </c>
      <c r="G258" s="169" t="s">
        <v>1844</v>
      </c>
      <c r="H258" s="217" t="s">
        <v>586</v>
      </c>
      <c r="I258" s="217" t="s">
        <v>586</v>
      </c>
      <c r="J258" s="116"/>
      <c r="K258" s="119"/>
      <c r="L258" s="217"/>
      <c r="M258" s="217" t="s">
        <v>704</v>
      </c>
      <c r="N258" s="117">
        <v>5120101023940</v>
      </c>
      <c r="O258" s="274">
        <v>43567</v>
      </c>
      <c r="P258" s="250"/>
    </row>
    <row r="259" spans="1:17" s="251" customFormat="1" ht="14.5" customHeight="1">
      <c r="A259" s="205" t="s">
        <v>1447</v>
      </c>
      <c r="B259" s="161">
        <v>12</v>
      </c>
      <c r="C259" s="169" t="s">
        <v>300</v>
      </c>
      <c r="D259" s="169" t="s">
        <v>1171</v>
      </c>
      <c r="E259" s="169" t="s">
        <v>1172</v>
      </c>
      <c r="F259" s="169" t="s">
        <v>1477</v>
      </c>
      <c r="G259" s="169" t="s">
        <v>1845</v>
      </c>
      <c r="H259" s="217" t="s">
        <v>586</v>
      </c>
      <c r="I259" s="217" t="s">
        <v>586</v>
      </c>
      <c r="J259" s="116"/>
      <c r="K259" s="119"/>
      <c r="L259" s="217"/>
      <c r="M259" s="217" t="s">
        <v>704</v>
      </c>
      <c r="N259" s="117">
        <v>2120001178193</v>
      </c>
      <c r="O259" s="274">
        <v>43676</v>
      </c>
      <c r="P259" s="250"/>
    </row>
    <row r="260" spans="1:17" s="251" customFormat="1" ht="14.5" customHeight="1">
      <c r="A260" s="205" t="s">
        <v>1448</v>
      </c>
      <c r="B260" s="161">
        <v>13</v>
      </c>
      <c r="C260" s="169" t="s">
        <v>301</v>
      </c>
      <c r="D260" s="169" t="s">
        <v>1173</v>
      </c>
      <c r="E260" s="169" t="s">
        <v>1174</v>
      </c>
      <c r="F260" s="169" t="s">
        <v>1175</v>
      </c>
      <c r="G260" s="169" t="s">
        <v>1846</v>
      </c>
      <c r="H260" s="217" t="s">
        <v>586</v>
      </c>
      <c r="I260" s="217" t="s">
        <v>586</v>
      </c>
      <c r="J260" s="116"/>
      <c r="K260" s="119"/>
      <c r="L260" s="217"/>
      <c r="M260" s="217" t="s">
        <v>704</v>
      </c>
      <c r="N260" s="117">
        <v>5120001178835</v>
      </c>
      <c r="O260" s="274">
        <v>44085</v>
      </c>
      <c r="P260" s="250"/>
    </row>
    <row r="261" spans="1:17" s="251" customFormat="1" ht="14.5" customHeight="1">
      <c r="A261" s="205" t="s">
        <v>1449</v>
      </c>
      <c r="B261" s="161">
        <v>14</v>
      </c>
      <c r="C261" s="169" t="s">
        <v>302</v>
      </c>
      <c r="D261" s="169" t="s">
        <v>1176</v>
      </c>
      <c r="E261" s="169" t="s">
        <v>1177</v>
      </c>
      <c r="F261" s="169" t="s">
        <v>1478</v>
      </c>
      <c r="G261" s="292" t="s">
        <v>1847</v>
      </c>
      <c r="H261" s="217" t="s">
        <v>586</v>
      </c>
      <c r="I261" s="217" t="s">
        <v>586</v>
      </c>
      <c r="J261" s="116"/>
      <c r="K261" s="119"/>
      <c r="L261" s="217"/>
      <c r="M261" s="217" t="s">
        <v>704</v>
      </c>
      <c r="N261" s="117">
        <v>7120001195993</v>
      </c>
      <c r="O261" s="274">
        <v>44092</v>
      </c>
      <c r="P261" s="250"/>
    </row>
    <row r="262" spans="1:17" s="251" customFormat="1" ht="14.5" customHeight="1">
      <c r="A262" s="205" t="s">
        <v>1450</v>
      </c>
      <c r="B262" s="166">
        <v>15</v>
      </c>
      <c r="C262" s="169" t="s">
        <v>303</v>
      </c>
      <c r="D262" s="169" t="s">
        <v>1476</v>
      </c>
      <c r="E262" s="169" t="s">
        <v>1178</v>
      </c>
      <c r="F262" s="169" t="s">
        <v>1179</v>
      </c>
      <c r="G262" s="169" t="s">
        <v>1848</v>
      </c>
      <c r="H262" s="217" t="s">
        <v>586</v>
      </c>
      <c r="I262" s="217" t="s">
        <v>586</v>
      </c>
      <c r="J262" s="116"/>
      <c r="K262" s="119"/>
      <c r="L262" s="217"/>
      <c r="M262" s="217"/>
      <c r="N262" s="117">
        <v>3120001147932</v>
      </c>
      <c r="O262" s="274">
        <v>44105</v>
      </c>
      <c r="P262" s="250"/>
    </row>
    <row r="263" spans="1:17" s="251" customFormat="1" ht="14.5" customHeight="1">
      <c r="A263" s="205" t="s">
        <v>1451</v>
      </c>
      <c r="B263" s="166">
        <v>16</v>
      </c>
      <c r="C263" s="169" t="s">
        <v>304</v>
      </c>
      <c r="D263" s="312" t="s">
        <v>1897</v>
      </c>
      <c r="E263" s="169" t="s">
        <v>1180</v>
      </c>
      <c r="F263" s="169" t="s">
        <v>1181</v>
      </c>
      <c r="G263" s="169" t="s">
        <v>1849</v>
      </c>
      <c r="H263" s="293"/>
      <c r="I263" s="217" t="s">
        <v>586</v>
      </c>
      <c r="J263" s="116"/>
      <c r="K263" s="119"/>
      <c r="L263" s="217"/>
      <c r="M263" s="217" t="s">
        <v>586</v>
      </c>
      <c r="N263" s="117">
        <v>2120001096841</v>
      </c>
      <c r="O263" s="274">
        <v>44159</v>
      </c>
      <c r="P263" s="250"/>
    </row>
    <row r="264" spans="1:17" s="251" customFormat="1" ht="14.5" customHeight="1">
      <c r="A264" s="205" t="s">
        <v>1452</v>
      </c>
      <c r="B264" s="166">
        <v>17</v>
      </c>
      <c r="C264" s="169" t="s">
        <v>305</v>
      </c>
      <c r="D264" s="169" t="s">
        <v>1182</v>
      </c>
      <c r="E264" s="169" t="s">
        <v>1183</v>
      </c>
      <c r="F264" s="169" t="s">
        <v>1184</v>
      </c>
      <c r="G264" s="169" t="s">
        <v>1850</v>
      </c>
      <c r="H264" s="217" t="s">
        <v>586</v>
      </c>
      <c r="I264" s="217" t="s">
        <v>586</v>
      </c>
      <c r="J264" s="116"/>
      <c r="K264" s="119"/>
      <c r="L264" s="217"/>
      <c r="M264" s="217"/>
      <c r="N264" s="117">
        <v>2120001096131</v>
      </c>
      <c r="O264" s="274">
        <v>44222</v>
      </c>
      <c r="P264" s="250"/>
      <c r="Q264" s="262"/>
    </row>
    <row r="265" spans="1:17" s="251" customFormat="1" ht="28">
      <c r="A265" s="205" t="s">
        <v>1453</v>
      </c>
      <c r="B265" s="161">
        <v>18</v>
      </c>
      <c r="C265" s="390" t="s">
        <v>2080</v>
      </c>
      <c r="D265" s="390" t="s">
        <v>1185</v>
      </c>
      <c r="E265" s="391" t="s">
        <v>2081</v>
      </c>
      <c r="F265" s="169" t="s">
        <v>1617</v>
      </c>
      <c r="G265" s="294" t="s">
        <v>1851</v>
      </c>
      <c r="H265" s="116" t="s">
        <v>704</v>
      </c>
      <c r="I265" s="116" t="s">
        <v>704</v>
      </c>
      <c r="J265" s="116"/>
      <c r="K265" s="119"/>
      <c r="L265" s="116"/>
      <c r="M265" s="369" t="s">
        <v>615</v>
      </c>
      <c r="N265" s="117">
        <v>1120001096090</v>
      </c>
      <c r="O265" s="274">
        <v>44508</v>
      </c>
      <c r="P265" s="250"/>
      <c r="Q265" s="262"/>
    </row>
    <row r="266" spans="1:17" s="251" customFormat="1" ht="14.5" customHeight="1">
      <c r="A266" s="205" t="s">
        <v>1454</v>
      </c>
      <c r="B266" s="161">
        <v>19</v>
      </c>
      <c r="C266" s="294" t="s">
        <v>307</v>
      </c>
      <c r="D266" s="169" t="s">
        <v>1891</v>
      </c>
      <c r="E266" s="294" t="s">
        <v>1186</v>
      </c>
      <c r="F266" s="295" t="s">
        <v>1506</v>
      </c>
      <c r="G266" s="292" t="s">
        <v>1852</v>
      </c>
      <c r="H266" s="116" t="s">
        <v>704</v>
      </c>
      <c r="I266" s="116" t="s">
        <v>704</v>
      </c>
      <c r="J266" s="116"/>
      <c r="K266" s="119"/>
      <c r="L266" s="116"/>
      <c r="M266" s="116" t="s">
        <v>615</v>
      </c>
      <c r="N266" s="117">
        <v>5120001213245</v>
      </c>
      <c r="O266" s="274">
        <v>44651</v>
      </c>
      <c r="P266" s="250"/>
      <c r="Q266" s="262"/>
    </row>
    <row r="267" spans="1:17" s="251" customFormat="1" ht="28">
      <c r="A267" s="205" t="s">
        <v>1455</v>
      </c>
      <c r="B267" s="161">
        <v>20</v>
      </c>
      <c r="C267" s="331" t="s">
        <v>1912</v>
      </c>
      <c r="D267" s="332" t="s">
        <v>1913</v>
      </c>
      <c r="E267" s="373" t="s">
        <v>1986</v>
      </c>
      <c r="F267" s="235" t="s">
        <v>1187</v>
      </c>
      <c r="G267" s="235" t="s">
        <v>1853</v>
      </c>
      <c r="H267" s="119" t="s">
        <v>615</v>
      </c>
      <c r="I267" s="217" t="s">
        <v>615</v>
      </c>
      <c r="J267" s="116"/>
      <c r="K267" s="119"/>
      <c r="L267" s="217"/>
      <c r="M267" s="217" t="s">
        <v>615</v>
      </c>
      <c r="N267" s="117">
        <v>2120001133181</v>
      </c>
      <c r="O267" s="274">
        <v>44809</v>
      </c>
      <c r="P267" s="250"/>
      <c r="Q267" s="262"/>
    </row>
    <row r="268" spans="1:17" s="251" customFormat="1" ht="14.5" customHeight="1">
      <c r="A268" s="205" t="s">
        <v>1456</v>
      </c>
      <c r="B268" s="161">
        <v>21</v>
      </c>
      <c r="C268" s="170" t="s">
        <v>308</v>
      </c>
      <c r="D268" s="170" t="s">
        <v>1188</v>
      </c>
      <c r="E268" s="170" t="s">
        <v>1189</v>
      </c>
      <c r="F268" s="170" t="s">
        <v>1190</v>
      </c>
      <c r="G268" s="170" t="s">
        <v>1854</v>
      </c>
      <c r="H268" s="217" t="s">
        <v>615</v>
      </c>
      <c r="I268" s="217" t="s">
        <v>615</v>
      </c>
      <c r="J268" s="116"/>
      <c r="K268" s="119"/>
      <c r="L268" s="116"/>
      <c r="M268" s="217" t="s">
        <v>615</v>
      </c>
      <c r="N268" s="120">
        <v>2120101030196</v>
      </c>
      <c r="O268" s="274">
        <v>44847</v>
      </c>
      <c r="P268" s="250"/>
      <c r="Q268" s="262"/>
    </row>
    <row r="269" spans="1:17" s="251" customFormat="1" ht="14.5" customHeight="1">
      <c r="A269" s="205" t="s">
        <v>1457</v>
      </c>
      <c r="B269" s="161">
        <v>22</v>
      </c>
      <c r="C269" s="296" t="s">
        <v>309</v>
      </c>
      <c r="D269" s="296" t="s">
        <v>1632</v>
      </c>
      <c r="E269" s="296" t="s">
        <v>1191</v>
      </c>
      <c r="F269" s="296" t="s">
        <v>1192</v>
      </c>
      <c r="G269" s="292" t="s">
        <v>1855</v>
      </c>
      <c r="H269" s="217" t="s">
        <v>615</v>
      </c>
      <c r="I269" s="217" t="s">
        <v>615</v>
      </c>
      <c r="J269" s="116"/>
      <c r="K269" s="119"/>
      <c r="L269" s="116"/>
      <c r="M269" s="217" t="s">
        <v>615</v>
      </c>
      <c r="N269" s="120">
        <v>8120001174501</v>
      </c>
      <c r="O269" s="274">
        <v>44875</v>
      </c>
      <c r="P269" s="250"/>
      <c r="Q269" s="262"/>
    </row>
    <row r="270" spans="1:17" s="251" customFormat="1" ht="14.5" customHeight="1">
      <c r="A270" s="205" t="s">
        <v>1458</v>
      </c>
      <c r="B270" s="161">
        <v>23</v>
      </c>
      <c r="C270" s="170" t="s">
        <v>310</v>
      </c>
      <c r="D270" s="170" t="s">
        <v>1193</v>
      </c>
      <c r="E270" s="313" t="s">
        <v>2057</v>
      </c>
      <c r="F270" s="170" t="s">
        <v>1194</v>
      </c>
      <c r="G270" s="170" t="s">
        <v>1856</v>
      </c>
      <c r="H270" s="116" t="s">
        <v>615</v>
      </c>
      <c r="I270" s="116" t="s">
        <v>615</v>
      </c>
      <c r="J270" s="116"/>
      <c r="K270" s="119"/>
      <c r="L270" s="116"/>
      <c r="M270" s="315" t="s">
        <v>615</v>
      </c>
      <c r="N270" s="117">
        <v>3120001192466</v>
      </c>
      <c r="O270" s="274">
        <v>44881</v>
      </c>
      <c r="P270" s="250"/>
      <c r="Q270" s="262"/>
    </row>
    <row r="271" spans="1:17" s="251" customFormat="1" ht="14.5" customHeight="1">
      <c r="A271" s="205" t="s">
        <v>1459</v>
      </c>
      <c r="B271" s="161">
        <v>24</v>
      </c>
      <c r="C271" s="169" t="s">
        <v>311</v>
      </c>
      <c r="D271" s="169" t="s">
        <v>1195</v>
      </c>
      <c r="E271" s="312" t="s">
        <v>1987</v>
      </c>
      <c r="F271" s="169" t="s">
        <v>1196</v>
      </c>
      <c r="G271" s="292" t="s">
        <v>1857</v>
      </c>
      <c r="H271" s="217" t="s">
        <v>615</v>
      </c>
      <c r="I271" s="217" t="s">
        <v>615</v>
      </c>
      <c r="J271" s="116"/>
      <c r="K271" s="119"/>
      <c r="L271" s="217"/>
      <c r="M271" s="217"/>
      <c r="N271" s="117">
        <v>4120001123370</v>
      </c>
      <c r="O271" s="274">
        <v>45147</v>
      </c>
      <c r="P271" s="250"/>
      <c r="Q271" s="262"/>
    </row>
    <row r="272" spans="1:17" s="251" customFormat="1" ht="14.5" customHeight="1">
      <c r="A272" s="205" t="s">
        <v>1460</v>
      </c>
      <c r="B272" s="161">
        <v>25</v>
      </c>
      <c r="C272" s="169" t="s">
        <v>1197</v>
      </c>
      <c r="D272" s="169" t="s">
        <v>1198</v>
      </c>
      <c r="E272" s="169" t="s">
        <v>1199</v>
      </c>
      <c r="F272" s="169" t="s">
        <v>1200</v>
      </c>
      <c r="G272" s="238" t="s">
        <v>1858</v>
      </c>
      <c r="H272" s="217" t="s">
        <v>615</v>
      </c>
      <c r="I272" s="217" t="s">
        <v>615</v>
      </c>
      <c r="J272" s="239"/>
      <c r="K272" s="119"/>
      <c r="L272" s="217"/>
      <c r="M272" s="217"/>
      <c r="N272" s="120">
        <v>5120101024212</v>
      </c>
      <c r="O272" s="274">
        <v>45435</v>
      </c>
      <c r="P272" s="250"/>
      <c r="Q272" s="262"/>
    </row>
    <row r="273" spans="1:17" s="251" customFormat="1" ht="14.5" customHeight="1">
      <c r="A273" s="205" t="s">
        <v>1505</v>
      </c>
      <c r="B273" s="161">
        <v>26</v>
      </c>
      <c r="C273" s="297" t="s">
        <v>1502</v>
      </c>
      <c r="D273" s="169" t="s">
        <v>1503</v>
      </c>
      <c r="E273" s="169" t="s">
        <v>1504</v>
      </c>
      <c r="F273" s="169" t="s">
        <v>1649</v>
      </c>
      <c r="G273" s="169" t="s">
        <v>1859</v>
      </c>
      <c r="H273" s="217" t="s">
        <v>615</v>
      </c>
      <c r="I273" s="217" t="s">
        <v>615</v>
      </c>
      <c r="J273" s="116"/>
      <c r="K273" s="119"/>
      <c r="L273" s="217"/>
      <c r="M273" s="217" t="s">
        <v>657</v>
      </c>
      <c r="N273" s="117">
        <v>5120001232864</v>
      </c>
      <c r="O273" s="274">
        <v>45533</v>
      </c>
      <c r="P273" s="250"/>
      <c r="Q273" s="262"/>
    </row>
    <row r="274" spans="1:17" s="251" customFormat="1" ht="14.5" customHeight="1">
      <c r="A274" s="205" t="s">
        <v>1540</v>
      </c>
      <c r="B274" s="161">
        <v>27</v>
      </c>
      <c r="C274" s="114" t="s">
        <v>1536</v>
      </c>
      <c r="D274" s="114" t="s">
        <v>1537</v>
      </c>
      <c r="E274" s="114" t="s">
        <v>1538</v>
      </c>
      <c r="F274" s="114" t="s">
        <v>1539</v>
      </c>
      <c r="G274" s="114" t="s">
        <v>1860</v>
      </c>
      <c r="H274" s="217"/>
      <c r="I274" s="217" t="s">
        <v>615</v>
      </c>
      <c r="J274" s="116"/>
      <c r="K274" s="119"/>
      <c r="L274" s="217"/>
      <c r="M274" s="217"/>
      <c r="N274" s="117">
        <v>5120001096351</v>
      </c>
      <c r="O274" s="274">
        <v>45581</v>
      </c>
      <c r="P274" s="250"/>
      <c r="Q274" s="262"/>
    </row>
    <row r="275" spans="1:17" s="251" customFormat="1" ht="14.5" customHeight="1">
      <c r="A275" s="205" t="s">
        <v>1550</v>
      </c>
      <c r="B275" s="161">
        <v>28</v>
      </c>
      <c r="C275" s="114" t="s">
        <v>1546</v>
      </c>
      <c r="D275" s="114" t="s">
        <v>1547</v>
      </c>
      <c r="E275" s="114" t="s">
        <v>1548</v>
      </c>
      <c r="F275" s="114" t="s">
        <v>1549</v>
      </c>
      <c r="G275" s="114" t="s">
        <v>1861</v>
      </c>
      <c r="H275" s="217" t="s">
        <v>657</v>
      </c>
      <c r="I275" s="217" t="s">
        <v>657</v>
      </c>
      <c r="J275" s="116"/>
      <c r="K275" s="119"/>
      <c r="L275" s="217"/>
      <c r="M275" s="217"/>
      <c r="N275" s="117">
        <v>4120001098893</v>
      </c>
      <c r="O275" s="274">
        <v>45610</v>
      </c>
      <c r="P275" s="250"/>
      <c r="Q275" s="262"/>
    </row>
    <row r="276" spans="1:17" s="251" customFormat="1" ht="14.5" customHeight="1">
      <c r="A276" s="205" t="s">
        <v>1569</v>
      </c>
      <c r="B276" s="161">
        <v>29</v>
      </c>
      <c r="C276" s="114" t="s">
        <v>1570</v>
      </c>
      <c r="D276" s="114" t="s">
        <v>1673</v>
      </c>
      <c r="E276" s="114" t="s">
        <v>1571</v>
      </c>
      <c r="F276" s="114" t="s">
        <v>1572</v>
      </c>
      <c r="G276" s="114" t="s">
        <v>1862</v>
      </c>
      <c r="H276" s="217" t="s">
        <v>657</v>
      </c>
      <c r="I276" s="217" t="s">
        <v>657</v>
      </c>
      <c r="J276" s="116"/>
      <c r="K276" s="119"/>
      <c r="L276" s="217"/>
      <c r="M276" s="217"/>
      <c r="N276" s="117">
        <v>2120001059617</v>
      </c>
      <c r="O276" s="274">
        <v>45637</v>
      </c>
      <c r="P276" s="250"/>
      <c r="Q276" s="262"/>
    </row>
    <row r="277" spans="1:17" s="251" customFormat="1" ht="14.5" customHeight="1">
      <c r="A277" s="205" t="s">
        <v>1674</v>
      </c>
      <c r="B277" s="165">
        <v>30</v>
      </c>
      <c r="C277" s="298" t="s">
        <v>1675</v>
      </c>
      <c r="D277" s="298" t="s">
        <v>1676</v>
      </c>
      <c r="E277" s="298" t="s">
        <v>1677</v>
      </c>
      <c r="F277" s="298" t="s">
        <v>1678</v>
      </c>
      <c r="G277" s="298" t="s">
        <v>1863</v>
      </c>
      <c r="H277" s="115" t="s">
        <v>657</v>
      </c>
      <c r="I277" s="115" t="s">
        <v>657</v>
      </c>
      <c r="J277" s="299"/>
      <c r="K277" s="300"/>
      <c r="L277" s="115"/>
      <c r="M277" s="115" t="s">
        <v>657</v>
      </c>
      <c r="N277" s="301">
        <v>120001070371</v>
      </c>
      <c r="O277" s="302">
        <v>45786</v>
      </c>
      <c r="P277" s="266"/>
      <c r="Q277" s="262"/>
    </row>
    <row r="278" spans="1:17" s="251" customFormat="1" ht="14.5" customHeight="1">
      <c r="A278" s="205" t="s">
        <v>1714</v>
      </c>
      <c r="B278" s="165">
        <v>31</v>
      </c>
      <c r="C278" s="337" t="s">
        <v>1715</v>
      </c>
      <c r="D278" s="337" t="s">
        <v>1716</v>
      </c>
      <c r="E278" s="337" t="s">
        <v>1930</v>
      </c>
      <c r="F278" s="337" t="s">
        <v>1717</v>
      </c>
      <c r="G278" s="337" t="s">
        <v>1935</v>
      </c>
      <c r="H278" s="338" t="s">
        <v>657</v>
      </c>
      <c r="I278" s="338" t="s">
        <v>657</v>
      </c>
      <c r="J278" s="339"/>
      <c r="K278" s="340"/>
      <c r="L278" s="338"/>
      <c r="M278" s="338"/>
      <c r="N278" s="341">
        <v>120001162765</v>
      </c>
      <c r="O278" s="342">
        <v>45849</v>
      </c>
      <c r="P278" s="266"/>
      <c r="Q278" s="262"/>
    </row>
    <row r="279" spans="1:17" s="251" customFormat="1" ht="14.5" customHeight="1">
      <c r="A279" s="205" t="s">
        <v>1988</v>
      </c>
      <c r="B279" s="161">
        <v>32</v>
      </c>
      <c r="C279" s="114" t="s">
        <v>1931</v>
      </c>
      <c r="D279" s="114" t="s">
        <v>1932</v>
      </c>
      <c r="E279" s="114" t="s">
        <v>1933</v>
      </c>
      <c r="F279" s="114" t="s">
        <v>1934</v>
      </c>
      <c r="G279" s="114" t="s">
        <v>1936</v>
      </c>
      <c r="H279" s="370" t="s">
        <v>657</v>
      </c>
      <c r="I279" s="370" t="s">
        <v>657</v>
      </c>
      <c r="J279" s="371"/>
      <c r="K279" s="372"/>
      <c r="L279" s="370"/>
      <c r="M279" s="370" t="s">
        <v>704</v>
      </c>
      <c r="N279" s="117">
        <v>120001136091</v>
      </c>
      <c r="O279" s="274">
        <v>45965</v>
      </c>
      <c r="P279" s="250"/>
      <c r="Q279" s="262"/>
    </row>
    <row r="280" spans="1:17" s="251" customFormat="1" ht="14.5" customHeight="1">
      <c r="A280" s="205" t="s">
        <v>1989</v>
      </c>
      <c r="B280" s="165">
        <v>33</v>
      </c>
      <c r="C280" s="337" t="s">
        <v>1993</v>
      </c>
      <c r="D280" s="337" t="s">
        <v>2021</v>
      </c>
      <c r="E280" s="337" t="s">
        <v>1990</v>
      </c>
      <c r="F280" s="337" t="s">
        <v>2020</v>
      </c>
      <c r="G280" s="337" t="s">
        <v>2019</v>
      </c>
      <c r="H280" s="338" t="s">
        <v>657</v>
      </c>
      <c r="I280" s="338" t="s">
        <v>657</v>
      </c>
      <c r="J280" s="339"/>
      <c r="K280" s="340"/>
      <c r="L280" s="338"/>
      <c r="M280" s="338"/>
      <c r="N280" s="341">
        <v>120901026596</v>
      </c>
      <c r="O280" s="342">
        <v>46000</v>
      </c>
      <c r="P280" s="267"/>
    </row>
    <row r="281" spans="1:17" s="251" customFormat="1" ht="14.5" customHeight="1">
      <c r="A281" s="205" t="s">
        <v>2022</v>
      </c>
      <c r="B281" s="161">
        <v>34</v>
      </c>
      <c r="C281" s="310" t="s">
        <v>2024</v>
      </c>
      <c r="D281" s="310" t="s">
        <v>2025</v>
      </c>
      <c r="E281" s="310" t="s">
        <v>2026</v>
      </c>
      <c r="F281" s="310" t="s">
        <v>2027</v>
      </c>
      <c r="G281" s="310" t="s">
        <v>2032</v>
      </c>
      <c r="H281" s="315" t="s">
        <v>586</v>
      </c>
      <c r="I281" s="315" t="s">
        <v>586</v>
      </c>
      <c r="J281" s="369"/>
      <c r="K281" s="379"/>
      <c r="L281" s="315"/>
      <c r="M281" s="315"/>
      <c r="N281" s="318">
        <v>120001143305</v>
      </c>
      <c r="O281" s="387">
        <v>46086</v>
      </c>
      <c r="P281" s="267"/>
    </row>
    <row r="282" spans="1:17" s="251" customFormat="1" ht="28">
      <c r="A282" s="205" t="s">
        <v>2023</v>
      </c>
      <c r="B282" s="275">
        <v>35</v>
      </c>
      <c r="C282" s="320" t="s">
        <v>2028</v>
      </c>
      <c r="D282" s="320" t="s">
        <v>2029</v>
      </c>
      <c r="E282" s="320" t="s">
        <v>2030</v>
      </c>
      <c r="F282" s="321" t="s">
        <v>2031</v>
      </c>
      <c r="G282" s="320" t="s">
        <v>2033</v>
      </c>
      <c r="H282" s="323" t="s">
        <v>586</v>
      </c>
      <c r="I282" s="323" t="s">
        <v>586</v>
      </c>
      <c r="J282" s="352"/>
      <c r="K282" s="351"/>
      <c r="L282" s="323"/>
      <c r="M282" s="323" t="s">
        <v>586</v>
      </c>
      <c r="N282" s="388">
        <v>120001220219</v>
      </c>
      <c r="O282" s="354">
        <v>46099</v>
      </c>
      <c r="P282" s="267"/>
    </row>
    <row r="283" spans="1:17" s="251" customFormat="1" ht="14.5" customHeight="1">
      <c r="A283" s="205"/>
      <c r="B283" s="402" t="s">
        <v>1201</v>
      </c>
      <c r="C283" s="403"/>
      <c r="D283" s="403"/>
      <c r="E283" s="403"/>
      <c r="F283" s="403"/>
      <c r="G283" s="403"/>
      <c r="H283" s="403"/>
      <c r="I283" s="403"/>
      <c r="J283" s="403"/>
      <c r="K283" s="403"/>
      <c r="L283" s="403"/>
      <c r="M283" s="403"/>
      <c r="N283" s="403"/>
      <c r="O283" s="284"/>
      <c r="P283" s="260"/>
    </row>
    <row r="284" spans="1:17" s="251" customFormat="1" ht="14.5" customHeight="1">
      <c r="A284" s="205" t="s">
        <v>1461</v>
      </c>
      <c r="B284" s="157">
        <v>3</v>
      </c>
      <c r="C284" s="223" t="s">
        <v>312</v>
      </c>
      <c r="D284" s="224" t="s">
        <v>1202</v>
      </c>
      <c r="E284" s="223" t="s">
        <v>1203</v>
      </c>
      <c r="F284" s="223" t="s">
        <v>1491</v>
      </c>
      <c r="G284" s="223" t="s">
        <v>2042</v>
      </c>
      <c r="H284" s="163" t="s">
        <v>657</v>
      </c>
      <c r="I284" s="163"/>
      <c r="J284" s="162"/>
      <c r="K284" s="226"/>
      <c r="L284" s="163"/>
      <c r="M284" s="163"/>
      <c r="N284" s="230">
        <v>8140001055435</v>
      </c>
      <c r="O284" s="281">
        <v>43703</v>
      </c>
      <c r="P284" s="250"/>
    </row>
    <row r="285" spans="1:17" s="251" customFormat="1" ht="14.5" customHeight="1">
      <c r="A285" s="205" t="s">
        <v>2037</v>
      </c>
      <c r="B285" s="275">
        <v>5</v>
      </c>
      <c r="C285" s="320" t="s">
        <v>2038</v>
      </c>
      <c r="D285" s="320" t="s">
        <v>2039</v>
      </c>
      <c r="E285" s="320" t="s">
        <v>2040</v>
      </c>
      <c r="F285" s="320" t="s">
        <v>2041</v>
      </c>
      <c r="G285" s="320" t="s">
        <v>2043</v>
      </c>
      <c r="H285" s="323" t="s">
        <v>615</v>
      </c>
      <c r="I285" s="323" t="s">
        <v>615</v>
      </c>
      <c r="J285" s="352"/>
      <c r="K285" s="351"/>
      <c r="L285" s="323"/>
      <c r="M285" s="323"/>
      <c r="N285" s="388">
        <v>7140001034712</v>
      </c>
      <c r="O285" s="354">
        <v>45870</v>
      </c>
      <c r="P285" s="250"/>
    </row>
    <row r="286" spans="1:17" s="251" customFormat="1" ht="14.5" customHeight="1">
      <c r="A286" s="205"/>
      <c r="B286" s="402" t="s">
        <v>1204</v>
      </c>
      <c r="C286" s="403"/>
      <c r="D286" s="403"/>
      <c r="E286" s="403"/>
      <c r="F286" s="403"/>
      <c r="G286" s="403"/>
      <c r="H286" s="403"/>
      <c r="I286" s="403"/>
      <c r="J286" s="403"/>
      <c r="K286" s="403"/>
      <c r="L286" s="403"/>
      <c r="M286" s="403"/>
      <c r="N286" s="403"/>
      <c r="O286" s="284"/>
      <c r="P286" s="260"/>
    </row>
    <row r="287" spans="1:17" s="251" customFormat="1" ht="14.5" customHeight="1">
      <c r="A287" s="205" t="s">
        <v>1462</v>
      </c>
      <c r="B287" s="157">
        <v>1</v>
      </c>
      <c r="C287" s="223" t="s">
        <v>313</v>
      </c>
      <c r="D287" s="224" t="s">
        <v>1205</v>
      </c>
      <c r="E287" s="223" t="s">
        <v>1206</v>
      </c>
      <c r="F287" s="223" t="s">
        <v>1207</v>
      </c>
      <c r="G287" s="223" t="s">
        <v>1864</v>
      </c>
      <c r="H287" s="163" t="s">
        <v>704</v>
      </c>
      <c r="I287" s="163" t="s">
        <v>704</v>
      </c>
      <c r="J287" s="162"/>
      <c r="K287" s="226"/>
      <c r="L287" s="163"/>
      <c r="M287" s="163"/>
      <c r="N287" s="230">
        <v>5170001000077</v>
      </c>
      <c r="O287" s="281">
        <v>44617</v>
      </c>
      <c r="P287" s="267"/>
    </row>
    <row r="288" spans="1:17" s="251" customFormat="1" ht="14.5" customHeight="1">
      <c r="A288" s="205" t="s">
        <v>1463</v>
      </c>
      <c r="B288" s="275">
        <v>2</v>
      </c>
      <c r="C288" s="242" t="s">
        <v>314</v>
      </c>
      <c r="D288" s="242" t="s">
        <v>1208</v>
      </c>
      <c r="E288" s="242" t="s">
        <v>1209</v>
      </c>
      <c r="F288" s="242" t="s">
        <v>1210</v>
      </c>
      <c r="G288" s="242" t="s">
        <v>1865</v>
      </c>
      <c r="H288" s="134" t="s">
        <v>704</v>
      </c>
      <c r="I288" s="134" t="s">
        <v>704</v>
      </c>
      <c r="J288" s="282"/>
      <c r="K288" s="136"/>
      <c r="L288" s="134"/>
      <c r="M288" s="134"/>
      <c r="N288" s="289">
        <v>8170001012763</v>
      </c>
      <c r="O288" s="290">
        <v>44837</v>
      </c>
      <c r="P288" s="267"/>
    </row>
    <row r="289" spans="1:16" s="251" customFormat="1" ht="14.5" customHeight="1">
      <c r="A289" s="205"/>
      <c r="B289" s="402" t="s">
        <v>1211</v>
      </c>
      <c r="C289" s="403"/>
      <c r="D289" s="403"/>
      <c r="E289" s="403"/>
      <c r="F289" s="403"/>
      <c r="G289" s="403"/>
      <c r="H289" s="403"/>
      <c r="I289" s="403"/>
      <c r="J289" s="403"/>
      <c r="K289" s="403"/>
      <c r="L289" s="403"/>
      <c r="M289" s="403"/>
      <c r="N289" s="403"/>
      <c r="O289" s="284"/>
      <c r="P289" s="253"/>
    </row>
    <row r="290" spans="1:16" s="251" customFormat="1" ht="14.5" customHeight="1">
      <c r="A290" s="205" t="s">
        <v>1464</v>
      </c>
      <c r="B290" s="174">
        <v>1</v>
      </c>
      <c r="C290" s="113" t="s">
        <v>315</v>
      </c>
      <c r="D290" s="113" t="s">
        <v>1667</v>
      </c>
      <c r="E290" s="113" t="s">
        <v>1212</v>
      </c>
      <c r="F290" s="113" t="s">
        <v>1668</v>
      </c>
      <c r="G290" s="113" t="s">
        <v>1866</v>
      </c>
      <c r="H290" s="140" t="s">
        <v>615</v>
      </c>
      <c r="I290" s="140" t="s">
        <v>615</v>
      </c>
      <c r="J290" s="176"/>
      <c r="K290" s="141"/>
      <c r="L290" s="140"/>
      <c r="M290" s="140" t="s">
        <v>615</v>
      </c>
      <c r="N290" s="152">
        <v>8250001008200</v>
      </c>
      <c r="O290" s="164">
        <v>45251</v>
      </c>
      <c r="P290" s="250"/>
    </row>
    <row r="291" spans="1:16" s="251" customFormat="1" ht="14.5" customHeight="1">
      <c r="A291" s="205"/>
      <c r="B291" s="402" t="s">
        <v>1582</v>
      </c>
      <c r="C291" s="403"/>
      <c r="D291" s="403"/>
      <c r="E291" s="403"/>
      <c r="F291" s="403"/>
      <c r="G291" s="403"/>
      <c r="H291" s="403"/>
      <c r="I291" s="403"/>
      <c r="J291" s="403"/>
      <c r="K291" s="403"/>
      <c r="L291" s="403"/>
      <c r="M291" s="403"/>
      <c r="N291" s="403"/>
      <c r="O291" s="284"/>
      <c r="P291" s="253"/>
    </row>
    <row r="292" spans="1:16" s="251" customFormat="1" ht="14.5" customHeight="1">
      <c r="A292" s="205" t="s">
        <v>1584</v>
      </c>
      <c r="B292" s="174">
        <v>2</v>
      </c>
      <c r="C292" s="330" t="s">
        <v>1916</v>
      </c>
      <c r="D292" s="330" t="s">
        <v>1915</v>
      </c>
      <c r="E292" s="113" t="s">
        <v>1583</v>
      </c>
      <c r="F292" s="330" t="s">
        <v>1968</v>
      </c>
      <c r="G292" s="113" t="s">
        <v>1867</v>
      </c>
      <c r="H292" s="140" t="s">
        <v>615</v>
      </c>
      <c r="I292" s="140" t="s">
        <v>615</v>
      </c>
      <c r="J292" s="176"/>
      <c r="K292" s="141"/>
      <c r="L292" s="140"/>
      <c r="M292" s="140" t="s">
        <v>615</v>
      </c>
      <c r="N292" s="152">
        <v>9480001010272</v>
      </c>
      <c r="O292" s="164">
        <v>45646</v>
      </c>
      <c r="P292" s="250"/>
    </row>
    <row r="293" spans="1:16" s="251" customFormat="1" ht="14.5" customHeight="1">
      <c r="A293" s="205"/>
      <c r="B293" s="402" t="s">
        <v>2067</v>
      </c>
      <c r="C293" s="403"/>
      <c r="D293" s="403"/>
      <c r="E293" s="403"/>
      <c r="F293" s="403"/>
      <c r="G293" s="403"/>
      <c r="H293" s="403"/>
      <c r="I293" s="403"/>
      <c r="J293" s="403"/>
      <c r="K293" s="403"/>
      <c r="L293" s="403"/>
      <c r="M293" s="403"/>
      <c r="N293" s="403"/>
      <c r="O293" s="284"/>
      <c r="P293" s="253"/>
    </row>
    <row r="294" spans="1:16" s="251" customFormat="1" ht="14.5" customHeight="1">
      <c r="A294" s="205" t="s">
        <v>2068</v>
      </c>
      <c r="B294" s="174">
        <v>2</v>
      </c>
      <c r="C294" s="330" t="s">
        <v>2069</v>
      </c>
      <c r="D294" s="330" t="s">
        <v>2070</v>
      </c>
      <c r="E294" s="330" t="s">
        <v>2071</v>
      </c>
      <c r="F294" s="330" t="s">
        <v>2072</v>
      </c>
      <c r="G294" s="330" t="s">
        <v>2073</v>
      </c>
      <c r="H294" s="392" t="s">
        <v>704</v>
      </c>
      <c r="I294" s="392" t="s">
        <v>704</v>
      </c>
      <c r="J294" s="393"/>
      <c r="K294" s="365"/>
      <c r="L294" s="392"/>
      <c r="M294" s="392"/>
      <c r="N294" s="394">
        <v>3120001080646</v>
      </c>
      <c r="O294" s="368">
        <v>46142</v>
      </c>
      <c r="P294" s="250"/>
    </row>
    <row r="295" spans="1:16" s="251" customFormat="1" ht="14.5" customHeight="1">
      <c r="A295" s="205"/>
      <c r="B295" s="402" t="s">
        <v>1213</v>
      </c>
      <c r="C295" s="403"/>
      <c r="D295" s="403"/>
      <c r="E295" s="403"/>
      <c r="F295" s="403"/>
      <c r="G295" s="403"/>
      <c r="H295" s="403"/>
      <c r="I295" s="403"/>
      <c r="J295" s="403"/>
      <c r="K295" s="403"/>
      <c r="L295" s="403"/>
      <c r="M295" s="403"/>
      <c r="N295" s="403"/>
      <c r="O295" s="284"/>
      <c r="P295" s="260"/>
    </row>
    <row r="296" spans="1:16" s="251" customFormat="1" ht="14.5" customHeight="1">
      <c r="A296" s="205" t="s">
        <v>1465</v>
      </c>
      <c r="B296" s="157">
        <v>1</v>
      </c>
      <c r="C296" s="224" t="s">
        <v>316</v>
      </c>
      <c r="D296" s="374" t="s">
        <v>1975</v>
      </c>
      <c r="E296" s="224" t="s">
        <v>1214</v>
      </c>
      <c r="F296" s="224" t="s">
        <v>1215</v>
      </c>
      <c r="G296" s="224" t="s">
        <v>1868</v>
      </c>
      <c r="H296" s="163" t="s">
        <v>586</v>
      </c>
      <c r="I296" s="163" t="s">
        <v>586</v>
      </c>
      <c r="J296" s="162"/>
      <c r="K296" s="226"/>
      <c r="L296" s="163"/>
      <c r="M296" s="163"/>
      <c r="N296" s="230">
        <v>9290001009788</v>
      </c>
      <c r="O296" s="281">
        <v>40507</v>
      </c>
      <c r="P296" s="250"/>
    </row>
    <row r="297" spans="1:16" s="251" customFormat="1" ht="28">
      <c r="A297" s="205" t="s">
        <v>1466</v>
      </c>
      <c r="B297" s="161">
        <v>2</v>
      </c>
      <c r="C297" s="114" t="s">
        <v>317</v>
      </c>
      <c r="D297" s="310" t="s">
        <v>1976</v>
      </c>
      <c r="E297" s="232" t="s">
        <v>1495</v>
      </c>
      <c r="F297" s="114" t="s">
        <v>1215</v>
      </c>
      <c r="G297" s="114" t="s">
        <v>1869</v>
      </c>
      <c r="H297" s="217" t="s">
        <v>586</v>
      </c>
      <c r="I297" s="217" t="s">
        <v>586</v>
      </c>
      <c r="J297" s="116"/>
      <c r="K297" s="119"/>
      <c r="L297" s="217"/>
      <c r="M297" s="217" t="s">
        <v>704</v>
      </c>
      <c r="N297" s="117">
        <v>2290001066480</v>
      </c>
      <c r="O297" s="274">
        <v>41997</v>
      </c>
      <c r="P297" s="250"/>
    </row>
    <row r="298" spans="1:16" s="251" customFormat="1" ht="14">
      <c r="A298" s="205" t="s">
        <v>1467</v>
      </c>
      <c r="B298" s="161">
        <v>3</v>
      </c>
      <c r="C298" s="114" t="s">
        <v>318</v>
      </c>
      <c r="D298" s="114" t="s">
        <v>1216</v>
      </c>
      <c r="E298" s="232" t="s">
        <v>1544</v>
      </c>
      <c r="F298" s="114" t="s">
        <v>1217</v>
      </c>
      <c r="G298" s="114" t="s">
        <v>1870</v>
      </c>
      <c r="H298" s="217" t="s">
        <v>586</v>
      </c>
      <c r="I298" s="217" t="s">
        <v>586</v>
      </c>
      <c r="J298" s="116"/>
      <c r="K298" s="119"/>
      <c r="L298" s="217"/>
      <c r="M298" s="217" t="s">
        <v>615</v>
      </c>
      <c r="N298" s="117">
        <v>6290001034302</v>
      </c>
      <c r="O298" s="274">
        <v>43803</v>
      </c>
      <c r="P298" s="250"/>
    </row>
    <row r="299" spans="1:16" s="251" customFormat="1" ht="14.5" customHeight="1">
      <c r="A299" s="205" t="s">
        <v>1468</v>
      </c>
      <c r="B299" s="161">
        <v>4</v>
      </c>
      <c r="C299" s="114" t="s">
        <v>319</v>
      </c>
      <c r="D299" s="114" t="s">
        <v>1218</v>
      </c>
      <c r="E299" s="114" t="s">
        <v>1219</v>
      </c>
      <c r="F299" s="114" t="s">
        <v>1220</v>
      </c>
      <c r="G299" s="114" t="s">
        <v>1871</v>
      </c>
      <c r="H299" s="217" t="s">
        <v>586</v>
      </c>
      <c r="I299" s="217" t="s">
        <v>586</v>
      </c>
      <c r="J299" s="116"/>
      <c r="K299" s="119"/>
      <c r="L299" s="217"/>
      <c r="M299" s="217" t="s">
        <v>586</v>
      </c>
      <c r="N299" s="117">
        <v>4290001055093</v>
      </c>
      <c r="O299" s="274">
        <v>44154</v>
      </c>
      <c r="P299" s="250"/>
    </row>
    <row r="300" spans="1:16" s="251" customFormat="1" ht="14.5" customHeight="1">
      <c r="A300" s="205" t="s">
        <v>1469</v>
      </c>
      <c r="B300" s="166">
        <v>5</v>
      </c>
      <c r="C300" s="111" t="s">
        <v>320</v>
      </c>
      <c r="D300" s="111" t="s">
        <v>1221</v>
      </c>
      <c r="E300" s="111" t="s">
        <v>1222</v>
      </c>
      <c r="F300" s="111" t="s">
        <v>1223</v>
      </c>
      <c r="G300" s="111" t="s">
        <v>1872</v>
      </c>
      <c r="H300" s="116" t="s">
        <v>586</v>
      </c>
      <c r="I300" s="116" t="s">
        <v>586</v>
      </c>
      <c r="J300" s="116"/>
      <c r="K300" s="239"/>
      <c r="L300" s="116"/>
      <c r="M300" s="217" t="s">
        <v>586</v>
      </c>
      <c r="N300" s="117">
        <v>1290001033705</v>
      </c>
      <c r="O300" s="274">
        <v>44256</v>
      </c>
      <c r="P300" s="250"/>
    </row>
    <row r="301" spans="1:16" s="251" customFormat="1" ht="14.5" customHeight="1">
      <c r="A301" s="205" t="s">
        <v>1470</v>
      </c>
      <c r="B301" s="161">
        <v>6</v>
      </c>
      <c r="C301" s="114" t="s">
        <v>321</v>
      </c>
      <c r="D301" s="114" t="s">
        <v>1224</v>
      </c>
      <c r="E301" s="114" t="s">
        <v>1225</v>
      </c>
      <c r="F301" s="114" t="s">
        <v>1226</v>
      </c>
      <c r="G301" s="114" t="s">
        <v>1873</v>
      </c>
      <c r="H301" s="217" t="s">
        <v>586</v>
      </c>
      <c r="I301" s="217" t="s">
        <v>586</v>
      </c>
      <c r="J301" s="116"/>
      <c r="K301" s="239"/>
      <c r="L301" s="217"/>
      <c r="M301" s="217" t="s">
        <v>704</v>
      </c>
      <c r="N301" s="117">
        <v>8290001006398</v>
      </c>
      <c r="O301" s="274">
        <v>44312</v>
      </c>
      <c r="P301" s="250"/>
    </row>
    <row r="302" spans="1:16" s="251" customFormat="1" ht="14.5" customHeight="1">
      <c r="A302" s="205" t="s">
        <v>1471</v>
      </c>
      <c r="B302" s="161">
        <v>7</v>
      </c>
      <c r="C302" s="114" t="s">
        <v>322</v>
      </c>
      <c r="D302" s="114" t="s">
        <v>1227</v>
      </c>
      <c r="E302" s="114" t="s">
        <v>1479</v>
      </c>
      <c r="F302" s="114" t="s">
        <v>1228</v>
      </c>
      <c r="G302" s="288" t="s">
        <v>1874</v>
      </c>
      <c r="H302" s="217" t="s">
        <v>704</v>
      </c>
      <c r="I302" s="217" t="s">
        <v>704</v>
      </c>
      <c r="J302" s="116"/>
      <c r="K302" s="239"/>
      <c r="L302" s="217"/>
      <c r="M302" s="217" t="s">
        <v>704</v>
      </c>
      <c r="N302" s="117">
        <v>9290001059882</v>
      </c>
      <c r="O302" s="274">
        <v>44701</v>
      </c>
      <c r="P302" s="250"/>
    </row>
    <row r="303" spans="1:16" s="251" customFormat="1" ht="14.5" customHeight="1">
      <c r="A303" s="205" t="s">
        <v>1472</v>
      </c>
      <c r="B303" s="161">
        <v>8</v>
      </c>
      <c r="C303" s="111" t="s">
        <v>323</v>
      </c>
      <c r="D303" s="111" t="s">
        <v>1229</v>
      </c>
      <c r="E303" s="111" t="s">
        <v>1230</v>
      </c>
      <c r="F303" s="111" t="s">
        <v>1231</v>
      </c>
      <c r="G303" s="114" t="s">
        <v>1875</v>
      </c>
      <c r="H303" s="116" t="s">
        <v>615</v>
      </c>
      <c r="I303" s="116" t="s">
        <v>615</v>
      </c>
      <c r="J303" s="116"/>
      <c r="K303" s="239"/>
      <c r="L303" s="116"/>
      <c r="M303" s="116"/>
      <c r="N303" s="117">
        <v>4290801010181</v>
      </c>
      <c r="O303" s="274">
        <v>44956</v>
      </c>
      <c r="P303" s="250"/>
    </row>
    <row r="304" spans="1:16" s="251" customFormat="1" ht="14.5" customHeight="1">
      <c r="A304" s="205" t="s">
        <v>1563</v>
      </c>
      <c r="B304" s="161">
        <v>10</v>
      </c>
      <c r="C304" s="111" t="s">
        <v>1560</v>
      </c>
      <c r="D304" s="111" t="s">
        <v>1561</v>
      </c>
      <c r="E304" s="111" t="s">
        <v>1562</v>
      </c>
      <c r="F304" s="111" t="s">
        <v>1893</v>
      </c>
      <c r="G304" s="114" t="s">
        <v>1892</v>
      </c>
      <c r="H304" s="116" t="s">
        <v>615</v>
      </c>
      <c r="I304" s="116" t="s">
        <v>615</v>
      </c>
      <c r="J304" s="116"/>
      <c r="K304" s="239"/>
      <c r="L304" s="116"/>
      <c r="M304" s="116" t="s">
        <v>657</v>
      </c>
      <c r="N304" s="117">
        <v>5290801026169</v>
      </c>
      <c r="O304" s="274">
        <v>45601</v>
      </c>
      <c r="P304" s="250"/>
    </row>
    <row r="305" spans="1:16" s="251" customFormat="1" ht="14.5" customHeight="1">
      <c r="A305" s="205" t="s">
        <v>1639</v>
      </c>
      <c r="B305" s="161">
        <v>11</v>
      </c>
      <c r="C305" s="182" t="s">
        <v>1948</v>
      </c>
      <c r="D305" s="182" t="s">
        <v>1949</v>
      </c>
      <c r="E305" s="182" t="s">
        <v>1951</v>
      </c>
      <c r="F305" s="111" t="s">
        <v>1638</v>
      </c>
      <c r="G305" s="114" t="s">
        <v>1877</v>
      </c>
      <c r="H305" s="116" t="s">
        <v>615</v>
      </c>
      <c r="I305" s="116" t="s">
        <v>615</v>
      </c>
      <c r="J305" s="116"/>
      <c r="K305" s="239"/>
      <c r="L305" s="116"/>
      <c r="M305" s="116"/>
      <c r="N305" s="117">
        <v>8011001142822</v>
      </c>
      <c r="O305" s="274">
        <v>45715</v>
      </c>
      <c r="P305" s="250"/>
    </row>
    <row r="306" spans="1:16" s="251" customFormat="1" ht="14.5" customHeight="1">
      <c r="A306" s="205"/>
      <c r="B306" s="402" t="s">
        <v>1232</v>
      </c>
      <c r="C306" s="403"/>
      <c r="D306" s="403"/>
      <c r="E306" s="403"/>
      <c r="F306" s="403"/>
      <c r="G306" s="403"/>
      <c r="H306" s="403"/>
      <c r="I306" s="403"/>
      <c r="J306" s="403"/>
      <c r="K306" s="403"/>
      <c r="L306" s="403"/>
      <c r="M306" s="403"/>
      <c r="N306" s="403"/>
      <c r="O306" s="284"/>
      <c r="P306" s="250"/>
    </row>
    <row r="307" spans="1:16" s="251" customFormat="1" ht="14.5" customHeight="1">
      <c r="A307" s="205" t="s">
        <v>1473</v>
      </c>
      <c r="B307" s="174">
        <v>1</v>
      </c>
      <c r="C307" s="113" t="s">
        <v>324</v>
      </c>
      <c r="D307" s="113" t="s">
        <v>1233</v>
      </c>
      <c r="E307" s="113" t="s">
        <v>1234</v>
      </c>
      <c r="F307" s="113" t="s">
        <v>1235</v>
      </c>
      <c r="G307" s="113" t="s">
        <v>1876</v>
      </c>
      <c r="H307" s="140" t="s">
        <v>586</v>
      </c>
      <c r="I307" s="140" t="s">
        <v>586</v>
      </c>
      <c r="J307" s="176"/>
      <c r="K307" s="141"/>
      <c r="L307" s="140"/>
      <c r="M307" s="140"/>
      <c r="N307" s="152">
        <v>6310001002157</v>
      </c>
      <c r="O307" s="164">
        <v>40882</v>
      </c>
      <c r="P307" s="250"/>
    </row>
    <row r="308" spans="1:16" s="251" customFormat="1" ht="14.5" customHeight="1">
      <c r="A308" s="205"/>
      <c r="B308" s="402" t="s">
        <v>1236</v>
      </c>
      <c r="C308" s="403"/>
      <c r="D308" s="403"/>
      <c r="E308" s="403"/>
      <c r="F308" s="403"/>
      <c r="G308" s="403"/>
      <c r="H308" s="403"/>
      <c r="I308" s="403"/>
      <c r="J308" s="403"/>
      <c r="K308" s="403"/>
      <c r="L308" s="403"/>
      <c r="M308" s="403"/>
      <c r="N308" s="403"/>
      <c r="O308" s="284"/>
      <c r="P308" s="260"/>
    </row>
    <row r="309" spans="1:16" ht="28">
      <c r="A309" s="205" t="s">
        <v>1474</v>
      </c>
      <c r="B309" s="174">
        <v>1</v>
      </c>
      <c r="C309" s="113" t="s">
        <v>325</v>
      </c>
      <c r="D309" s="113" t="s">
        <v>1237</v>
      </c>
      <c r="E309" s="195" t="s">
        <v>1568</v>
      </c>
      <c r="F309" s="113" t="s">
        <v>1238</v>
      </c>
      <c r="G309" s="113" t="s">
        <v>1878</v>
      </c>
      <c r="H309" s="140" t="s">
        <v>586</v>
      </c>
      <c r="I309" s="140" t="s">
        <v>586</v>
      </c>
      <c r="J309" s="176"/>
      <c r="K309" s="141"/>
      <c r="L309" s="140"/>
      <c r="M309" s="140" t="s">
        <v>704</v>
      </c>
      <c r="N309" s="152">
        <v>5360001001386</v>
      </c>
      <c r="O309" s="164">
        <v>44585</v>
      </c>
      <c r="P309" s="250"/>
    </row>
    <row r="310" spans="1:16" ht="16" customHeight="1">
      <c r="A310" s="203"/>
      <c r="B310" s="404" t="s">
        <v>1239</v>
      </c>
      <c r="C310" s="405"/>
      <c r="D310" s="219"/>
      <c r="E310" s="287"/>
      <c r="F310" s="287"/>
      <c r="G310" s="220"/>
      <c r="H310" s="207">
        <f>COUNTA(H111:H309)</f>
        <v>173</v>
      </c>
      <c r="I310" s="207">
        <f>COUNTA(I111:I309)</f>
        <v>168</v>
      </c>
      <c r="J310" s="408">
        <f>COUNTA(J111:J309)</f>
        <v>0</v>
      </c>
      <c r="K310" s="409"/>
      <c r="L310" s="207">
        <f>COUNTA(L111:L309)</f>
        <v>0</v>
      </c>
      <c r="M310" s="207">
        <f>COUNTA(M111:M309)</f>
        <v>102</v>
      </c>
      <c r="N310" s="208"/>
      <c r="O310" s="209"/>
      <c r="P310" s="250"/>
    </row>
    <row r="311" spans="1:16" ht="16" customHeight="1">
      <c r="A311" s="203"/>
      <c r="B311" s="406"/>
      <c r="C311" s="407"/>
      <c r="D311" s="221"/>
      <c r="E311" s="210"/>
      <c r="F311" s="210"/>
      <c r="G311" s="222"/>
      <c r="H311" s="408">
        <f>COUNTA(C111:C309)</f>
        <v>179</v>
      </c>
      <c r="I311" s="425"/>
      <c r="J311" s="425"/>
      <c r="K311" s="425"/>
      <c r="L311" s="425"/>
      <c r="M311" s="409"/>
      <c r="N311" s="211"/>
      <c r="O311" s="209"/>
      <c r="P311" s="250"/>
    </row>
    <row r="312" spans="1:16" ht="16" customHeight="1">
      <c r="B312" s="143"/>
      <c r="C312" s="143"/>
      <c r="D312" s="143"/>
      <c r="E312" s="143"/>
      <c r="F312" s="143"/>
      <c r="G312" s="143"/>
      <c r="H312" s="143"/>
      <c r="I312" s="143"/>
      <c r="J312" s="143"/>
      <c r="K312" s="143"/>
      <c r="L312" s="143"/>
      <c r="M312" s="143"/>
      <c r="N312" s="144"/>
      <c r="O312" s="128"/>
      <c r="P312" s="250"/>
    </row>
    <row r="313" spans="1:16" ht="14.5" customHeight="1">
      <c r="B313" s="441" t="s">
        <v>1240</v>
      </c>
      <c r="C313" s="442"/>
      <c r="D313" s="145"/>
      <c r="E313" s="145"/>
      <c r="F313" s="145"/>
      <c r="G313" s="145"/>
      <c r="H313" s="146">
        <f>H105+H310</f>
        <v>218</v>
      </c>
      <c r="I313" s="146">
        <f>I105+I310</f>
        <v>210</v>
      </c>
      <c r="J313" s="445">
        <f>J105+J310</f>
        <v>76</v>
      </c>
      <c r="K313" s="446"/>
      <c r="L313" s="146">
        <f>L105+L310</f>
        <v>72</v>
      </c>
      <c r="M313" s="146">
        <f>M105+M310</f>
        <v>121</v>
      </c>
      <c r="N313" s="146"/>
      <c r="O313" s="147"/>
      <c r="P313" s="268"/>
    </row>
    <row r="314" spans="1:16" ht="16.5" customHeight="1">
      <c r="B314" s="443"/>
      <c r="C314" s="444"/>
      <c r="D314" s="148"/>
      <c r="E314" s="148"/>
      <c r="F314" s="148"/>
      <c r="G314" s="148"/>
      <c r="H314" s="447">
        <f>H311+H106</f>
        <v>276</v>
      </c>
      <c r="I314" s="448"/>
      <c r="J314" s="448"/>
      <c r="K314" s="448"/>
      <c r="L314" s="448"/>
      <c r="M314" s="449"/>
      <c r="N314" s="149"/>
    </row>
  </sheetData>
  <mergeCells count="36">
    <mergeCell ref="B313:C314"/>
    <mergeCell ref="J313:K313"/>
    <mergeCell ref="H314:M314"/>
    <mergeCell ref="B283:N283"/>
    <mergeCell ref="B286:N286"/>
    <mergeCell ref="B289:N289"/>
    <mergeCell ref="B295:N295"/>
    <mergeCell ref="B291:N291"/>
    <mergeCell ref="B293:N293"/>
    <mergeCell ref="B1:N1"/>
    <mergeCell ref="B3:N3"/>
    <mergeCell ref="G4:G5"/>
    <mergeCell ref="H4:L4"/>
    <mergeCell ref="N4:N5"/>
    <mergeCell ref="M4:M5"/>
    <mergeCell ref="B4:B5"/>
    <mergeCell ref="C4:C5"/>
    <mergeCell ref="D4:D5"/>
    <mergeCell ref="E4:E5"/>
    <mergeCell ref="F4:F5"/>
    <mergeCell ref="O4:O5"/>
    <mergeCell ref="J5:K5"/>
    <mergeCell ref="B308:N308"/>
    <mergeCell ref="B310:C311"/>
    <mergeCell ref="J310:K310"/>
    <mergeCell ref="B306:N306"/>
    <mergeCell ref="B6:L6"/>
    <mergeCell ref="B103:N103"/>
    <mergeCell ref="B105:C106"/>
    <mergeCell ref="B113:N113"/>
    <mergeCell ref="D105:G106"/>
    <mergeCell ref="J105:K105"/>
    <mergeCell ref="H106:M106"/>
    <mergeCell ref="B109:N109"/>
    <mergeCell ref="B110:N110"/>
    <mergeCell ref="H311:M311"/>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