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0395" windowHeight="8250" tabRatio="831" firstSheet="19" activeTab="28"/>
  </bookViews>
  <sheets>
    <sheet name="目次・位置図" sheetId="1" r:id="rId1"/>
    <sheet name="一般事項①" sheetId="2" r:id="rId2"/>
    <sheet name="一般事項②" sheetId="3" r:id="rId3"/>
    <sheet name="設計図" sheetId="4" r:id="rId4"/>
    <sheet name="土地利用" sheetId="5" r:id="rId5"/>
    <sheet name="公区" sheetId="6" r:id="rId6"/>
    <sheet name="組区" sheetId="7" r:id="rId7"/>
    <sheet name="都市再生（H19以前採択）" sheetId="8" r:id="rId8"/>
    <sheet name="都市再生（Ｈ20以降採択）" sheetId="9" r:id="rId9"/>
    <sheet name="都市再生（Ｈ24以降採択）" sheetId="10" r:id="rId10"/>
    <sheet name="都市再生（Ｈ28以降採択Ｈ30着手まで）" sheetId="11" r:id="rId11"/>
    <sheet name="都市再生（R1以降採択）" sheetId="12" r:id="rId12"/>
    <sheet name="都市再生（R3以降採択）" sheetId="13" r:id="rId13"/>
    <sheet name="【R5.11更新】都市再生（R5.11以降採択）" sheetId="14" r:id="rId14"/>
    <sheet name="都市再生（大街区化）" sheetId="15" r:id="rId15"/>
    <sheet name="都市再生（空間再編）" sheetId="16" r:id="rId16"/>
    <sheet name="【R5.5追加】都市再生（生活拠点）" sheetId="17" r:id="rId17"/>
    <sheet name="資金計画①" sheetId="18" r:id="rId18"/>
    <sheet name="【R5.11更新】資金計画①" sheetId="19" r:id="rId19"/>
    <sheet name="資金計画②" sheetId="20" r:id="rId20"/>
    <sheet name="【R5.5更新】補助限度額" sheetId="21" r:id="rId21"/>
    <sheet name="補助限度額" sheetId="22" r:id="rId22"/>
    <sheet name="資金別路線図" sheetId="23" r:id="rId23"/>
    <sheet name="地価現況" sheetId="24" r:id="rId24"/>
    <sheet name="用買積算図面" sheetId="25" r:id="rId25"/>
    <sheet name="施行前単価等積算図面" sheetId="26" r:id="rId26"/>
    <sheet name="資金計画③" sheetId="27" r:id="rId27"/>
    <sheet name="参考（年度別資金計画）" sheetId="28" r:id="rId28"/>
    <sheet name="【R5.11更新】参考（年度別資金計画）" sheetId="29" r:id="rId29"/>
  </sheets>
  <externalReferences>
    <externalReference r:id="rId32"/>
    <externalReference r:id="rId33"/>
  </externalReferences>
  <definedNames>
    <definedName name="_xlnm.Print_Area" localSheetId="28">'【R5.11更新】参考（年度別資金計画）'!$A$1:$BZ$110</definedName>
    <definedName name="_xlnm.Print_Area" localSheetId="18">'【R5.11更新】資金計画①'!$A$1:$AO$99</definedName>
    <definedName name="_xlnm.Print_Area" localSheetId="20">'【R5.5更新】補助限度額'!$A$1:$AC$63</definedName>
    <definedName name="_xlnm.Print_Area" localSheetId="16">'【R5.5追加】都市再生（生活拠点）'!$A$1:$BK$37</definedName>
    <definedName name="_xlnm.Print_Area" localSheetId="1">'一般事項①'!$A$1:$AG$35</definedName>
    <definedName name="_xlnm.Print_Area" localSheetId="5">'公区'!$A$1:$BI$34</definedName>
    <definedName name="_xlnm.Print_Area" localSheetId="27">'参考（年度別資金計画）'!$A$1:$BZ$110</definedName>
    <definedName name="_xlnm.Print_Area" localSheetId="17">'資金計画①'!$A$1:$AO$99</definedName>
    <definedName name="_xlnm.Print_Area" localSheetId="19">'資金計画②'!$A$1:$P$35</definedName>
    <definedName name="_xlnm.Print_Area" localSheetId="26">'資金計画③'!$A$1:$AL$57</definedName>
    <definedName name="_xlnm.Print_Area" localSheetId="3">'\\Crbskacc11\新実計班共有 (F)\My Documents\望月\予算関連\H12予算\H12要求\H12概算要望\タテ型統合補助調書\調書\[一体事業調書.xls]総括様式３（とりやめ）'!$A$1:$AF$11</definedName>
    <definedName name="_xlnm.Print_Area" localSheetId="6">'組区'!$A$1:$BI$37</definedName>
    <definedName name="_xlnm.Print_Area" localSheetId="7">'\\Crbskacc11\新実計班共有 (F)\My Documents\望月\予算関連\H12予算\H12要求\H12概算要望\タテ型統合補助調書\調書\[一体事業調書.xls]総括様式３（とりやめ）'!$A$1:$AF$11</definedName>
    <definedName name="_xlnm.Print_Area" localSheetId="8">'都市再生（Ｈ20以降採択）'!$A$1:$BK$43</definedName>
    <definedName name="_xlnm.Print_Area" localSheetId="9">'都市再生（Ｈ24以降採択）'!$A$1:$BK$47</definedName>
    <definedName name="_xlnm.Print_Area" localSheetId="10">'都市再生（Ｈ28以降採択Ｈ30着手まで）'!$A$1:$BK$52</definedName>
    <definedName name="_xlnm.Print_Area" localSheetId="11">'都市再生（R1以降採択）'!$A$1:$BK$52</definedName>
    <definedName name="_xlnm.Print_Area" localSheetId="12">'都市再生（R3以降採択）'!$A$1:$BK$52</definedName>
    <definedName name="_xlnm.Print_Area" localSheetId="15">'都市再生（空間再編）'!$A$1:$BK$38</definedName>
    <definedName name="_xlnm.Print_Area" localSheetId="14">'都市再生（大街区化）'!$A$1:$BK$52</definedName>
    <definedName name="_xlnm.Print_Area" localSheetId="4">'土地利用'!$A$1:$AO$36</definedName>
    <definedName name="_xlnm.Print_Area" localSheetId="21">'補助限度額'!$A$1:$AB$63</definedName>
    <definedName name="_xlnm.Print_Area" localSheetId="0">'目次・位置図'!$A$1:$AX$96</definedName>
    <definedName name="_xlnm.Print_Area" localSheetId="24">'用買積算図面'!$A$1:$AX$35</definedName>
    <definedName name="_xlnm.Print_Area">'\\HD-HLAN809\share\My Documents\望月\予算関連\H12予算\H12要求\H12概算要望\タテ型統合補助調書\調書\[一体事業調書.xls]総括様式３（とりやめ）'!$A$1:$AF$11</definedName>
    <definedName name="PRINT_AREA_MI" localSheetId="3">'[2]総括様式３（とりやめ）'!$A$1:$AF$11</definedName>
    <definedName name="PRINT_AREA_MI" localSheetId="7">'[2]総括様式３（とりやめ）'!$A$1:$AF$11</definedName>
    <definedName name="PRINT_AREA_MI" localSheetId="24">'[2]総括様式３（とりやめ）'!$A$1:$AF$11</definedName>
    <definedName name="PRINT_AREA_MI">'[1]総括様式３（とりやめ）'!$A$1:$AF$11</definedName>
    <definedName name="y">'[2]総括様式３（とりやめ）'!$A$1:$AF$11</definedName>
    <definedName name="あ">'[2]総括様式３（とりやめ）'!$A$1:$AF$11</definedName>
  </definedNames>
  <calcPr fullCalcOnLoad="1"/>
</workbook>
</file>

<file path=xl/sharedStrings.xml><?xml version="1.0" encoding="utf-8"?>
<sst xmlns="http://schemas.openxmlformats.org/spreadsheetml/2006/main" count="2860" uniqueCount="847">
  <si>
    <t>（都市再生区画整理事業の限度額算定対象とするものを記入）</t>
  </si>
  <si>
    <t>公益施設用地</t>
  </si>
  <si>
    <t>防災関連施設整備費</t>
  </si>
  <si>
    <t>施設名</t>
  </si>
  <si>
    <t>(単位：千円)</t>
  </si>
  <si>
    <t>補償費</t>
  </si>
  <si>
    <t>事務費等</t>
  </si>
  <si>
    <t>(千円)</t>
  </si>
  <si>
    <t>(広場状公開空地)</t>
  </si>
  <si>
    <t>公益施設</t>
  </si>
  <si>
    <t>（有／無）</t>
  </si>
  <si>
    <t>※｢有｣または｢無｣を記入。</t>
  </si>
  <si>
    <t>現在値に修正した施行前宅地価格（Ａ：円/㎡）</t>
  </si>
  <si>
    <t>※地区全体について記入。</t>
  </si>
  <si>
    <t>Ａを修正した都市再生対象宅地価格（円/㎡）</t>
  </si>
  <si>
    <t>公管金等算入分</t>
  </si>
  <si>
    <t>※他の補助金等の用地費算定対象となった宅地を控除。</t>
  </si>
  <si>
    <t>算入率(％)</t>
  </si>
  <si>
    <t>算入面積(㎡)</t>
  </si>
  <si>
    <t>金額(千円)</t>
  </si>
  <si>
    <t>全体</t>
  </si>
  <si>
    <t>既執行分</t>
  </si>
  <si>
    <t>残り分</t>
  </si>
  <si>
    <t>種類</t>
  </si>
  <si>
    <t>都心居住建築物用地</t>
  </si>
  <si>
    <t>商業活性化施設用地</t>
  </si>
  <si>
    <t>テレビ障害防除</t>
  </si>
  <si>
    <t>電線類地下埋設施設整備費（移転移設費は除く）</t>
  </si>
  <si>
    <t>電気室及び</t>
  </si>
  <si>
    <t>共用通行部分</t>
  </si>
  <si>
    <t>生活基盤施設</t>
  </si>
  <si>
    <t>(地方特定道路Ａ)</t>
  </si>
  <si>
    <t>資金別路線図</t>
  </si>
  <si>
    <t>赤</t>
  </si>
  <si>
    <t>黄土</t>
  </si>
  <si>
    <t>赤紫</t>
  </si>
  <si>
    <t>青</t>
  </si>
  <si>
    <t>緑</t>
  </si>
  <si>
    <t>地方特定道路Ｂ</t>
  </si>
  <si>
    <t>凡例</t>
  </si>
  <si>
    <t>桃</t>
  </si>
  <si>
    <t>備　考</t>
  </si>
  <si>
    <t>公共施設整備費</t>
  </si>
  <si>
    <t>都市計画道路</t>
  </si>
  <si>
    <t>区画道路</t>
  </si>
  <si>
    <t>特殊道路</t>
  </si>
  <si>
    <t>公園・緑地</t>
  </si>
  <si>
    <t>河川･水路</t>
  </si>
  <si>
    <t>その他（　　）</t>
  </si>
  <si>
    <t>移転移設補償費</t>
  </si>
  <si>
    <t>移転</t>
  </si>
  <si>
    <t>移設</t>
  </si>
  <si>
    <t>減価補償</t>
  </si>
  <si>
    <t>その他工事費・利息・事務費等</t>
  </si>
  <si>
    <t>宅地整地</t>
  </si>
  <si>
    <t>法第2条2項</t>
  </si>
  <si>
    <t>(立体換地建築物)</t>
  </si>
  <si>
    <t>(その他)</t>
  </si>
  <si>
    <t>その他工事費</t>
  </si>
  <si>
    <t>調査設計</t>
  </si>
  <si>
    <t>その他(　　)</t>
  </si>
  <si>
    <t>借入金利息</t>
  </si>
  <si>
    <t>単位</t>
  </si>
  <si>
    <t>総事業費</t>
  </si>
  <si>
    <t>㎡</t>
  </si>
  <si>
    <t>道　路</t>
  </si>
  <si>
    <t>　次の事項に該当する場合は、その費用負担の考え方と内訳を記述すること。</t>
  </si>
  <si>
    <t>イ) 公共施設又は宅地の整備水準の向上</t>
  </si>
  <si>
    <t>ロ) 他事業者と費用分担が必要な施設</t>
  </si>
  <si>
    <t>・駅前広場</t>
  </si>
  <si>
    <t>・駅前広場鉄道の移設等</t>
  </si>
  <si>
    <t>(鉄道事業の受益増加分がある場合)</t>
  </si>
  <si>
    <t>・自由通路(歩行者専用通路として整備する場合)</t>
  </si>
  <si>
    <t>・調整池(他の開発の分も併せて整備する場合)</t>
  </si>
  <si>
    <t>ハ) 法第2条2項による負担</t>
  </si>
  <si>
    <t>・上水道</t>
  </si>
  <si>
    <t>・下水道</t>
  </si>
  <si>
    <t>・電気</t>
  </si>
  <si>
    <t>ニ） 法第135条による負担</t>
  </si>
  <si>
    <t>項目</t>
  </si>
  <si>
    <t>収入</t>
  </si>
  <si>
    <t>事業費</t>
  </si>
  <si>
    <t>借入金</t>
  </si>
  <si>
    <t>支出</t>
  </si>
  <si>
    <t>公共施設整備費</t>
  </si>
  <si>
    <t>借入金返済</t>
  </si>
  <si>
    <t>年度</t>
  </si>
  <si>
    <t>その他工事費･事務費等</t>
  </si>
  <si>
    <t>Ｈ　年度</t>
  </si>
  <si>
    <t>備　　考</t>
  </si>
  <si>
    <t>③ 採択要件</t>
  </si>
  <si>
    <t>(1)組合等区画整理補助事業</t>
  </si>
  <si>
    <t>(2)都市再生区画整理事業</t>
  </si>
  <si>
    <t>イ）面積要件</t>
  </si>
  <si>
    <t>施行面積(ha)</t>
  </si>
  <si>
    <t>※指定容積率の欄は適宜追加すること。</t>
  </si>
  <si>
    <t>指定容積率(%)</t>
  </si>
  <si>
    <t>ロ)一般地区</t>
  </si>
  <si>
    <t>ハ)安全市街地形成</t>
  </si>
  <si>
    <t>重点地区</t>
  </si>
  <si>
    <t>公共用地の増分</t>
  </si>
  <si>
    <t>施行前</t>
  </si>
  <si>
    <t>面積（㎡）</t>
  </si>
  <si>
    <t>割合（％）</t>
  </si>
  <si>
    <t>(歩道状公開空地)</t>
  </si>
  <si>
    <t>地区面積</t>
  </si>
  <si>
    <t>(控除分）</t>
  </si>
  <si>
    <t>控除分計</t>
  </si>
  <si>
    <t>幅員（ｍ）</t>
  </si>
  <si>
    <t>延長（ｍ）</t>
  </si>
  <si>
    <t>工事費</t>
  </si>
  <si>
    <t>合　計　　　　　　　(千円)</t>
  </si>
  <si>
    <t>広場等（道路、公園等公物管理者に移管するものに限る。）</t>
  </si>
  <si>
    <t>河川・水路</t>
  </si>
  <si>
    <t>立体換地建築物工事費</t>
  </si>
  <si>
    <t>公益施設等用地上の従前建築物等の移転補償費</t>
  </si>
  <si>
    <t>公開空地整備費</t>
  </si>
  <si>
    <t>様式第１　実施計画書</t>
  </si>
  <si>
    <t>目　　　　　次</t>
  </si>
  <si>
    <t>シート１</t>
  </si>
  <si>
    <t>シート２</t>
  </si>
  <si>
    <t>シート３</t>
  </si>
  <si>
    <t>(1)公共団体等区画整理補助事業</t>
  </si>
  <si>
    <t>資金計画（収入）</t>
  </si>
  <si>
    <t>(1)収入</t>
  </si>
  <si>
    <t>(2)基本事業費の充当率</t>
  </si>
  <si>
    <t>(3)公共施設管理者負担金</t>
  </si>
  <si>
    <t>(4)用地買収方式事業費の積算</t>
  </si>
  <si>
    <t>(6)資金別路線図</t>
  </si>
  <si>
    <t>(7)地価の現況</t>
  </si>
  <si>
    <t>資金計画(支出)</t>
  </si>
  <si>
    <t>(1)支出</t>
  </si>
  <si>
    <t>(2)費用負担の考え方と内訳</t>
  </si>
  <si>
    <t>資金計画（年度別収支計画)</t>
  </si>
  <si>
    <t>(公共団体等区画整理補助事業）</t>
  </si>
  <si>
    <t>(組合等区画整理補助事業）</t>
  </si>
  <si>
    <t>‥‥‥‥‥‥‥‥‥‥‥‥‥　○</t>
  </si>
  <si>
    <t>‥‥‥‥‥‥‥‥‥‥‥‥　○</t>
  </si>
  <si>
    <t>（バースケール）</t>
  </si>
  <si>
    <t>表題及び図面名称</t>
  </si>
  <si>
    <t>備考</t>
  </si>
  <si>
    <t>％</t>
  </si>
  <si>
    <t>戸</t>
  </si>
  <si>
    <t>道路</t>
  </si>
  <si>
    <t>公園</t>
  </si>
  <si>
    <t>河川</t>
  </si>
  <si>
    <t>その他</t>
  </si>
  <si>
    <t>公共用地計</t>
  </si>
  <si>
    <t>小計</t>
  </si>
  <si>
    <t>合計</t>
  </si>
  <si>
    <t>施行後</t>
  </si>
  <si>
    <t>面積(㎡)</t>
  </si>
  <si>
    <t>円/㎡</t>
  </si>
  <si>
    <t>千円</t>
  </si>
  <si>
    <t>単価</t>
  </si>
  <si>
    <t>イ）施行地区面積</t>
  </si>
  <si>
    <t>イ）施行者</t>
  </si>
  <si>
    <t>① 都道府県</t>
  </si>
  <si>
    <t>② 市区町村</t>
  </si>
  <si>
    <t>ロ）地区内の都市</t>
  </si>
  <si>
    <t>計画道路数</t>
  </si>
  <si>
    <t>新設</t>
  </si>
  <si>
    <t>改築</t>
  </si>
  <si>
    <t>　　本</t>
  </si>
  <si>
    <t>補助対象道路の内訳</t>
  </si>
  <si>
    <t>① 　　12ｍ以上</t>
  </si>
  <si>
    <t>② ８～12ｍ</t>
  </si>
  <si>
    <t>③ ６～８ｍ</t>
  </si>
  <si>
    <t>(該当する箇所に面積を記入すること。)</t>
  </si>
  <si>
    <t>ハ）地区整備の性格</t>
  </si>
  <si>
    <t>(○で選択)</t>
  </si>
  <si>
    <t>① 主要駅付近又は中心市街地で、交通の隘路打開</t>
  </si>
  <si>
    <t>又は土地の高度利用を図る整備を必要とする地区</t>
  </si>
  <si>
    <t>② 道路事業河川事業等の重要な公共施設の新設又は</t>
  </si>
  <si>
    <t>改築とあわせて市街地の整備を必要とする地区</t>
  </si>
  <si>
    <t>③ 市街地における火災､水害等の災害の復興とあわ</t>
  </si>
  <si>
    <t>せて緊急に整備を必要とする地区</t>
  </si>
  <si>
    <t>④ 鉄道、高速道路等の重要施設の新設又は改築に伴</t>
  </si>
  <si>
    <t>って市街地の整備をもあわせて必要とする地区</t>
  </si>
  <si>
    <t>⑤ 市街化の速度が顕著であるため、緊急に整備を必</t>
  </si>
  <si>
    <t>要とする地区</t>
  </si>
  <si>
    <t>⑥ 大量の宅地を整備し、秩序ある都市の発展を図る</t>
  </si>
  <si>
    <t>緊急に整備を必要とする地区</t>
  </si>
  <si>
    <t>第102）第5条の規定により市が施行する土地区画</t>
  </si>
  <si>
    <t>整理事業施行地区</t>
  </si>
  <si>
    <t>① 個人施行</t>
  </si>
  <si>
    <t>a 単独</t>
  </si>
  <si>
    <t>b 同意施行</t>
  </si>
  <si>
    <t>c 共同施行</t>
  </si>
  <si>
    <t>d 特定土地区画整理(公的主体のもの)</t>
  </si>
  <si>
    <t>e 農住組合(特定土地区画整理に限る)</t>
  </si>
  <si>
    <t>② 組合施行</t>
  </si>
  <si>
    <t>権利者数</t>
  </si>
  <si>
    <t>≧７人</t>
  </si>
  <si>
    <t>・宅地開発誘導道路関連事業</t>
  </si>
  <si>
    <t>・その他</t>
  </si>
  <si>
    <t>イ）～ハ）まで</t>
  </si>
  <si>
    <t>イ）～ニ）まで</t>
  </si>
  <si>
    <t>イ）～ホ）まで</t>
  </si>
  <si>
    <t>イ）都市計画事業</t>
  </si>
  <si>
    <t>都市計画決定(告示の日)※</t>
  </si>
  <si>
    <t>　　年　　月　　日</t>
  </si>
  <si>
    <t>※予定の場合は（　　）書きで記入。</t>
  </si>
  <si>
    <t>ロ）施行地区面積</t>
  </si>
  <si>
    <t>① 　　</t>
  </si>
  <si>
    <t>ha≧５ha</t>
  </si>
  <si>
    <t>② 　　</t>
  </si>
  <si>
    <t>ha≧２ha（下記の適合地区を○で選択）</t>
  </si>
  <si>
    <t>ha≧10ha</t>
  </si>
  <si>
    <t>ハ）地区内の都市</t>
  </si>
  <si>
    <t>ニ）施行後の公共</t>
  </si>
  <si>
    <t>用地率</t>
  </si>
  <si>
    <t>％≧25％（施行後公共用地／地区面積）</t>
  </si>
  <si>
    <t>(地区面積が20ha未満の地区)</t>
  </si>
  <si>
    <t>ホ）用地買収方式事業費／総事業費＝</t>
  </si>
  <si>
    <t>≧１／３</t>
  </si>
  <si>
    <t>種別</t>
  </si>
  <si>
    <t>計</t>
  </si>
  <si>
    <t>都市再生区画整理</t>
  </si>
  <si>
    <t>保留地処分金</t>
  </si>
  <si>
    <t>公管金</t>
  </si>
  <si>
    <t>都道府県単独費</t>
  </si>
  <si>
    <t>市町村単独費</t>
  </si>
  <si>
    <t>鉄道負担金</t>
  </si>
  <si>
    <t>積算根拠</t>
  </si>
  <si>
    <t>(2)基本事業費等の充当率</t>
  </si>
  <si>
    <t>地方特定道路Ａ</t>
  </si>
  <si>
    <t>名称</t>
  </si>
  <si>
    <t>管理者</t>
  </si>
  <si>
    <t>幅員</t>
  </si>
  <si>
    <t>延長</t>
  </si>
  <si>
    <t>面積</t>
  </si>
  <si>
    <t>公管対象面積</t>
  </si>
  <si>
    <t>(ｍ)</t>
  </si>
  <si>
    <t>(㎡)</t>
  </si>
  <si>
    <t>(千円)</t>
  </si>
  <si>
    <t>金額</t>
  </si>
  <si>
    <t>形状寸法</t>
  </si>
  <si>
    <t>充当率</t>
  </si>
  <si>
    <t>用買方式事業費</t>
  </si>
  <si>
    <t>路線番号</t>
  </si>
  <si>
    <t>用地費</t>
  </si>
  <si>
    <t>数量</t>
  </si>
  <si>
    <t>補償費</t>
  </si>
  <si>
    <t>築造・舗装費等</t>
  </si>
  <si>
    <t>事務費</t>
  </si>
  <si>
    <t>(例)</t>
  </si>
  <si>
    <t>円/戸</t>
  </si>
  <si>
    <t>円/ｍ</t>
  </si>
  <si>
    <t>○</t>
  </si>
  <si>
    <t>(1)公共団体等区画整理補助事業／組合等区画整理補助事業</t>
  </si>
  <si>
    <t>金額（千円）</t>
  </si>
  <si>
    <t>調査設計費</t>
  </si>
  <si>
    <t>公開空地等整備費</t>
  </si>
  <si>
    <t>立体的遊歩道､人工地盤等整備費</t>
  </si>
  <si>
    <t>共同施設整備費</t>
  </si>
  <si>
    <t>消防施設整備</t>
  </si>
  <si>
    <t>避難施設等整備</t>
  </si>
  <si>
    <t>監視装置整備</t>
  </si>
  <si>
    <t>被雷施設整備</t>
  </si>
  <si>
    <t>路線名</t>
  </si>
  <si>
    <t>公共用通路整備</t>
  </si>
  <si>
    <t>駐車場整備</t>
  </si>
  <si>
    <t>特殊基礎工事費</t>
  </si>
  <si>
    <t>航空障害灯整備</t>
  </si>
  <si>
    <t>高齢者等生活支援施設整備</t>
  </si>
  <si>
    <t>駐車場整備費</t>
  </si>
  <si>
    <t>歩道状公開空地</t>
  </si>
  <si>
    <t>広場状公開空地</t>
  </si>
  <si>
    <t>　</t>
  </si>
  <si>
    <t>（位置図）　（Ａ４ヨコ版・縮尺自由）</t>
  </si>
  <si>
    <t>a 直前の国勢調査の結果に基づく人口集中地</t>
  </si>
  <si>
    <t>区に係るまたは隣接する区域に存する地区</t>
  </si>
  <si>
    <t xml:space="preserve"> 事業の場合)</t>
  </si>
  <si>
    <t xml:space="preserve"> 安全市街地形成型土地区画整理</t>
  </si>
  <si>
    <t>(被災市街地復興、安全市街地形成型</t>
  </si>
  <si>
    <t xml:space="preserve"> 土地区画整理事業の場合)</t>
  </si>
  <si>
    <t>⑦ 特定市街化区域農地の固定資産税の課税の適正</t>
  </si>
  <si>
    <t>化に伴う宅地化促進臨時措置法（昭和48年法律</t>
  </si>
  <si>
    <t>⑧ 大都市地域における住宅及び住宅地の供給の促</t>
  </si>
  <si>
    <t>ha≧2ha（下記の適合地区を○で選択）</t>
  </si>
  <si>
    <t>進に関する特別措置法（昭和50年法律第67号）</t>
  </si>
  <si>
    <t>第５条の規定に基づく土地区画整理促進区域内</t>
  </si>
  <si>
    <t>の地区</t>
  </si>
  <si>
    <t>・電線共同溝等</t>
  </si>
  <si>
    <t>(既成市街地、被災市街地復興、</t>
  </si>
  <si>
    <t>b 被災市街地復興特別措置法第５条第１項の規</t>
  </si>
  <si>
    <t>定による被災市街地復興推進地区内の地区</t>
  </si>
  <si>
    <t>年度　～　平成</t>
  </si>
  <si>
    <t>年度</t>
  </si>
  <si>
    <t>地域防災計画に位置づけ</t>
  </si>
  <si>
    <t>都市再生土地区画整理事業）</t>
  </si>
  <si>
    <t>2.0ha</t>
  </si>
  <si>
    <t>＝(</t>
  </si>
  <si>
    <t>：(</t>
  </si>
  <si>
    <t>b ≧ 70％</t>
  </si>
  <si>
    <t>b ≧ 60％</t>
  </si>
  <si>
    <t>b ≧ 50％</t>
  </si>
  <si>
    <t>b ≧ 40％</t>
  </si>
  <si>
    <t>b ≧ 30％</t>
  </si>
  <si>
    <t>）棟／ｈａ</t>
  </si>
  <si>
    <t>）％</t>
  </si>
  <si>
    <t>都市計画法に規定する基本方針</t>
  </si>
  <si>
    <t>地方自治法に規定する基本構想</t>
  </si>
  <si>
    <t>災害対策法に規定する地域防災計画</t>
  </si>
  <si>
    <t>地方拠点法に規定する基本計画</t>
  </si>
  <si>
    <t xml:space="preserve"> 都市再生土地区画整理事業（重点地区)</t>
  </si>
  <si>
    <t>(2)　都市再生区画整理事業</t>
  </si>
  <si>
    <t>平成</t>
  </si>
  <si>
    <t>　[イ)､ロ)については、重点地区についても記載すること]</t>
  </si>
  <si>
    <t>換　算　面　積</t>
  </si>
  <si>
    <t>）棟≧50棟</t>
  </si>
  <si>
    <t>□</t>
  </si>
  <si>
    <t>(要件に該当する場合、適宜印を塗りつぶすこと｡)</t>
  </si>
  <si>
    <t>施設整備</t>
  </si>
  <si>
    <t>機械室建設</t>
  </si>
  <si>
    <t>④ 行政庁</t>
  </si>
  <si>
    <t>(注) 電線共同溝等（共同溝、自治体管路等を含む）を施行する場合は、「(うち電線共同溝等)」欄に、道路整備費用のうち、電線共同溝等整備にかかる金額等を記入すること。</t>
  </si>
  <si>
    <t>③ 都市再生機構</t>
  </si>
  <si>
    <t>a)都市再生機構</t>
  </si>
  <si>
    <t>・特定土地区画整理事業、機構、公社施行</t>
  </si>
  <si>
    <t>住宅基盤</t>
  </si>
  <si>
    <t>提案</t>
  </si>
  <si>
    <t>都市再生区画等</t>
  </si>
  <si>
    <t>b)民間都市開発推進機構</t>
  </si>
  <si>
    <t>④ 都市再生機構施行</t>
  </si>
  <si>
    <t>⑤ 地方住宅供給公社施行</t>
  </si>
  <si>
    <t>③ 区画整理会社施行</t>
  </si>
  <si>
    <t>○</t>
  </si>
  <si>
    <t>大規模地震発生の可能性の高い地域</t>
  </si>
  <si>
    <t>｢指定市｣又は｢県庁所在地｣</t>
  </si>
  <si>
    <t>（適用要件）</t>
  </si>
  <si>
    <t>（状況）</t>
  </si>
  <si>
    <t>（条件）</t>
  </si>
  <si>
    <t>ニ)拠点的市街地</t>
  </si>
  <si>
    <t>改正中心市街地活性化法に基づく基本計画に位置づけ</t>
  </si>
  <si>
    <t>都市再生緊急整備地域又は再開発方針２号・２項地区</t>
  </si>
  <si>
    <t>都市マス又は自治体基本構想に「拠点」の位置付け</t>
  </si>
  <si>
    <t>ホ）歴史的風致維持向上重点地区</t>
  </si>
  <si>
    <t>「歴史的風致維持向上計画」に基づく事業地区</t>
  </si>
  <si>
    <t>直前の国勢調査によるＤＩＤに係る地区（重点地区は見込みも可）</t>
  </si>
  <si>
    <t>都市計画法に規定する整備、開発又は保全の方針</t>
  </si>
  <si>
    <t>改正中心市街地活性化法に規定する基本計画</t>
  </si>
  <si>
    <t>都市再生特別措置法に規定する都市再生整備計画</t>
  </si>
  <si>
    <t>２</t>
  </si>
  <si>
    <t>(1/2)</t>
  </si>
  <si>
    <t>防災再開発促進地区</t>
  </si>
  <si>
    <t>重点地区</t>
  </si>
  <si>
    <t>（要件に該当する場合､適宜印を塗りつぶすこと。)</t>
  </si>
  <si>
    <t>＝(</t>
  </si>
  <si>
    <t>）ha</t>
  </si>
  <si>
    <t>≧</t>
  </si>
  <si>
    <t>地区内の老朽住宅棟数</t>
  </si>
  <si>
    <t>30≦ a ＜ 40</t>
  </si>
  <si>
    <t>かつ</t>
  </si>
  <si>
    <t>40≦ a ＜ 50</t>
  </si>
  <si>
    <t>50≦ a ＜ 60</t>
  </si>
  <si>
    <t>60≦ a ＜ 70</t>
  </si>
  <si>
    <t xml:space="preserve">    ha</t>
  </si>
  <si>
    <t>70≦ a</t>
  </si>
  <si>
    <t>a .住宅棟数密度</t>
  </si>
  <si>
    <t>：(</t>
  </si>
  <si>
    <t>b .老朽住宅棟数率</t>
  </si>
  <si>
    <t>防災公園・市街地一体整備事業</t>
  </si>
  <si>
    <t>従前公共用地率＝</t>
  </si>
  <si>
    <t>(</t>
  </si>
  <si>
    <t>)％ ＜ 15％</t>
  </si>
  <si>
    <t>被災市街地復興土地区画整理事業）</t>
  </si>
  <si>
    <t>被災地の面積</t>
  </si>
  <si>
    <t>）ha ≧ 20.0 ha</t>
  </si>
  <si>
    <t>被災戸数</t>
  </si>
  <si>
    <t>）戸 ≧ 1,000 戸</t>
  </si>
  <si>
    <t>被災市街地復興推進地域内</t>
  </si>
  <si>
    <t>１</t>
  </si>
  <si>
    <t xml:space="preserve"> 都市再生土地区画整理事業（一般地区）</t>
  </si>
  <si>
    <t>(1/3)</t>
  </si>
  <si>
    <t>３</t>
  </si>
  <si>
    <t xml:space="preserve"> 被災市街地復興土地区画整理事業</t>
  </si>
  <si>
    <t>地方特定道路Ａ
(補助対象路線分)</t>
  </si>
  <si>
    <t>ｍ</t>
  </si>
  <si>
    <t>(バースケール)</t>
  </si>
  <si>
    <t>ｍ</t>
  </si>
  <si>
    <t>ｍ</t>
  </si>
  <si>
    <t>ｍ</t>
  </si>
  <si>
    <t>小計</t>
  </si>
  <si>
    <t>(うち電線共同溝等)</t>
  </si>
  <si>
    <t>－</t>
  </si>
  <si>
    <t>・ガス</t>
  </si>
  <si>
    <t>　　　</t>
  </si>
  <si>
    <t>㎡</t>
  </si>
  <si>
    <t>－</t>
  </si>
  <si>
    <t>旧通常費</t>
  </si>
  <si>
    <t>旧地域活力基盤創造交付金</t>
  </si>
  <si>
    <t>（旧地域活力基盤創造交付金）</t>
  </si>
  <si>
    <t>(住宅基盤)</t>
  </si>
  <si>
    <t>基幹事業</t>
  </si>
  <si>
    <t>※通常費の執行分含む</t>
  </si>
  <si>
    <t>道　路</t>
  </si>
  <si>
    <t>公　園</t>
  </si>
  <si>
    <t>河　川</t>
  </si>
  <si>
    <t>都市再生区画整理</t>
  </si>
  <si>
    <t>※臨時交付金・地域活力基盤創造交付金の執行分含む</t>
  </si>
  <si>
    <t>市街地整備</t>
  </si>
  <si>
    <t>関連社会資本整備事業</t>
  </si>
  <si>
    <t>効果促進事業</t>
  </si>
  <si>
    <t>その他補助金・交付金等</t>
  </si>
  <si>
    <t>旧地域活力基盤
創造交付金</t>
  </si>
  <si>
    <t>基本事業費</t>
  </si>
  <si>
    <t>基幹事業</t>
  </si>
  <si>
    <t>地方特定道路Ａ　　　　　　　　　　　　　　　　　　　　　　　　　　　　（補助対象路線分）</t>
  </si>
  <si>
    <t>公管金</t>
  </si>
  <si>
    <t>道　　　　　　　　路</t>
  </si>
  <si>
    <t>公　　　　　　　　園</t>
  </si>
  <si>
    <t>河　　　　　　　　川</t>
  </si>
  <si>
    <t>地方特定道路Ｂ　　　　　　　　　　　　　　　　　　　　　　　　　　　　（単独事業路線分）</t>
  </si>
  <si>
    <t>その他補助金・交付金等</t>
  </si>
  <si>
    <t>(3)公共施設管理者負担金</t>
  </si>
  <si>
    <t>旧地域活力基盤                               創造交付金</t>
  </si>
  <si>
    <t>うち関連社会資本整備事業　　　　　　　　　　　　　　　　　及び効果促進事業による
施行分</t>
  </si>
  <si>
    <t>そ　　　の　　　他</t>
  </si>
  <si>
    <t>都市再生　　　　　　　　　　　区画整理</t>
  </si>
  <si>
    <t>都市再生　　　　区画整理</t>
  </si>
  <si>
    <t>都市再生　　　　　　区画整理</t>
  </si>
  <si>
    <t>※まちづくり交付金の執行分含む</t>
  </si>
  <si>
    <t>(位置図）</t>
  </si>
  <si>
    <t>注） ｢○｣については該当する項目を｢●｣に塗りつぶすこと。｢□｣については右隣の項目が全て該当する場合に｢■｣に塗りつぶすこと。</t>
  </si>
  <si>
    <t xml:space="preserve">  ｢☆｣については右隣の項目が１つでも該当する場合に｢★｣に塗りつぶすこと。</t>
  </si>
  <si>
    <t>補助採択要件</t>
  </si>
  <si>
    <t>① 補助期間</t>
  </si>
  <si>
    <t>三大都市圏既成市街地及び近郊整備地帯等</t>
  </si>
  <si>
    <t>②-1 採択要件 （</t>
  </si>
  <si>
    <t>地震防災対策強化地域</t>
  </si>
  <si>
    <t>観測強化地域又は特定観測地域に係る市町村</t>
  </si>
  <si>
    <t>｢指定市｣又は｢県庁所在地である中核市｣</t>
  </si>
  <si>
    <t>連鎖型の換算面積</t>
  </si>
  <si>
    <t>）ha</t>
  </si>
  <si>
    <t>0.5ha</t>
  </si>
  <si>
    <t>直前の国勢調査によるＤＩＤ区域内又は隣接</t>
  </si>
  <si>
    <t>ニ)街なか再生</t>
  </si>
  <si>
    <t>Ｓ55ＤＩＤ区域の割合　</t>
  </si>
  <si>
    <t>) ％ ≧50 ％</t>
  </si>
  <si>
    <t>都市計画法に規定する整備、開発又は保全の</t>
  </si>
  <si>
    <t>用途地域の状況　　</t>
  </si>
  <si>
    <t>a+b＝(</t>
  </si>
  <si>
    <t>方針</t>
  </si>
  <si>
    <t>　近隣商業地域の割合</t>
  </si>
  <si>
    <t>a＝(</t>
  </si>
  <si>
    <t>) ％</t>
  </si>
  <si>
    <t xml:space="preserve">　商業地域の割合　　   </t>
  </si>
  <si>
    <t>b＝(</t>
  </si>
  <si>
    <t>中心市街地活性化基本計画に位置づけ</t>
  </si>
  <si>
    <t>中心市街地活性化法に規定する基本計画</t>
  </si>
  <si>
    <t>②-2 採択要件 （</t>
  </si>
  <si>
    <t>特定商業集積促進法に規定する特定商業集積</t>
  </si>
  <si>
    <t>整備基本構想</t>
  </si>
  <si>
    <t>多極分散法に規定する振興拠点地域基本構想</t>
  </si>
  <si>
    <t>多極分散法に規定する業務核都市基本構想</t>
  </si>
  <si>
    <t>首都圏整備法に規定する首都圏整備計画</t>
  </si>
  <si>
    <t>③ 補助率（該当する項目に○を記入)</t>
  </si>
  <si>
    <t>近畿圏整備法に規定する近畿圏整備計画</t>
  </si>
  <si>
    <t>中部圏開発整備法に規定する中部圏開発整備</t>
  </si>
  <si>
    <t>計画</t>
  </si>
  <si>
    <t>注） ｢○｣については、いずれかが｢●｣となる場合､その左の印を塗りつぶすこと。｢□｣については、全てが｢■｣となる場合､その左の印を塗りつぶすこと。</t>
  </si>
  <si>
    <t>(　　年　　月　　日現在)</t>
  </si>
  <si>
    <t>当初事業認可　(　　年　　月　　日　　)</t>
  </si>
  <si>
    <t>評価方法</t>
  </si>
  <si>
    <t>図面対照番号</t>
  </si>
  <si>
    <t>路線名又は地帯名</t>
  </si>
  <si>
    <t>地番</t>
  </si>
  <si>
    <t>地目</t>
  </si>
  <si>
    <t>評価面積</t>
  </si>
  <si>
    <t>評価額</t>
  </si>
  <si>
    <t>単　価</t>
  </si>
  <si>
    <t>評価日</t>
  </si>
  <si>
    <t>事業認可時単価</t>
  </si>
  <si>
    <t>補正　　　　　　指数</t>
  </si>
  <si>
    <t>現在単価</t>
  </si>
  <si>
    <t>(㎡）</t>
  </si>
  <si>
    <t>(円/㎡)</t>
  </si>
  <si>
    <t>(年月日)</t>
  </si>
  <si>
    <t>(記入例)</t>
  </si>
  <si>
    <t>不動産鑑定価格</t>
  </si>
  <si>
    <t>補正係数算定根拠を明記すること。</t>
  </si>
  <si>
    <t>(参考)</t>
  </si>
  <si>
    <t>売買実例</t>
  </si>
  <si>
    <t>最高価格</t>
  </si>
  <si>
    <t>最低価格</t>
  </si>
  <si>
    <t>地区平均単価</t>
  </si>
  <si>
    <t>施行前単価等積算説明図</t>
  </si>
  <si>
    <t>シート０</t>
  </si>
  <si>
    <t>　土地利用計画及び減歩率</t>
  </si>
  <si>
    <t>(1)土地利用現況及び土地利用計画</t>
  </si>
  <si>
    <t>(2)減歩率</t>
  </si>
  <si>
    <t>区分</t>
  </si>
  <si>
    <t>減歩地積</t>
  </si>
  <si>
    <t>減歩率</t>
  </si>
  <si>
    <t>割合(％)</t>
  </si>
  <si>
    <t>公共</t>
  </si>
  <si>
    <t>保留地</t>
  </si>
  <si>
    <t>合算</t>
  </si>
  <si>
    <t>公共施設</t>
  </si>
  <si>
    <t>(Ａ)</t>
  </si>
  <si>
    <t>Ａ</t>
  </si>
  <si>
    <t>Ｅ</t>
  </si>
  <si>
    <t>Ｐ</t>
  </si>
  <si>
    <t>Ｒ</t>
  </si>
  <si>
    <t>Ｄ</t>
  </si>
  <si>
    <t>p=P/A</t>
  </si>
  <si>
    <t>r=R/A</t>
  </si>
  <si>
    <t>d=D/A</t>
  </si>
  <si>
    <t>　（うち広場）</t>
  </si>
  <si>
    <t>緑地</t>
  </si>
  <si>
    <t>(3)宅地価格</t>
  </si>
  <si>
    <t>水路</t>
  </si>
  <si>
    <t>施行前       宅地       総価額</t>
  </si>
  <si>
    <t>施行後       単価</t>
  </si>
  <si>
    <t>施行後     宅地       総価額</t>
  </si>
  <si>
    <t>増進率</t>
  </si>
  <si>
    <t>宅地</t>
  </si>
  <si>
    <t>民有地</t>
  </si>
  <si>
    <t>住宅地</t>
  </si>
  <si>
    <t>a=V/A</t>
  </si>
  <si>
    <t>V=Aa</t>
  </si>
  <si>
    <t>e=V'/E</t>
  </si>
  <si>
    <t>V'=Ee</t>
  </si>
  <si>
    <t>y=e/a</t>
  </si>
  <si>
    <t>商業地</t>
  </si>
  <si>
    <t>工業地</t>
  </si>
  <si>
    <t>農地</t>
  </si>
  <si>
    <t>山林･原野</t>
  </si>
  <si>
    <t>(4)保留地</t>
  </si>
  <si>
    <t>立体換地建築物　　総価額</t>
  </si>
  <si>
    <t>宅地総価額の増価額</t>
  </si>
  <si>
    <t>施行後単価</t>
  </si>
  <si>
    <t>保留地として取り得る最大地積</t>
  </si>
  <si>
    <t>保留地地積</t>
  </si>
  <si>
    <t>割 合</t>
  </si>
  <si>
    <t>公有地</t>
  </si>
  <si>
    <t>国有地</t>
  </si>
  <si>
    <t>準国有地</t>
  </si>
  <si>
    <t>V</t>
  </si>
  <si>
    <t>V'</t>
  </si>
  <si>
    <t>V"</t>
  </si>
  <si>
    <t>△V=V'+V"-V</t>
  </si>
  <si>
    <t>e</t>
  </si>
  <si>
    <t>Rmax=△V/e</t>
  </si>
  <si>
    <t>R</t>
  </si>
  <si>
    <t>R/Rmax</t>
  </si>
  <si>
    <t>県有地</t>
  </si>
  <si>
    <t>市有地</t>
  </si>
  <si>
    <t>（うち小中学校）</t>
  </si>
  <si>
    <t>(5)減価補償金</t>
  </si>
  <si>
    <t>立体換地建築物　　総価額</t>
  </si>
  <si>
    <t>用地買収費</t>
  </si>
  <si>
    <t>交付金</t>
  </si>
  <si>
    <t>宅地計</t>
  </si>
  <si>
    <t>買収予定地積</t>
  </si>
  <si>
    <t>用地　　　　　　　買収費</t>
  </si>
  <si>
    <t>測量増減</t>
  </si>
  <si>
    <t>B</t>
  </si>
  <si>
    <t>a</t>
  </si>
  <si>
    <t>K1=Ba</t>
  </si>
  <si>
    <t>K2=△V-K1</t>
  </si>
  <si>
    <t>(注)△V=K1+K2</t>
  </si>
  <si>
    <t>黄</t>
  </si>
  <si>
    <t>浸水対策施設整備費</t>
  </si>
  <si>
    <t>整備</t>
  </si>
  <si>
    <t>換算（％）</t>
  </si>
  <si>
    <t>地特Ａ算入分</t>
  </si>
  <si>
    <t>地特B算入分</t>
  </si>
  <si>
    <t>整備が図られることが確実な場合は、道路用地については全額算入。</t>
  </si>
  <si>
    <t>○</t>
  </si>
  <si>
    <t>都市再生土地区画整理事業</t>
  </si>
  <si>
    <t>＝(</t>
  </si>
  <si>
    <t>）ha</t>
  </si>
  <si>
    <t>≧</t>
  </si>
  <si>
    <t>≧</t>
  </si>
  <si>
    <t>被災市街地復興土地区画整理事業</t>
  </si>
  <si>
    <t>イ）災害の規模要件</t>
  </si>
  <si>
    <t>都市計画法に規定する基本方針</t>
  </si>
  <si>
    <t>ロ）地区要件</t>
  </si>
  <si>
    <t>（要件に該当する場合､適宜印を塗りつぶすこと。)</t>
  </si>
  <si>
    <r>
      <t xml:space="preserve">施行後   宅地地積     </t>
    </r>
    <r>
      <rPr>
        <sz val="8"/>
        <rFont val="ＭＳ 明朝"/>
        <family val="1"/>
      </rPr>
      <t xml:space="preserve"> (含保留地)</t>
    </r>
  </si>
  <si>
    <r>
      <t>施行前　　　単価　　　　　</t>
    </r>
    <r>
      <rPr>
        <sz val="8"/>
        <rFont val="ＭＳ 明朝"/>
        <family val="1"/>
      </rPr>
      <t>( 年 月)</t>
    </r>
  </si>
  <si>
    <r>
      <t>宅地総価額の減少額　　　</t>
    </r>
    <r>
      <rPr>
        <sz val="8"/>
        <rFont val="ＭＳ 明朝"/>
        <family val="1"/>
      </rPr>
      <t>（減価補償金）</t>
    </r>
  </si>
  <si>
    <t>うち道路及び地域住宅支援
による施行分</t>
  </si>
  <si>
    <t>千円</t>
  </si>
  <si>
    <t>(補助等限度額）</t>
  </si>
  <si>
    <t>一般事項</t>
  </si>
  <si>
    <t>(1)事業の名称</t>
  </si>
  <si>
    <t>(7)施行地区に関する都市計画決定状況</t>
  </si>
  <si>
    <t>事項</t>
  </si>
  <si>
    <t>面積(ha)</t>
  </si>
  <si>
    <t>決定年月日</t>
  </si>
  <si>
    <t>市街化区域</t>
  </si>
  <si>
    <t>(2)施行者の名称</t>
  </si>
  <si>
    <t>用途地域</t>
  </si>
  <si>
    <t>（法第３条　項）</t>
  </si>
  <si>
    <t>(3)施行地区の所在する市町村名</t>
  </si>
  <si>
    <t>県　　　　　　　　　　　市　</t>
  </si>
  <si>
    <t>その他の地域地区</t>
  </si>
  <si>
    <t>(4)施行地区の面積</t>
  </si>
  <si>
    <t>　（　　　　　　）</t>
  </si>
  <si>
    <t>都市施設</t>
  </si>
  <si>
    <t>㎡　</t>
  </si>
  <si>
    <t>○・○・○</t>
  </si>
  <si>
    <t>Ｗ＝</t>
  </si>
  <si>
    <t>　×××××線</t>
  </si>
  <si>
    <t>Ｌ＝</t>
  </si>
  <si>
    <t>(5)施行期間</t>
  </si>
  <si>
    <t>　×××公園</t>
  </si>
  <si>
    <t>Ａ＝□□</t>
  </si>
  <si>
    <t>△△公共下水道</t>
  </si>
  <si>
    <t>Ａ＝○○</t>
  </si>
  <si>
    <t>(6)事業の目的</t>
  </si>
  <si>
    <t>(8)手続等</t>
  </si>
  <si>
    <t>イ) 事業経緯･予定</t>
  </si>
  <si>
    <t>(9)地区内人口等</t>
  </si>
  <si>
    <t>年月日</t>
  </si>
  <si>
    <t>話のもち上がった時</t>
  </si>
  <si>
    <t>　年　月</t>
  </si>
  <si>
    <t>都市人口　Ａ</t>
  </si>
  <si>
    <t>人</t>
  </si>
  <si>
    <t>まちづくり基本調査</t>
  </si>
  <si>
    <t>年度　</t>
  </si>
  <si>
    <t>○○ha　</t>
  </si>
  <si>
    <t>地区内人口　Ｂ</t>
  </si>
  <si>
    <t>区画整理事業調査</t>
  </si>
  <si>
    <t>地区内人口密度　Ｂ／地区面積</t>
  </si>
  <si>
    <t>人／ha</t>
  </si>
  <si>
    <t>都市計画決定</t>
  </si>
  <si>
    <t>土地所有権者数　Ｃ</t>
  </si>
  <si>
    <t>(うち100㎡以下　人)</t>
  </si>
  <si>
    <t>(告示の日)</t>
  </si>
  <si>
    <t>借地権者数　Ｄ</t>
  </si>
  <si>
    <t>事業計画決定</t>
  </si>
  <si>
    <t>権利者数　Ｃ＋Ｄ</t>
  </si>
  <si>
    <t>(公告の日)</t>
  </si>
  <si>
    <t>筆数　Ｂ</t>
  </si>
  <si>
    <t>筆</t>
  </si>
  <si>
    <t>(注)直近の事業認可時の状況を記入。</t>
  </si>
  <si>
    <t>本工事着工</t>
  </si>
  <si>
    <t>(10)市街化の状況</t>
  </si>
  <si>
    <t>地区内宅地総面積　Ａ</t>
  </si>
  <si>
    <t>㎡</t>
  </si>
  <si>
    <t>建築物敷地面積等　Ｂ</t>
  </si>
  <si>
    <t>㎡</t>
  </si>
  <si>
    <t>グランド･既宅造地を含む</t>
  </si>
  <si>
    <t>本工事概成</t>
  </si>
  <si>
    <t>市街化率　Ｂ／Ａ</t>
  </si>
  <si>
    <t>％</t>
  </si>
  <si>
    <t>換地処分公告の日</t>
  </si>
  <si>
    <t>建築物戸数　Ｃ</t>
  </si>
  <si>
    <t>(建築物棟数　　棟)</t>
  </si>
  <si>
    <t>要移転戸数　Ｄ</t>
  </si>
  <si>
    <t>(要移転棟数　　棟)</t>
  </si>
  <si>
    <t>移転率　Ｄ／Ｃ</t>
  </si>
  <si>
    <t>％</t>
  </si>
  <si>
    <t>(移転率　　％)</t>
  </si>
  <si>
    <t>ロ）仮換地指定状況</t>
  </si>
  <si>
    <t>　</t>
  </si>
  <si>
    <t>指定済面積(ha)</t>
  </si>
  <si>
    <t>　年　月　日現在</t>
  </si>
  <si>
    <t>(目　次）</t>
  </si>
  <si>
    <t>‥‥‥‥‥‥‥‥‥‥‥‥‥‥‥　○</t>
  </si>
  <si>
    <t>シート４</t>
  </si>
  <si>
    <t>(5)補助限度額の積算（都市再生区画整理事業）</t>
  </si>
  <si>
    <t>(10)市街化の現況</t>
  </si>
  <si>
    <t>設計図</t>
  </si>
  <si>
    <t>‥‥‥‥‥‥‥‥‥‥‥‥‥‥‥　○</t>
  </si>
  <si>
    <t>シート２</t>
  </si>
  <si>
    <t>土地利用計画及び減歩率</t>
  </si>
  <si>
    <t>‥‥‥‥‥‥‥‥　○</t>
  </si>
  <si>
    <t>(8)用地買収方式事業費積算説明図</t>
  </si>
  <si>
    <t>(9)施行前単価等積算説明図</t>
  </si>
  <si>
    <t>シート５</t>
  </si>
  <si>
    <t>シート５</t>
  </si>
  <si>
    <t>‥‥‥‥‥‥‥‥‥‥‥‥‥　○</t>
  </si>
  <si>
    <t>シート６</t>
  </si>
  <si>
    <t>シート６</t>
  </si>
  <si>
    <t>‥‥‥‥‥‥‥　○</t>
  </si>
  <si>
    <t>用地買収方式事業費積算説明図</t>
  </si>
  <si>
    <t>(9)施行前単価等積算説明図</t>
  </si>
  <si>
    <t>① 施行者　(該当する項目に○を記入)</t>
  </si>
  <si>
    <t>② 補助期間</t>
  </si>
  <si>
    <t>④ 補助率の要件（該当する項目に○を記入）</t>
  </si>
  <si>
    <t>① 一般</t>
  </si>
  <si>
    <t>② 半島振興</t>
  </si>
  <si>
    <t>(5.5/10)</t>
  </si>
  <si>
    <t>③ 地域高規格</t>
  </si>
  <si>
    <t>④ 沖縄</t>
  </si>
  <si>
    <t>(9/10)</t>
  </si>
  <si>
    <t>⑤ その他</t>
  </si>
  <si>
    <t>(4)用地買収方式事業費の積算(公共団体等区画整理補助事業、組合等区画整理補助事業）</t>
  </si>
  <si>
    <t>　(5)　補助限度額の積算（都市再生土地区画整理事業）</t>
  </si>
  <si>
    <t>補助限度額</t>
  </si>
  <si>
    <t>旧通常費</t>
  </si>
  <si>
    <t>うち都決道路分</t>
  </si>
  <si>
    <t>住宅基盤</t>
  </si>
  <si>
    <t>都市再生区画整理</t>
  </si>
  <si>
    <t>うち道路分</t>
  </si>
  <si>
    <t>関連社会資本整備事業</t>
  </si>
  <si>
    <t>一体型プログラム、密集リノベーション整備計画への位置づけ、旧大都市法の重点供給地域、拠点的市街地形成重点地区において公益施設等が整備される場合に係る面積要件の緩和措置を適用する場合は、以下に適用要件と適用状況を記入すること</t>
  </si>
  <si>
    <t>②-1 採択要件</t>
  </si>
  <si>
    <t>②-2　採択要件</t>
  </si>
  <si>
    <t>通　　　 　 　　　　常　　　　　　 　　費</t>
  </si>
  <si>
    <t>住　　　　　宅　　　  　　基　　　　　盤</t>
  </si>
  <si>
    <t>都　 市 　再 　生 　区 　画 　整 　理</t>
  </si>
  <si>
    <t>ｍ</t>
  </si>
  <si>
    <t>□</t>
  </si>
  <si>
    <t>○</t>
  </si>
  <si>
    <t>◇</t>
  </si>
  <si>
    <t>△</t>
  </si>
  <si>
    <t>都市再生整備計画</t>
  </si>
  <si>
    <t>土地区画整理</t>
  </si>
  <si>
    <t>土地区画
整理</t>
  </si>
  <si>
    <t>都市再生整備計画</t>
  </si>
  <si>
    <t>都市再生
整備計画</t>
  </si>
  <si>
    <r>
      <rPr>
        <sz val="11"/>
        <rFont val="ＭＳ Ｐ明朝"/>
        <family val="1"/>
      </rPr>
      <t>（通常費</t>
    </r>
    <r>
      <rPr>
        <sz val="11"/>
        <rFont val="ＭＳ Ｐ明朝"/>
        <family val="1"/>
      </rPr>
      <t>）</t>
    </r>
  </si>
  <si>
    <t>特会補助算入分</t>
  </si>
  <si>
    <t>通常費</t>
  </si>
  <si>
    <t>通　　　 　 　　　　常　　　　　　 　　費</t>
  </si>
  <si>
    <t>土地区画整理</t>
  </si>
  <si>
    <t>国際競争拠点
都市整備</t>
  </si>
  <si>
    <t>重点供給地域又はリノベーション整備計画</t>
  </si>
  <si>
    <t>に位置付けられた地区の場合</t>
  </si>
  <si>
    <t>）棟≧25棟</t>
  </si>
  <si>
    <t>重点供給地域かつリノベーション整備計画</t>
  </si>
  <si>
    <t>）棟≧13棟</t>
  </si>
  <si>
    <t>三大都市圏既成市街地</t>
  </si>
  <si>
    <t>○</t>
  </si>
  <si>
    <t>国際競争拠点
都市整備</t>
  </si>
  <si>
    <t>合　　　　　　　　　　計</t>
  </si>
  <si>
    <t>住環境整備</t>
  </si>
  <si>
    <t>「国際競争流通業務地域再生促進計画」に位置付け</t>
  </si>
  <si>
    <t>物流拠点整備の大臣認定</t>
  </si>
  <si>
    <t>交通結節機能高度化構想区域又はバリフリ法基本構想区域</t>
  </si>
  <si>
    <r>
      <t>旧地域活力基盤創造交付金</t>
    </r>
    <r>
      <rPr>
        <sz val="8"/>
        <color indexed="8"/>
        <rFont val="ＭＳ Ｐ明朝"/>
        <family val="1"/>
      </rPr>
      <t xml:space="preserve">
</t>
    </r>
    <r>
      <rPr>
        <sz val="9"/>
        <color indexed="8"/>
        <rFont val="ＭＳ Ｐ明朝"/>
        <family val="1"/>
      </rPr>
      <t>地方道路整備事業</t>
    </r>
  </si>
  <si>
    <t>旧通常費</t>
  </si>
  <si>
    <t>うち都決道路分</t>
  </si>
  <si>
    <t>住宅基盤</t>
  </si>
  <si>
    <t>都市再生整備計画</t>
  </si>
  <si>
    <t>うち道路分</t>
  </si>
  <si>
    <t>国際競争拠点
都市整備</t>
  </si>
  <si>
    <t>沖縄振興公共投資交付金</t>
  </si>
  <si>
    <t>地方特定道路Ｂ
(補助対象路線分)</t>
  </si>
  <si>
    <r>
      <t>施行前　　宅地面積　　　</t>
    </r>
    <r>
      <rPr>
        <sz val="7.5"/>
        <rFont val="ＭＳ 明朝"/>
        <family val="1"/>
      </rPr>
      <t>(登記簿地積)</t>
    </r>
  </si>
  <si>
    <r>
      <t>同更正　  　地積　   　　</t>
    </r>
    <r>
      <rPr>
        <sz val="7.5"/>
        <rFont val="ＭＳ 明朝"/>
        <family val="1"/>
      </rPr>
      <t>(実測更正後)</t>
    </r>
  </si>
  <si>
    <r>
      <t>施行前　　  宅地地積</t>
    </r>
    <r>
      <rPr>
        <sz val="10"/>
        <rFont val="ＭＳ 明朝"/>
        <family val="1"/>
      </rPr>
      <t xml:space="preserve">     </t>
    </r>
    <r>
      <rPr>
        <sz val="7.5"/>
        <rFont val="ＭＳ 明朝"/>
        <family val="1"/>
      </rPr>
      <t>(登記簿地積)</t>
    </r>
  </si>
  <si>
    <t>沖縄振興公共投資
交付金</t>
  </si>
  <si>
    <t>＊流通業務施設共同化重点地区、都市再構築戦略事業【人口密度維持タイプ】、地方都市リノベーション事業で行う地区については、20％</t>
  </si>
  <si>
    <t>へ）都市機能誘導重点地区</t>
  </si>
  <si>
    <t>立地適正化計画で定められた都市機能誘導区域内</t>
  </si>
  <si>
    <t>ト）流通業務施設共同化重点地区</t>
  </si>
  <si>
    <t>沿道耐火建築物等用地</t>
  </si>
  <si>
    <t>立体換地建築物用地</t>
  </si>
  <si>
    <t>誘導施設用地</t>
  </si>
  <si>
    <t>歴史的建築物等用地</t>
  </si>
  <si>
    <t>※安全市街地形成重点地区においては、公共用地の増分全ての用地費を補助</t>
  </si>
  <si>
    <t>一体型プログラム、密集リノベーション整備計画への位置づけ、旧大都市法の重点供給地域、拠点的市街地形成重点地区において公益施設等が整備される場合、都市再構築戦略事業【人口密度維持タイプ】に係る面積要件の緩和措置を適用する場合は、以下に適用要件と適用状況を記入すること</t>
  </si>
  <si>
    <t>直前の国勢調査によるＤＩＤに係る地区</t>
  </si>
  <si>
    <t>都市再生特別措置法に規定する立地適正化計画</t>
  </si>
  <si>
    <r>
      <t>)％ ＜ 15％（20％）</t>
    </r>
    <r>
      <rPr>
        <vertAlign val="superscript"/>
        <sz val="11"/>
        <rFont val="ＭＳ Ｐ明朝"/>
        <family val="1"/>
      </rPr>
      <t>＊</t>
    </r>
  </si>
  <si>
    <t>重点地区共通</t>
  </si>
  <si>
    <t>直前の国勢調査によるＤＩＤに含まれる地区</t>
  </si>
  <si>
    <t>都市機能誘導区域内、かつ施行後直近の国勢調査の結果に基づくDIDに含まれると見込まれる地区</t>
  </si>
  <si>
    <t>立地適正化計画で定められた都市機能誘導区域内（立地適正化計画に位置づけられた事業に限る）</t>
  </si>
  <si>
    <t>地方拠点法に規定する基本計画</t>
  </si>
  <si>
    <t>②-2　採択要件</t>
  </si>
  <si>
    <t>密集市街地
総合防災事業</t>
  </si>
  <si>
    <t>街路事業（区画）</t>
  </si>
  <si>
    <t>＊流通業務施設共同化重点地区、都市再構築戦略事業【人口密度維持タイプ】については、20％</t>
  </si>
  <si>
    <t>限度額の積算対象として全額算入（2/3→１）する【手動計算要】。</t>
  </si>
  <si>
    <t>エリマネ協定に基づく公共施設整備</t>
  </si>
  <si>
    <t>整備主体名</t>
  </si>
  <si>
    <t xml:space="preserve">※種類には、道路、広場等の名称を記載
</t>
  </si>
  <si>
    <t>※整備主体名は、協定に基づき公共施設の整備を行う者について記載</t>
  </si>
  <si>
    <t>補助採択要件（大街区化）</t>
  </si>
  <si>
    <t>一体型プログラム、拠点的市街地形成重点地区において公益施設等が整備される場合、都市再構築戦略事業【人口密度維持タイプ】に係る面積要件の緩和措置を適用する場合は、以下に適用要件と適用状況を記入すること</t>
  </si>
  <si>
    <t>直前の国勢調査によるＤＩＤに含まれる地区</t>
  </si>
  <si>
    <t>都市機能誘導区域内、かつ施行後直近の国勢調査の結果に基づくDIDに含まれると見込まれる地区</t>
  </si>
  <si>
    <t>上記の計画、方針等に都市機能増進施設を整備することが定められていること（定めることが確実に見込まれる場合も含む）</t>
  </si>
  <si>
    <t>鉄道・地下鉄駅（ピーク時運行本数（片道）が３本以上）から半径1kmの範囲内又はバス・軌道の停留所・停車場（ピーク時運行本数（片道）が３本以上）から半径500mの範囲内にあること</t>
  </si>
  <si>
    <t>鉄道・地下鉄駅から</t>
  </si>
  <si>
    <t>m</t>
  </si>
  <si>
    <t>バス・軌道の停留所・停車場から</t>
  </si>
  <si>
    <t>地方公共団体により大街区化による土地の有効利用事業に係る方針が定められること</t>
  </si>
  <si>
    <t>駅名/停留所名</t>
  </si>
  <si>
    <t>ハ）公共用地等要件</t>
  </si>
  <si>
    <t>従後公共用地等面積　≧　従前公共用地等面積　</t>
  </si>
  <si>
    <t>② 採択要件</t>
  </si>
  <si>
    <t>（従後公共用地等面積）</t>
  </si>
  <si>
    <t>≪公共施設≫</t>
  </si>
  <si>
    <t>≪公開空地等≫</t>
  </si>
  <si>
    <t>≪災害時一時避難施設建築物の屋内部分の面積≫</t>
  </si>
  <si>
    <r>
      <t>m</t>
    </r>
    <r>
      <rPr>
        <vertAlign val="superscript"/>
        <sz val="11"/>
        <rFont val="ＭＳ Ｐ明朝"/>
        <family val="1"/>
      </rPr>
      <t>2</t>
    </r>
  </si>
  <si>
    <t>（従前公共用地等面積）</t>
  </si>
  <si>
    <t>実施計画の正式提出日</t>
  </si>
  <si>
    <t>実施計画第　回　　　　　　　　(変更)の正式提出日</t>
  </si>
  <si>
    <t>一体型プログラム、密集リノベーション整備計画への位置づけ、旧大都市法の重点供給地域、拠点的市街地形成重点地区において公益施設等が整備される場合、都市再構築戦略事業【人口密度維持タイプ】、地方都市リノベーション事業で行う場合に係る面積要件の緩和措置を適用する場合は、以下に適用要件と適用状況を記入すること</t>
  </si>
  <si>
    <r>
      <t>)％ ＜ 15％（20％）</t>
    </r>
    <r>
      <rPr>
        <vertAlign val="superscript"/>
        <sz val="11"/>
        <rFont val="ＭＳ Ｐ明朝"/>
        <family val="1"/>
      </rPr>
      <t>＊</t>
    </r>
  </si>
  <si>
    <t>直前の国勢調査によるＤＩＤに係る地区（重点地区は見込みも可。ただしDID外地区については、重点地区とならない）</t>
  </si>
  <si>
    <t>改正中心市街地活性化法に基づく基本計画に位置づけ（H28年度まで）</t>
  </si>
  <si>
    <t>社会資本整備総合交付金
／防災・安全交付金</t>
  </si>
  <si>
    <t>社会資本整備総合交付金／防災・安全交付金</t>
  </si>
  <si>
    <t>※公共用地の増分の用地費に2/3を乗じたもの。ただし、公益施設、誘導施設の</t>
  </si>
  <si>
    <t>国際競争拠点都市整備、密集市街地総合防災事業</t>
  </si>
  <si>
    <t>社会資本整備総合交付金
／防災・安全交付金</t>
  </si>
  <si>
    <t>旧活力交付金算入分</t>
  </si>
  <si>
    <t>無</t>
  </si>
  <si>
    <t>補助採択要件（空間再編賑わい創出事業）</t>
  </si>
  <si>
    <t>0.5ha</t>
  </si>
  <si>
    <t>ロ)地区要件</t>
  </si>
  <si>
    <t>)％ ＜20％</t>
  </si>
  <si>
    <t>事業計画に誘導施設整備区が定められること</t>
  </si>
  <si>
    <t>立地適正化計画で定められた都市機能誘導区域内
（立地適正化計画に低未利用地等指針等の低未利用地の活用に関する方針が記載されているものに限る。）</t>
  </si>
  <si>
    <t>(1/2)</t>
  </si>
  <si>
    <t xml:space="preserve"> 都市再生土地区画整理事業</t>
  </si>
  <si>
    <t>（空間再編賑わい創出事業）</t>
  </si>
  <si>
    <t>重点供給地域に位置付けられた地区の場合</t>
  </si>
  <si>
    <t>年度　～　令和</t>
  </si>
  <si>
    <t>令和</t>
  </si>
  <si>
    <t>都市構造再編
集中支援事業</t>
  </si>
  <si>
    <t>浸水対策施整地費</t>
  </si>
  <si>
    <t>うち市街地整備(都市再生整備計画事業、国際競争拠点都市整備事業、密集市街地総合防災事業等を含む)による施行分</t>
  </si>
  <si>
    <t>令和　　年度　～　令和　　年度</t>
  </si>
  <si>
    <t>令和　　　　年度　～　令和　　　年度</t>
  </si>
  <si>
    <t>施行前　　　　　　　(令和 年 月現在)</t>
  </si>
  <si>
    <t>(国際競争拠点都市整備（土地区画整理）、密集市街地総合防災事業（街路事業（区画））都市構造再編集中支援事業（土地区画整理）)</t>
  </si>
  <si>
    <t>●</t>
  </si>
  <si>
    <t>高規格堤防</t>
  </si>
  <si>
    <t>防災指針</t>
  </si>
  <si>
    <t>エリアマネジメント活動拠点整備費</t>
  </si>
  <si>
    <t>補助採択要件（地域生活拠点形成事業）</t>
  </si>
  <si>
    <t>（地域生活拠点形成事業）</t>
  </si>
  <si>
    <t>任意の申出換地によって土地を集約する土地区画整理事業を施行し、集約した土地に誘導施設を導入する地区</t>
  </si>
  <si>
    <t>※｢有｣または｢無｣を記入</t>
  </si>
  <si>
    <t>浸水対策施設整地費</t>
  </si>
  <si>
    <t>浸水対策整地に係る移転補償費</t>
  </si>
  <si>
    <t>移転補償費</t>
  </si>
  <si>
    <t>三大都市圏既成市街地等</t>
  </si>
  <si>
    <t>無電柱化まちづくり</t>
  </si>
  <si>
    <t>R　年度</t>
  </si>
  <si>
    <r>
      <t>)％ ＜ 15％（20％）</t>
    </r>
    <r>
      <rPr>
        <vertAlign val="superscript"/>
        <sz val="11"/>
        <rFont val="ＭＳ Ｐ明朝"/>
        <family val="1"/>
      </rPr>
      <t>＊2</t>
    </r>
  </si>
  <si>
    <t>＊２　流通業務施設共同化重点地区、都市機能誘導区域内において都市構造再編集中支援事業として実施する地区については、20％</t>
  </si>
  <si>
    <r>
      <t>「産業促進区域」内に存する事業</t>
    </r>
    <r>
      <rPr>
        <vertAlign val="superscript"/>
        <sz val="9"/>
        <rFont val="ＭＳ Ｐ明朝"/>
        <family val="1"/>
      </rPr>
      <t>＊1</t>
    </r>
  </si>
  <si>
    <t>＊１　都市再生整備計画事業に限る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</si>
</sst>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0&quot; ha&quot;;[Red]\-#,##0.0"/>
    <numFmt numFmtId="180" formatCode="0\ %\ "/>
    <numFmt numFmtId="181" formatCode="#,##0&quot;千円&quot;"/>
    <numFmt numFmtId="182" formatCode="0.0_ "/>
    <numFmt numFmtId="183" formatCode="&quot;Yes&quot;;&quot;Yes&quot;;&quot;No&quot;"/>
    <numFmt numFmtId="184" formatCode="&quot;True&quot;;&quot;True&quot;;&quot;False&quot;"/>
    <numFmt numFmtId="185" formatCode="&quot;On&quot;;&quot;On&quot;;&quot;Off&quot;"/>
    <numFmt numFmtId="186" formatCode="#,##0&quot;ha&quot;;[Red]\-#,##0"/>
    <numFmt numFmtId="187" formatCode="#,##0.0_ ;[Red]\-#,##0.0\ "/>
    <numFmt numFmtId="188" formatCode="0.000%"/>
    <numFmt numFmtId="189" formatCode="0.0000%"/>
    <numFmt numFmtId="190" formatCode="0.00000%"/>
    <numFmt numFmtId="191" formatCode="0.000000%"/>
    <numFmt numFmtId="192" formatCode="0.0000000%"/>
    <numFmt numFmtId="193" formatCode="0.00000"/>
    <numFmt numFmtId="194" formatCode="0.0000"/>
    <numFmt numFmtId="195" formatCode="0.0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000000000;[Red]\-#,##0.0000000000"/>
    <numFmt numFmtId="204" formatCode="#,##0.00000000000;[Red]\-#,##0.00000000000"/>
    <numFmt numFmtId="205" formatCode="#,##0.000000000000;[Red]\-#,##0.000000000000"/>
    <numFmt numFmtId="206" formatCode="#,##0.0000000000000;[Red]\-#,##0.0000000000000"/>
    <numFmt numFmtId="207" formatCode="#,##0.00000000000000;[Red]\-#,##0.00000000000000"/>
    <numFmt numFmtId="208" formatCode="\(General\)"/>
    <numFmt numFmtId="209" formatCode="\(#,##0\)_);[Red]\(#,##0\)"/>
    <numFmt numFmtId="210" formatCode="0_ "/>
    <numFmt numFmtId="211" formatCode="#,##0.00_ ;[Red]\-#,##0.00\ "/>
    <numFmt numFmtId="212" formatCode="\(0.00%\)"/>
    <numFmt numFmtId="213" formatCode="0.00_ "/>
    <numFmt numFmtId="214" formatCode="0.000000"/>
    <numFmt numFmtId="215" formatCode="#,##0_ ;[Red]\-#,##0\ "/>
    <numFmt numFmtId="216" formatCode="0.00_);[Red]\(0.00\)"/>
    <numFmt numFmtId="217" formatCode="0.0000000000_);[Red]\(0.0000000000\)"/>
    <numFmt numFmtId="218" formatCode="0.000000000_);[Red]\(0.000000000\)"/>
    <numFmt numFmtId="219" formatCode="0.0_);[Red]\(0.0\)"/>
    <numFmt numFmtId="220" formatCode="0.00000000000000_);[Red]\(0.00000000000000\)"/>
    <numFmt numFmtId="221" formatCode="#,##0&quot;千円/㎡&quot;"/>
    <numFmt numFmtId="222" formatCode="#,##0.0&quot;千円/㎡&quot;"/>
    <numFmt numFmtId="223" formatCode="#,##0&quot;円&quot;"/>
    <numFmt numFmtId="224" formatCode="#,##0&quot;円/㎡&quot;"/>
    <numFmt numFmtId="225" formatCode="0&quot;時点地価　　　　換算(千円)&quot;"/>
    <numFmt numFmtId="226" formatCode="#,##0&quot;戸&quot;"/>
    <numFmt numFmtId="227" formatCode="0.000000000"/>
    <numFmt numFmtId="228" formatCode="0.00000000"/>
    <numFmt numFmtId="229" formatCode="0.0000000"/>
    <numFmt numFmtId="230" formatCode="0.000000_);[Red]\(0.000000\)"/>
    <numFmt numFmtId="231" formatCode="#,##0.0&quot;ha&quot;;[Red]\-#,##0.0"/>
    <numFmt numFmtId="232" formatCode="0\ %"/>
    <numFmt numFmtId="233" formatCode="&quot;(&quot;0.0%&quot;)&quot;"/>
    <numFmt numFmtId="234" formatCode="0.0&quot;ha&quot;"/>
    <numFmt numFmtId="235" formatCode="#,##0_ "/>
    <numFmt numFmtId="236" formatCode="#,##0_);[Red]\(#,##0\)"/>
  </numFmts>
  <fonts count="102">
    <font>
      <sz val="11"/>
      <name val="ＭＳ Ｐゴシック"/>
      <family val="3"/>
    </font>
    <font>
      <sz val="6"/>
      <name val="ＭＳ Ｐゴシック"/>
      <family val="3"/>
    </font>
    <font>
      <sz val="11"/>
      <name val="ＭＳ Ｐ明朝"/>
      <family val="1"/>
    </font>
    <font>
      <sz val="11"/>
      <name val="ＭＳ 明朝"/>
      <family val="1"/>
    </font>
    <font>
      <u val="single"/>
      <sz val="8.25"/>
      <color indexed="12"/>
      <name val="ＭＳ Ｐゴシック"/>
      <family val="3"/>
    </font>
    <font>
      <u val="single"/>
      <sz val="8.25"/>
      <color indexed="36"/>
      <name val="ＭＳ Ｐゴシック"/>
      <family val="3"/>
    </font>
    <font>
      <sz val="10"/>
      <name val="ＭＳ 明朝"/>
      <family val="1"/>
    </font>
    <font>
      <sz val="10"/>
      <name val="ＭＳ Ｐ明朝"/>
      <family val="1"/>
    </font>
    <font>
      <sz val="9"/>
      <name val="ＭＳ Ｐ明朝"/>
      <family val="1"/>
    </font>
    <font>
      <sz val="12"/>
      <name val="ＭＳ Ｐ明朝"/>
      <family val="1"/>
    </font>
    <font>
      <sz val="11"/>
      <color indexed="9"/>
      <name val="ＭＳ Ｐ明朝"/>
      <family val="1"/>
    </font>
    <font>
      <sz val="11"/>
      <color indexed="10"/>
      <name val="ＭＳ 明朝"/>
      <family val="1"/>
    </font>
    <font>
      <sz val="8"/>
      <name val="ＭＳ Ｐ明朝"/>
      <family val="1"/>
    </font>
    <font>
      <sz val="18"/>
      <name val="ＭＳ 明朝"/>
      <family val="1"/>
    </font>
    <font>
      <sz val="18"/>
      <name val="ＭＳ Ｐ明朝"/>
      <family val="1"/>
    </font>
    <font>
      <sz val="18"/>
      <name val="ＭＳ Ｐゴシック"/>
      <family val="3"/>
    </font>
    <font>
      <sz val="16"/>
      <name val="ＭＳ Ｐ明朝"/>
      <family val="1"/>
    </font>
    <font>
      <sz val="10"/>
      <color indexed="9"/>
      <name val="ＭＳ Ｐ明朝"/>
      <family val="1"/>
    </font>
    <font>
      <sz val="8"/>
      <name val="ＭＳ 明朝"/>
      <family val="1"/>
    </font>
    <font>
      <sz val="9"/>
      <name val="ＭＳ 明朝"/>
      <family val="1"/>
    </font>
    <font>
      <sz val="9"/>
      <color indexed="8"/>
      <name val="ＭＳ Ｐ明朝"/>
      <family val="1"/>
    </font>
    <font>
      <sz val="8"/>
      <color indexed="8"/>
      <name val="ＭＳ Ｐ明朝"/>
      <family val="1"/>
    </font>
    <font>
      <sz val="14"/>
      <name val="ＭＳ Ｐ明朝"/>
      <family val="1"/>
    </font>
    <font>
      <sz val="7.5"/>
      <name val="ＭＳ 明朝"/>
      <family val="1"/>
    </font>
    <font>
      <sz val="16"/>
      <name val="ＭＳ Ｐゴシック"/>
      <family val="3"/>
    </font>
    <font>
      <sz val="7"/>
      <name val="ＭＳ Ｐ明朝"/>
      <family val="1"/>
    </font>
    <font>
      <vertAlign val="superscript"/>
      <sz val="11"/>
      <name val="ＭＳ Ｐ明朝"/>
      <family val="1"/>
    </font>
    <font>
      <sz val="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明朝"/>
      <family val="1"/>
    </font>
    <font>
      <sz val="11"/>
      <color indexed="10"/>
      <name val="ＭＳ Ｐ明朝"/>
      <family val="1"/>
    </font>
    <font>
      <sz val="18"/>
      <color indexed="8"/>
      <name val="ＭＳ Ｐ明朝"/>
      <family val="1"/>
    </font>
    <font>
      <sz val="14"/>
      <color indexed="8"/>
      <name val="ＭＳ Ｐ明朝"/>
      <family val="1"/>
    </font>
    <font>
      <sz val="18"/>
      <color indexed="8"/>
      <name val="ＭＳ Ｐゴシック"/>
      <family val="3"/>
    </font>
    <font>
      <sz val="18"/>
      <color indexed="8"/>
      <name val="ＭＳ 明朝"/>
      <family val="1"/>
    </font>
    <font>
      <u val="single"/>
      <sz val="22"/>
      <color indexed="12"/>
      <name val="ＭＳ Ｐゴシック"/>
      <family val="3"/>
    </font>
    <font>
      <sz val="16"/>
      <color indexed="8"/>
      <name val="ＭＳ Ｐ明朝"/>
      <family val="1"/>
    </font>
    <font>
      <sz val="17"/>
      <color indexed="8"/>
      <name val="ＭＳ Ｐ明朝"/>
      <family val="1"/>
    </font>
    <font>
      <sz val="16"/>
      <color indexed="10"/>
      <name val="ＭＳ Ｐ明朝"/>
      <family val="1"/>
    </font>
    <font>
      <sz val="18"/>
      <color indexed="10"/>
      <name val="ＭＳ Ｐ明朝"/>
      <family val="1"/>
    </font>
    <font>
      <sz val="18"/>
      <color indexed="10"/>
      <name val="ＭＳ Ｐゴシック"/>
      <family val="3"/>
    </font>
    <font>
      <sz val="11"/>
      <color indexed="8"/>
      <name val="ＭＳ Ｐ明朝"/>
      <family val="1"/>
    </font>
    <font>
      <sz val="10"/>
      <color indexed="8"/>
      <name val="ＭＳ Ｐ明朝"/>
      <family val="1"/>
    </font>
    <font>
      <vertAlign val="superscript"/>
      <sz val="9"/>
      <name val="ＭＳ Ｐ明朝"/>
      <family val="1"/>
    </font>
    <font>
      <sz val="11"/>
      <color indexed="8"/>
      <name val="ＭＳ 明朝"/>
      <family val="1"/>
    </font>
    <font>
      <sz val="10"/>
      <color indexed="8"/>
      <name val="ＭＳ 明朝"/>
      <family val="1"/>
    </font>
    <font>
      <sz val="14"/>
      <color indexed="8"/>
      <name val="ＭＳ 明朝"/>
      <family val="1"/>
    </font>
    <font>
      <sz val="14"/>
      <color indexed="10"/>
      <name val="ＭＳ 明朝"/>
      <family val="1"/>
    </font>
    <font>
      <sz val="12"/>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theme="0"/>
      <name val="ＭＳ Ｐ明朝"/>
      <family val="1"/>
    </font>
    <font>
      <sz val="11"/>
      <color rgb="FFFF0000"/>
      <name val="ＭＳ Ｐ明朝"/>
      <family val="1"/>
    </font>
    <font>
      <sz val="18"/>
      <color theme="1"/>
      <name val="ＭＳ Ｐ明朝"/>
      <family val="1"/>
    </font>
    <font>
      <sz val="14"/>
      <color theme="1"/>
      <name val="ＭＳ Ｐ明朝"/>
      <family val="1"/>
    </font>
    <font>
      <sz val="18"/>
      <color theme="1"/>
      <name val="ＭＳ Ｐゴシック"/>
      <family val="3"/>
    </font>
    <font>
      <sz val="18"/>
      <color theme="1"/>
      <name val="ＭＳ 明朝"/>
      <family val="1"/>
    </font>
    <font>
      <sz val="11"/>
      <color theme="0"/>
      <name val="ＭＳ Ｐ明朝"/>
      <family val="1"/>
    </font>
    <font>
      <u val="single"/>
      <sz val="22"/>
      <color theme="10"/>
      <name val="ＭＳ Ｐゴシック"/>
      <family val="3"/>
    </font>
    <font>
      <sz val="18"/>
      <color rgb="FFFF0000"/>
      <name val="ＭＳ Ｐ明朝"/>
      <family val="1"/>
    </font>
    <font>
      <sz val="18"/>
      <color rgb="FFFF0000"/>
      <name val="ＭＳ Ｐゴシック"/>
      <family val="3"/>
    </font>
    <font>
      <sz val="16"/>
      <color theme="1"/>
      <name val="ＭＳ Ｐ明朝"/>
      <family val="1"/>
    </font>
    <font>
      <sz val="16"/>
      <color rgb="FFFF0000"/>
      <name val="ＭＳ Ｐ明朝"/>
      <family val="1"/>
    </font>
    <font>
      <sz val="17"/>
      <color theme="1"/>
      <name val="ＭＳ Ｐ明朝"/>
      <family val="1"/>
    </font>
    <font>
      <sz val="11"/>
      <color theme="1"/>
      <name val="ＭＳ Ｐ明朝"/>
      <family val="1"/>
    </font>
    <font>
      <sz val="9"/>
      <color theme="1"/>
      <name val="ＭＳ Ｐ明朝"/>
      <family val="1"/>
    </font>
    <font>
      <sz val="11"/>
      <color theme="1"/>
      <name val="ＭＳ Ｐゴシック"/>
      <family val="3"/>
    </font>
    <font>
      <sz val="10"/>
      <color theme="1"/>
      <name val="ＭＳ Ｐ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FF66"/>
        <bgColor indexed="64"/>
      </patternFill>
    </fill>
    <fill>
      <patternFill patternType="solid">
        <fgColor rgb="FFFFC000"/>
        <bgColor indexed="64"/>
      </patternFill>
    </fill>
    <fill>
      <patternFill patternType="solid">
        <fgColor rgb="FFFF7C80"/>
        <bgColor indexed="64"/>
      </patternFill>
    </fill>
    <fill>
      <patternFill patternType="solid">
        <fgColor rgb="FFFF0000"/>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medium"/>
      <right style="thin"/>
      <top>
        <color indexed="63"/>
      </top>
      <bottom style="double"/>
    </border>
    <border>
      <left style="thin"/>
      <right style="thin"/>
      <top>
        <color indexed="63"/>
      </top>
      <bottom style="double"/>
    </border>
    <border>
      <left style="medium"/>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style="mediu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right style="thin"/>
      <top>
        <color indexed="63"/>
      </top>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style="thin"/>
      <bottom style="thin"/>
    </border>
    <border>
      <left style="medium"/>
      <right style="thin"/>
      <top style="thin"/>
      <bottom style="double"/>
    </border>
    <border>
      <left style="thin"/>
      <right style="thin"/>
      <top style="double"/>
      <bottom style="medium"/>
    </border>
    <border>
      <left style="thin"/>
      <right style="medium"/>
      <top style="double"/>
      <bottom style="medium"/>
    </border>
    <border>
      <left style="medium"/>
      <right style="medium"/>
      <top>
        <color indexed="63"/>
      </top>
      <bottom style="double"/>
    </border>
    <border>
      <left style="medium"/>
      <right style="medium"/>
      <top>
        <color indexed="63"/>
      </top>
      <bottom style="medium"/>
    </border>
    <border diagonalUp="1">
      <left style="thin"/>
      <right style="thin"/>
      <top style="medium"/>
      <bottom style="medium"/>
      <diagonal style="thin"/>
    </border>
    <border diagonalUp="1">
      <left style="thin"/>
      <right style="medium"/>
      <top style="medium"/>
      <bottom style="medium"/>
      <diagonal style="thin"/>
    </border>
    <border>
      <left style="thin"/>
      <right>
        <color indexed="63"/>
      </right>
      <top>
        <color indexed="63"/>
      </top>
      <bottom style="double"/>
    </border>
    <border>
      <left style="medium"/>
      <right style="medium"/>
      <top style="medium"/>
      <bottom style="medium"/>
    </border>
    <border>
      <left style="medium"/>
      <right style="thin"/>
      <top style="double"/>
      <bottom style="medium"/>
    </border>
    <border>
      <left style="medium"/>
      <right style="medium"/>
      <top style="medium"/>
      <bottom style="double"/>
    </border>
    <border>
      <left>
        <color indexed="63"/>
      </left>
      <right style="thin"/>
      <top style="medium"/>
      <bottom style="double"/>
    </border>
    <border>
      <left>
        <color indexed="63"/>
      </left>
      <right style="medium"/>
      <top style="medium"/>
      <bottom style="double"/>
    </border>
    <border>
      <left style="medium"/>
      <right style="medium"/>
      <top>
        <color indexed="63"/>
      </top>
      <bottom style="thin"/>
    </border>
    <border>
      <left style="medium"/>
      <right style="medium"/>
      <top style="thin"/>
      <bottom style="hair"/>
    </border>
    <border>
      <left>
        <color indexed="63"/>
      </left>
      <right style="thin"/>
      <top style="thin"/>
      <bottom style="hair"/>
    </border>
    <border>
      <left style="thin"/>
      <right style="medium"/>
      <top style="thin"/>
      <bottom style="hair"/>
    </border>
    <border>
      <left>
        <color indexed="63"/>
      </left>
      <right style="medium"/>
      <top style="thin"/>
      <bottom style="thin"/>
    </border>
    <border>
      <left>
        <color indexed="63"/>
      </left>
      <right style="medium"/>
      <top style="thin"/>
      <bottom>
        <color indexed="63"/>
      </bottom>
    </border>
    <border>
      <left>
        <color indexed="63"/>
      </left>
      <right style="medium"/>
      <top style="hair"/>
      <bottom style="hair"/>
    </border>
    <border>
      <left style="hair"/>
      <right style="thin"/>
      <top style="hair"/>
      <bottom style="hair"/>
    </border>
    <border>
      <left style="thin"/>
      <right style="medium"/>
      <top style="hair"/>
      <bottom style="hair"/>
    </border>
    <border>
      <left style="hair"/>
      <right style="thin"/>
      <top style="hair"/>
      <bottom>
        <color indexed="63"/>
      </bottom>
    </border>
    <border>
      <left style="thin"/>
      <right style="medium"/>
      <top style="hair"/>
      <bottom>
        <color indexed="63"/>
      </bottom>
    </border>
    <border>
      <left style="hair"/>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hair"/>
      <right>
        <color indexed="63"/>
      </right>
      <top style="thin"/>
      <bottom style="hair"/>
    </border>
    <border>
      <left style="thin"/>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thin"/>
      <right>
        <color indexed="63"/>
      </right>
      <top style="thin"/>
      <bottom style="medium"/>
    </border>
    <border>
      <left style="thin"/>
      <right>
        <color indexed="63"/>
      </right>
      <top>
        <color indexed="63"/>
      </top>
      <bottom style="medium"/>
    </border>
    <border>
      <left style="thin"/>
      <right>
        <color indexed="63"/>
      </right>
      <top style="medium"/>
      <bottom>
        <color indexed="63"/>
      </bottom>
    </border>
    <border>
      <left style="hair"/>
      <right>
        <color indexed="63"/>
      </right>
      <top style="thin"/>
      <bottom>
        <color indexed="63"/>
      </bottom>
    </border>
    <border>
      <left style="thin"/>
      <right style="thin"/>
      <top style="medium"/>
      <bottom style="thin"/>
    </border>
    <border>
      <left style="thin"/>
      <right style="hair"/>
      <top>
        <color indexed="63"/>
      </top>
      <bottom style="medium"/>
    </border>
    <border>
      <left style="hair"/>
      <right>
        <color indexed="63"/>
      </right>
      <top>
        <color indexed="63"/>
      </top>
      <bottom style="medium"/>
    </border>
    <border>
      <left style="thin"/>
      <right style="hair"/>
      <top style="thin"/>
      <bottom>
        <color indexed="63"/>
      </bottom>
    </border>
    <border>
      <left style="hair"/>
      <right>
        <color indexed="63"/>
      </right>
      <top style="hair"/>
      <bottom style="thin"/>
    </border>
    <border>
      <left>
        <color indexed="63"/>
      </left>
      <right>
        <color indexed="63"/>
      </right>
      <top>
        <color indexed="63"/>
      </top>
      <bottom style="hair"/>
    </border>
    <border>
      <left>
        <color indexed="63"/>
      </left>
      <right style="medium"/>
      <top>
        <color indexed="63"/>
      </top>
      <bottom style="double"/>
    </border>
    <border>
      <left>
        <color indexed="63"/>
      </left>
      <right style="thin"/>
      <top style="medium"/>
      <bottom>
        <color indexed="63"/>
      </bottom>
    </border>
    <border>
      <left>
        <color indexed="63"/>
      </left>
      <right style="medium"/>
      <top style="hair"/>
      <bottom>
        <color indexed="63"/>
      </bottom>
    </border>
    <border>
      <left>
        <color indexed="63"/>
      </left>
      <right>
        <color indexed="63"/>
      </right>
      <top>
        <color indexed="63"/>
      </top>
      <bottom style="medium">
        <color indexed="32"/>
      </bottom>
    </border>
    <border>
      <left style="hair"/>
      <right>
        <color indexed="63"/>
      </right>
      <top>
        <color indexed="63"/>
      </top>
      <bottom>
        <color indexed="63"/>
      </bottom>
    </border>
    <border>
      <left>
        <color indexed="63"/>
      </left>
      <right style="hair"/>
      <top>
        <color indexed="63"/>
      </top>
      <bottom>
        <color indexed="63"/>
      </bottom>
    </border>
    <border>
      <left style="thin"/>
      <right style="hair"/>
      <top>
        <color indexed="63"/>
      </top>
      <bottom style="thin"/>
    </border>
    <border>
      <left style="thin"/>
      <right>
        <color indexed="63"/>
      </right>
      <top style="thin"/>
      <bottom style="hair"/>
    </border>
    <border>
      <left>
        <color indexed="63"/>
      </left>
      <right style="medium"/>
      <top style="thin"/>
      <bottom style="hair"/>
    </border>
    <border>
      <left style="medium"/>
      <right style="medium"/>
      <top style="double"/>
      <bottom style="medium"/>
    </border>
    <border>
      <left style="thin"/>
      <right style="hair"/>
      <top style="medium"/>
      <bottom style="thin"/>
    </border>
    <border>
      <left style="hair"/>
      <right>
        <color indexed="63"/>
      </right>
      <top style="medium"/>
      <bottom>
        <color indexed="63"/>
      </bottom>
    </border>
    <border>
      <left style="hair"/>
      <right>
        <color indexed="63"/>
      </right>
      <top>
        <color indexed="63"/>
      </top>
      <bottom style="thin"/>
    </border>
    <border>
      <left style="thin"/>
      <right style="hair"/>
      <top style="medium"/>
      <bottom>
        <color indexed="63"/>
      </bottom>
    </border>
    <border>
      <left style="thin"/>
      <right style="hair"/>
      <top style="thin"/>
      <bottom style="thin"/>
    </border>
    <border>
      <left>
        <color indexed="63"/>
      </left>
      <right style="medium"/>
      <top>
        <color indexed="63"/>
      </top>
      <bottom style="thin"/>
    </border>
    <border>
      <left style="hair"/>
      <right/>
      <top style="medium"/>
      <bottom style="hair"/>
    </border>
    <border>
      <left>
        <color indexed="63"/>
      </left>
      <right>
        <color indexed="63"/>
      </right>
      <top style="hair"/>
      <bottom style="thin"/>
    </border>
    <border>
      <left>
        <color indexed="63"/>
      </left>
      <right style="medium"/>
      <top style="hair"/>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right/>
      <top style="medium"/>
      <bottom style="hair"/>
    </border>
    <border>
      <left/>
      <right style="medium"/>
      <top style="medium"/>
      <bottom style="hair"/>
    </border>
    <border>
      <left style="hair"/>
      <right>
        <color indexed="63"/>
      </right>
      <top style="thin"/>
      <bottom style="medium"/>
    </border>
    <border>
      <left style="thin"/>
      <right style="medium"/>
      <top style="thin"/>
      <bottom>
        <color indexed="63"/>
      </bottom>
    </border>
    <border>
      <left style="medium"/>
      <right>
        <color indexed="63"/>
      </right>
      <top style="thin"/>
      <bottom style="medium"/>
    </border>
    <border>
      <left style="medium"/>
      <right>
        <color indexed="63"/>
      </right>
      <top style="double"/>
      <bottom style="medium"/>
    </border>
    <border>
      <left>
        <color indexed="63"/>
      </left>
      <right style="medium"/>
      <top style="double"/>
      <bottom style="medium"/>
    </border>
    <border>
      <left style="medium">
        <color rgb="FF00B0F0"/>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medium"/>
      <right style="thin"/>
      <top style="medium"/>
      <bottom style="thin"/>
    </border>
    <border>
      <left style="medium"/>
      <right>
        <color indexed="63"/>
      </right>
      <top style="thin"/>
      <bottom>
        <color indexed="63"/>
      </bottom>
    </border>
    <border>
      <left style="medium"/>
      <right style="medium"/>
      <top style="hair"/>
      <bottom>
        <color indexed="63"/>
      </bottom>
    </border>
    <border>
      <left style="medium"/>
      <right style="medium"/>
      <top>
        <color indexed="63"/>
      </top>
      <bottom style="hair"/>
    </border>
    <border>
      <left style="medium"/>
      <right style="medium"/>
      <top style="thin"/>
      <bottom>
        <color indexed="63"/>
      </bottom>
    </border>
    <border>
      <left style="medium"/>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medium"/>
      <bottom style="medium"/>
    </border>
    <border>
      <left style="medium"/>
      <right style="thin"/>
      <top style="thin"/>
      <bottom>
        <color indexed="63"/>
      </bottom>
    </border>
    <border>
      <left style="medium"/>
      <right>
        <color indexed="63"/>
      </right>
      <top style="thin"/>
      <bottom style="double"/>
    </border>
    <border>
      <left>
        <color indexed="63"/>
      </left>
      <right style="medium"/>
      <top style="thin"/>
      <bottom style="double"/>
    </border>
    <border>
      <left>
        <color indexed="63"/>
      </left>
      <right>
        <color indexed="63"/>
      </right>
      <top style="double"/>
      <bottom style="medium"/>
    </border>
    <border>
      <left style="thin"/>
      <right>
        <color indexed="63"/>
      </right>
      <top style="double"/>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thin"/>
    </border>
    <border>
      <left style="thin"/>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180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horizontal="center" vertical="center"/>
    </xf>
    <xf numFmtId="0" fontId="7" fillId="0" borderId="14"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distributed" vertical="center"/>
    </xf>
    <xf numFmtId="0" fontId="9" fillId="0" borderId="0" xfId="0" applyFont="1" applyAlignment="1">
      <alignment vertical="center"/>
    </xf>
    <xf numFmtId="0" fontId="2" fillId="33" borderId="0" xfId="0" applyFont="1" applyFill="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34" borderId="24" xfId="0" applyFont="1" applyFill="1" applyBorder="1" applyAlignment="1">
      <alignment vertical="center"/>
    </xf>
    <xf numFmtId="0" fontId="2" fillId="34" borderId="13"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7" fontId="2" fillId="0" borderId="14" xfId="42" applyNumberFormat="1" applyFont="1" applyFill="1" applyBorder="1" applyAlignment="1">
      <alignment vertical="center"/>
    </xf>
    <xf numFmtId="177" fontId="2" fillId="0" borderId="28" xfId="42" applyNumberFormat="1" applyFont="1" applyFill="1" applyBorder="1" applyAlignment="1">
      <alignment vertical="center"/>
    </xf>
    <xf numFmtId="177" fontId="2" fillId="0" borderId="29" xfId="42" applyNumberFormat="1" applyFont="1" applyFill="1" applyBorder="1" applyAlignment="1">
      <alignment vertical="center"/>
    </xf>
    <xf numFmtId="0" fontId="2" fillId="0" borderId="30" xfId="0" applyFont="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38" fontId="2" fillId="0" borderId="32" xfId="50" applyFont="1" applyBorder="1" applyAlignment="1">
      <alignment vertical="center"/>
    </xf>
    <xf numFmtId="38" fontId="2" fillId="0" borderId="33" xfId="50" applyFont="1" applyBorder="1" applyAlignment="1">
      <alignment vertical="center"/>
    </xf>
    <xf numFmtId="38" fontId="2" fillId="0" borderId="0" xfId="50" applyFont="1" applyAlignment="1">
      <alignment vertical="center"/>
    </xf>
    <xf numFmtId="177" fontId="2" fillId="0" borderId="34" xfId="42" applyNumberFormat="1" applyFont="1" applyFill="1" applyBorder="1" applyAlignment="1">
      <alignment vertical="center"/>
    </xf>
    <xf numFmtId="177" fontId="2" fillId="0" borderId="35" xfId="42" applyNumberFormat="1" applyFont="1" applyFill="1" applyBorder="1" applyAlignment="1">
      <alignment vertical="center"/>
    </xf>
    <xf numFmtId="0" fontId="2" fillId="0" borderId="21" xfId="0" applyFont="1" applyBorder="1" applyAlignment="1">
      <alignment horizontal="left" vertical="center"/>
    </xf>
    <xf numFmtId="0" fontId="2" fillId="0" borderId="0" xfId="0" applyFont="1" applyBorder="1" applyAlignment="1">
      <alignment horizontal="distributed"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pplyAlignment="1">
      <alignment horizontal="right" vertical="center"/>
    </xf>
    <xf numFmtId="0" fontId="2" fillId="0" borderId="0" xfId="0" applyFont="1" applyBorder="1" applyAlignment="1">
      <alignment horizontal="left" vertical="center"/>
    </xf>
    <xf numFmtId="0" fontId="2" fillId="0" borderId="39"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38" fontId="2" fillId="0" borderId="41" xfId="50" applyFont="1" applyBorder="1" applyAlignment="1">
      <alignment vertical="center"/>
    </xf>
    <xf numFmtId="38" fontId="2" fillId="0" borderId="27" xfId="50" applyFont="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0" borderId="10" xfId="0" applyFont="1" applyBorder="1" applyAlignment="1">
      <alignment vertical="center"/>
    </xf>
    <xf numFmtId="0" fontId="2" fillId="0" borderId="46" xfId="0" applyFont="1" applyBorder="1" applyAlignment="1">
      <alignment horizontal="right" vertical="center"/>
    </xf>
    <xf numFmtId="0" fontId="2" fillId="0" borderId="16" xfId="0" applyFont="1" applyBorder="1" applyAlignment="1">
      <alignment vertical="center"/>
    </xf>
    <xf numFmtId="0" fontId="2" fillId="0" borderId="22" xfId="0" applyFont="1" applyBorder="1" applyAlignment="1">
      <alignment horizontal="righ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0" xfId="0" applyFont="1" applyAlignment="1">
      <alignment horizontal="right" vertical="center"/>
    </xf>
    <xf numFmtId="0" fontId="7" fillId="0" borderId="40" xfId="0" applyFont="1" applyBorder="1" applyAlignment="1">
      <alignment horizontal="left" vertical="top"/>
    </xf>
    <xf numFmtId="0" fontId="7" fillId="0" borderId="0" xfId="0" applyFont="1" applyBorder="1" applyAlignment="1">
      <alignment horizontal="left" vertical="top" wrapText="1"/>
    </xf>
    <xf numFmtId="0" fontId="7" fillId="0" borderId="40" xfId="0" applyFont="1" applyBorder="1" applyAlignment="1">
      <alignment vertical="top"/>
    </xf>
    <xf numFmtId="0" fontId="7" fillId="0" borderId="0" xfId="0" applyFont="1" applyBorder="1" applyAlignment="1">
      <alignment horizontal="left" vertical="top"/>
    </xf>
    <xf numFmtId="0" fontId="2" fillId="0" borderId="47" xfId="0" applyFont="1" applyBorder="1" applyAlignment="1" quotePrefix="1">
      <alignment horizontal="right" vertical="center"/>
    </xf>
    <xf numFmtId="0" fontId="2" fillId="0" borderId="47" xfId="0" applyFont="1" applyBorder="1" applyAlignment="1">
      <alignment vertical="center"/>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right" vertical="center"/>
    </xf>
    <xf numFmtId="0" fontId="2" fillId="0" borderId="0" xfId="0" applyFont="1" applyBorder="1" applyAlignment="1">
      <alignment horizontal="right" vertical="center"/>
    </xf>
    <xf numFmtId="0" fontId="7" fillId="0" borderId="26" xfId="0" applyFont="1" applyBorder="1" applyAlignment="1">
      <alignment vertical="center"/>
    </xf>
    <xf numFmtId="0" fontId="7" fillId="0" borderId="26" xfId="0" applyFont="1" applyBorder="1" applyAlignment="1">
      <alignment horizontal="left" vertical="top"/>
    </xf>
    <xf numFmtId="0" fontId="2" fillId="0" borderId="52" xfId="0" applyFont="1" applyBorder="1" applyAlignment="1">
      <alignment vertical="center"/>
    </xf>
    <xf numFmtId="0" fontId="7" fillId="0" borderId="0" xfId="0" applyFont="1" applyBorder="1" applyAlignment="1">
      <alignment horizontal="right" vertical="top" wrapText="1"/>
    </xf>
    <xf numFmtId="0" fontId="2" fillId="0" borderId="21" xfId="0" applyFont="1" applyBorder="1" applyAlignment="1" quotePrefix="1">
      <alignment vertical="center"/>
    </xf>
    <xf numFmtId="0" fontId="2" fillId="0" borderId="40" xfId="0" applyFont="1" applyBorder="1" applyAlignment="1" quotePrefix="1">
      <alignment vertical="center"/>
    </xf>
    <xf numFmtId="0" fontId="7" fillId="0" borderId="26" xfId="0" applyFont="1" applyBorder="1" applyAlignment="1">
      <alignment horizontal="left" vertical="center"/>
    </xf>
    <xf numFmtId="0" fontId="2" fillId="0" borderId="25" xfId="0" applyFont="1" applyBorder="1" applyAlignment="1" quotePrefix="1">
      <alignment vertical="center"/>
    </xf>
    <xf numFmtId="0" fontId="9" fillId="35" borderId="37" xfId="0" applyFont="1" applyFill="1" applyBorder="1" applyAlignment="1">
      <alignment vertical="center"/>
    </xf>
    <xf numFmtId="0" fontId="10" fillId="36" borderId="53" xfId="0" applyFont="1" applyFill="1" applyBorder="1" applyAlignment="1">
      <alignment vertical="center"/>
    </xf>
    <xf numFmtId="0" fontId="2" fillId="36" borderId="54" xfId="0" applyFont="1" applyFill="1" applyBorder="1" applyAlignment="1">
      <alignment vertical="center"/>
    </xf>
    <xf numFmtId="176" fontId="2" fillId="37" borderId="55" xfId="50" applyNumberFormat="1" applyFont="1" applyFill="1" applyBorder="1" applyAlignment="1">
      <alignment horizontal="right" vertical="center"/>
    </xf>
    <xf numFmtId="176" fontId="2" fillId="34" borderId="56" xfId="50" applyNumberFormat="1" applyFont="1" applyFill="1" applyBorder="1" applyAlignment="1">
      <alignment vertical="center"/>
    </xf>
    <xf numFmtId="177" fontId="2" fillId="0" borderId="57" xfId="42" applyNumberFormat="1" applyFont="1" applyFill="1" applyBorder="1" applyAlignment="1">
      <alignmen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32" xfId="0" applyFont="1" applyBorder="1" applyAlignment="1">
      <alignment horizontal="center" vertical="center"/>
    </xf>
    <xf numFmtId="0" fontId="2" fillId="0" borderId="61" xfId="0" applyFont="1" applyBorder="1" applyAlignment="1">
      <alignment horizontal="center" vertical="center"/>
    </xf>
    <xf numFmtId="0" fontId="2" fillId="0" borderId="33" xfId="0" applyFont="1" applyBorder="1" applyAlignment="1">
      <alignment horizontal="center" vertical="center"/>
    </xf>
    <xf numFmtId="176" fontId="2" fillId="34" borderId="62" xfId="50" applyNumberFormat="1" applyFont="1" applyFill="1" applyBorder="1" applyAlignment="1">
      <alignment vertical="center"/>
    </xf>
    <xf numFmtId="176" fontId="2" fillId="34" borderId="63" xfId="50" applyNumberFormat="1" applyFont="1" applyFill="1" applyBorder="1" applyAlignment="1">
      <alignment vertical="center"/>
    </xf>
    <xf numFmtId="176" fontId="2" fillId="0" borderId="25" xfId="50" applyNumberFormat="1" applyFont="1" applyFill="1" applyBorder="1" applyAlignment="1">
      <alignment vertical="center"/>
    </xf>
    <xf numFmtId="177" fontId="2" fillId="0" borderId="64" xfId="42" applyNumberFormat="1" applyFont="1" applyFill="1" applyBorder="1" applyAlignment="1">
      <alignment vertical="center"/>
    </xf>
    <xf numFmtId="177" fontId="2" fillId="0" borderId="65" xfId="42" applyNumberFormat="1" applyFont="1" applyFill="1" applyBorder="1" applyAlignment="1">
      <alignment vertical="center"/>
    </xf>
    <xf numFmtId="0" fontId="2" fillId="0" borderId="66" xfId="0" applyFont="1" applyBorder="1" applyAlignment="1">
      <alignment horizontal="center" vertical="center"/>
    </xf>
    <xf numFmtId="176" fontId="2" fillId="0" borderId="0" xfId="0" applyNumberFormat="1" applyFont="1" applyBorder="1" applyAlignment="1">
      <alignment horizontal="distributed" vertical="center"/>
    </xf>
    <xf numFmtId="0" fontId="2" fillId="34" borderId="67" xfId="0" applyFont="1" applyFill="1" applyBorder="1" applyAlignment="1">
      <alignment horizontal="center" vertical="center"/>
    </xf>
    <xf numFmtId="176" fontId="2" fillId="34" borderId="36" xfId="0" applyNumberFormat="1" applyFont="1" applyFill="1" applyBorder="1" applyAlignment="1">
      <alignment vertical="center"/>
    </xf>
    <xf numFmtId="0" fontId="2" fillId="0" borderId="68" xfId="0" applyFont="1" applyBorder="1" applyAlignment="1">
      <alignment vertical="center"/>
    </xf>
    <xf numFmtId="176" fontId="2" fillId="0" borderId="36" xfId="0" applyNumberFormat="1" applyFont="1" applyBorder="1" applyAlignment="1">
      <alignment vertical="center"/>
    </xf>
    <xf numFmtId="0" fontId="2" fillId="0" borderId="69" xfId="0" applyFont="1" applyBorder="1" applyAlignment="1">
      <alignment vertical="center"/>
    </xf>
    <xf numFmtId="0" fontId="8" fillId="0" borderId="0" xfId="0" applyFont="1" applyBorder="1" applyAlignment="1">
      <alignment horizontal="left" vertical="center"/>
    </xf>
    <xf numFmtId="0" fontId="2" fillId="0" borderId="70" xfId="0" applyFont="1" applyBorder="1" applyAlignment="1">
      <alignment vertical="center"/>
    </xf>
    <xf numFmtId="40" fontId="2" fillId="34" borderId="71" xfId="50" applyNumberFormat="1" applyFont="1" applyFill="1" applyBorder="1" applyAlignment="1">
      <alignment vertical="center"/>
    </xf>
    <xf numFmtId="38" fontId="2" fillId="0" borderId="72" xfId="50" applyFont="1" applyBorder="1" applyAlignment="1">
      <alignment vertical="center"/>
    </xf>
    <xf numFmtId="38" fontId="2" fillId="0" borderId="64" xfId="50" applyFont="1" applyBorder="1" applyAlignment="1">
      <alignment vertical="center"/>
    </xf>
    <xf numFmtId="38" fontId="2" fillId="0" borderId="65" xfId="50" applyFont="1" applyBorder="1" applyAlignment="1">
      <alignment vertical="center"/>
    </xf>
    <xf numFmtId="176" fontId="2" fillId="0" borderId="62" xfId="50" applyNumberFormat="1" applyFont="1" applyFill="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10" fontId="2" fillId="0" borderId="15" xfId="42" applyNumberFormat="1" applyFont="1" applyBorder="1" applyAlignment="1">
      <alignment vertical="center"/>
    </xf>
    <xf numFmtId="176" fontId="2" fillId="0" borderId="15" xfId="50" applyNumberFormat="1" applyFont="1" applyBorder="1" applyAlignment="1">
      <alignment vertical="center"/>
    </xf>
    <xf numFmtId="38" fontId="2" fillId="0" borderId="28" xfId="0" applyNumberFormat="1" applyFont="1" applyBorder="1" applyAlignment="1">
      <alignment vertical="center"/>
    </xf>
    <xf numFmtId="0" fontId="2" fillId="0" borderId="77" xfId="0" applyFont="1" applyBorder="1" applyAlignment="1">
      <alignment vertical="center"/>
    </xf>
    <xf numFmtId="10" fontId="2" fillId="34" borderId="78" xfId="42" applyNumberFormat="1" applyFont="1" applyFill="1" applyBorder="1" applyAlignment="1">
      <alignment vertical="center"/>
    </xf>
    <xf numFmtId="176" fontId="2" fillId="0" borderId="78" xfId="50" applyNumberFormat="1" applyFont="1" applyFill="1" applyBorder="1" applyAlignment="1">
      <alignment vertical="center"/>
    </xf>
    <xf numFmtId="38" fontId="2" fillId="34" borderId="79" xfId="50" applyFont="1" applyFill="1" applyBorder="1" applyAlignment="1">
      <alignment vertical="center"/>
    </xf>
    <xf numFmtId="176" fontId="2" fillId="0" borderId="72" xfId="50" applyNumberFormat="1" applyFont="1" applyFill="1" applyBorder="1" applyAlignment="1">
      <alignment vertical="center"/>
    </xf>
    <xf numFmtId="0" fontId="2" fillId="0" borderId="67" xfId="0" applyFont="1" applyBorder="1" applyAlignment="1">
      <alignment vertical="center"/>
    </xf>
    <xf numFmtId="10" fontId="2" fillId="0" borderId="52" xfId="42" applyNumberFormat="1" applyFont="1" applyBorder="1" applyAlignment="1">
      <alignment vertical="center"/>
    </xf>
    <xf numFmtId="176" fontId="2" fillId="0" borderId="52" xfId="50" applyNumberFormat="1" applyFont="1" applyBorder="1" applyAlignment="1">
      <alignment vertical="center"/>
    </xf>
    <xf numFmtId="38" fontId="2" fillId="34" borderId="80" xfId="50" applyFont="1" applyFill="1" applyBorder="1" applyAlignment="1">
      <alignment horizontal="right"/>
    </xf>
    <xf numFmtId="38" fontId="2" fillId="0" borderId="81" xfId="50" applyFont="1" applyBorder="1" applyAlignment="1">
      <alignment horizontal="right"/>
    </xf>
    <xf numFmtId="38" fontId="2" fillId="34" borderId="82" xfId="50" applyFont="1" applyFill="1" applyBorder="1" applyAlignment="1">
      <alignment horizontal="right"/>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38" fontId="2" fillId="34" borderId="90" xfId="50" applyFont="1" applyFill="1" applyBorder="1" applyAlignment="1">
      <alignment horizontal="right"/>
    </xf>
    <xf numFmtId="0" fontId="3" fillId="0" borderId="15"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9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6" xfId="0" applyFont="1" applyFill="1" applyBorder="1" applyAlignment="1">
      <alignment vertical="center"/>
    </xf>
    <xf numFmtId="0" fontId="3" fillId="0" borderId="92" xfId="0" applyFont="1" applyFill="1" applyBorder="1" applyAlignment="1">
      <alignment vertical="center"/>
    </xf>
    <xf numFmtId="0" fontId="3" fillId="0" borderId="91" xfId="0" applyFont="1" applyFill="1" applyBorder="1" applyAlignment="1">
      <alignment vertical="center"/>
    </xf>
    <xf numFmtId="0" fontId="3" fillId="0" borderId="93"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left" vertical="center"/>
    </xf>
    <xf numFmtId="0" fontId="3" fillId="0" borderId="91" xfId="0" applyFont="1" applyFill="1" applyBorder="1" applyAlignment="1">
      <alignment horizontal="right" vertical="center"/>
    </xf>
    <xf numFmtId="0" fontId="3" fillId="0" borderId="9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2" xfId="0" applyFont="1" applyFill="1" applyBorder="1" applyAlignment="1">
      <alignment horizontal="righ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3" fillId="0" borderId="10" xfId="0" applyFont="1" applyFill="1" applyBorder="1" applyAlignment="1">
      <alignment horizontal="right" vertical="center"/>
    </xf>
    <xf numFmtId="0" fontId="11" fillId="0" borderId="0" xfId="0" applyFont="1" applyFill="1" applyAlignment="1">
      <alignment vertical="center"/>
    </xf>
    <xf numFmtId="0" fontId="3" fillId="0" borderId="94"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vertical="center"/>
    </xf>
    <xf numFmtId="0" fontId="3" fillId="0" borderId="15" xfId="0" applyFont="1" applyFill="1" applyBorder="1" applyAlignment="1">
      <alignment horizontal="right" vertical="center"/>
    </xf>
    <xf numFmtId="0" fontId="2" fillId="0" borderId="0" xfId="0" applyFont="1" applyFill="1" applyAlignment="1">
      <alignment vertical="center"/>
    </xf>
    <xf numFmtId="0" fontId="2" fillId="0" borderId="95" xfId="0" applyFont="1" applyBorder="1" applyAlignment="1">
      <alignment vertical="center"/>
    </xf>
    <xf numFmtId="0" fontId="2" fillId="0" borderId="90" xfId="0" applyFont="1" applyBorder="1" applyAlignment="1">
      <alignment vertical="center"/>
    </xf>
    <xf numFmtId="176" fontId="2" fillId="0" borderId="47" xfId="50" applyNumberFormat="1" applyFont="1" applyFill="1" applyBorder="1" applyAlignment="1">
      <alignment vertical="center"/>
    </xf>
    <xf numFmtId="0" fontId="2" fillId="0" borderId="10" xfId="0" applyFont="1" applyBorder="1" applyAlignment="1">
      <alignment horizontal="right" vertical="center"/>
    </xf>
    <xf numFmtId="0" fontId="2" fillId="0" borderId="0" xfId="0" applyFont="1" applyBorder="1" applyAlignment="1">
      <alignment horizontal="center" vertical="center"/>
    </xf>
    <xf numFmtId="0" fontId="7" fillId="34" borderId="96" xfId="0" applyFont="1" applyFill="1" applyBorder="1" applyAlignment="1">
      <alignment horizontal="left" vertical="top"/>
    </xf>
    <xf numFmtId="0" fontId="7" fillId="0" borderId="13" xfId="0" applyFont="1" applyFill="1" applyBorder="1" applyAlignment="1">
      <alignment vertical="top"/>
    </xf>
    <xf numFmtId="0" fontId="7" fillId="0" borderId="97" xfId="0" applyFont="1" applyFill="1" applyBorder="1" applyAlignment="1">
      <alignment vertical="top"/>
    </xf>
    <xf numFmtId="0" fontId="7" fillId="34" borderId="98" xfId="0" applyFont="1" applyFill="1" applyBorder="1" applyAlignment="1">
      <alignment horizontal="left" vertical="top"/>
    </xf>
    <xf numFmtId="0" fontId="7" fillId="34" borderId="99" xfId="0" applyFont="1" applyFill="1" applyBorder="1" applyAlignment="1">
      <alignment vertical="top"/>
    </xf>
    <xf numFmtId="0" fontId="7" fillId="0" borderId="100" xfId="0" applyFont="1" applyFill="1" applyBorder="1" applyAlignment="1">
      <alignment vertical="top"/>
    </xf>
    <xf numFmtId="0" fontId="7" fillId="34" borderId="101" xfId="0" applyFont="1" applyFill="1" applyBorder="1" applyAlignment="1">
      <alignment vertical="top"/>
    </xf>
    <xf numFmtId="0" fontId="7" fillId="34" borderId="102" xfId="0" applyFont="1" applyFill="1" applyBorder="1" applyAlignment="1">
      <alignment vertical="top"/>
    </xf>
    <xf numFmtId="0" fontId="7" fillId="0" borderId="11" xfId="0" applyFont="1" applyFill="1" applyBorder="1" applyAlignment="1">
      <alignment vertical="top"/>
    </xf>
    <xf numFmtId="0" fontId="7" fillId="0" borderId="0" xfId="0" applyFont="1" applyBorder="1" applyAlignment="1">
      <alignment vertical="top" wrapText="1"/>
    </xf>
    <xf numFmtId="0" fontId="7" fillId="0" borderId="12" xfId="0" applyFont="1" applyBorder="1" applyAlignment="1">
      <alignment vertical="top" wrapText="1"/>
    </xf>
    <xf numFmtId="0" fontId="7" fillId="34" borderId="99" xfId="0" applyFont="1" applyFill="1" applyBorder="1" applyAlignment="1">
      <alignment vertical="center"/>
    </xf>
    <xf numFmtId="0" fontId="7" fillId="0" borderId="0" xfId="0" applyFont="1" applyAlignment="1">
      <alignment vertical="top" wrapText="1"/>
    </xf>
    <xf numFmtId="0" fontId="7" fillId="34" borderId="101" xfId="0" applyFont="1" applyFill="1" applyBorder="1" applyAlignment="1">
      <alignment vertical="center"/>
    </xf>
    <xf numFmtId="0" fontId="7" fillId="0" borderId="14" xfId="0" applyFont="1" applyFill="1" applyBorder="1" applyAlignment="1">
      <alignment vertical="top"/>
    </xf>
    <xf numFmtId="0" fontId="7" fillId="0" borderId="0" xfId="0" applyFont="1" applyBorder="1" applyAlignment="1">
      <alignment/>
    </xf>
    <xf numFmtId="0" fontId="7" fillId="0" borderId="12" xfId="0" applyFont="1" applyBorder="1" applyAlignment="1">
      <alignment/>
    </xf>
    <xf numFmtId="0" fontId="7" fillId="0" borderId="11" xfId="0" applyFont="1" applyBorder="1" applyAlignment="1">
      <alignment vertical="top"/>
    </xf>
    <xf numFmtId="0" fontId="7" fillId="0" borderId="61" xfId="0" applyFont="1" applyFill="1" applyBorder="1" applyAlignment="1">
      <alignment vertical="top"/>
    </xf>
    <xf numFmtId="0" fontId="7" fillId="34" borderId="103" xfId="0" applyFont="1" applyFill="1" applyBorder="1" applyAlignment="1">
      <alignment horizontal="left" vertical="top"/>
    </xf>
    <xf numFmtId="0" fontId="2" fillId="0" borderId="47" xfId="0" applyFont="1" applyBorder="1" applyAlignment="1" quotePrefix="1">
      <alignment vertical="center"/>
    </xf>
    <xf numFmtId="0" fontId="2" fillId="0" borderId="48" xfId="0" applyFont="1" applyBorder="1" applyAlignment="1">
      <alignment vertical="center"/>
    </xf>
    <xf numFmtId="0" fontId="2" fillId="0" borderId="13" xfId="0" applyFont="1" applyFill="1" applyBorder="1" applyAlignment="1">
      <alignment vertical="top"/>
    </xf>
    <xf numFmtId="0" fontId="7" fillId="0" borderId="0" xfId="0" applyFont="1" applyBorder="1" applyAlignment="1">
      <alignment horizontal="center" vertical="top" wrapText="1"/>
    </xf>
    <xf numFmtId="0" fontId="7" fillId="0" borderId="104" xfId="0" applyFont="1" applyBorder="1" applyAlignment="1">
      <alignment vertical="top"/>
    </xf>
    <xf numFmtId="0" fontId="2" fillId="0" borderId="61" xfId="0" applyFont="1" applyFill="1" applyBorder="1" applyAlignment="1">
      <alignment vertical="top"/>
    </xf>
    <xf numFmtId="0" fontId="2" fillId="0" borderId="95" xfId="0" applyFont="1" applyBorder="1" applyAlignment="1">
      <alignment/>
    </xf>
    <xf numFmtId="176" fontId="2" fillId="0" borderId="95" xfId="50" applyNumberFormat="1" applyFont="1" applyFill="1" applyBorder="1" applyAlignment="1">
      <alignment vertical="center"/>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Border="1" applyAlignment="1">
      <alignment/>
    </xf>
    <xf numFmtId="176" fontId="2" fillId="0" borderId="0" xfId="50" applyNumberFormat="1" applyFont="1" applyFill="1" applyBorder="1" applyAlignment="1">
      <alignment vertical="center"/>
    </xf>
    <xf numFmtId="0" fontId="2" fillId="0" borderId="19" xfId="0" applyFont="1" applyBorder="1" applyAlignment="1">
      <alignment vertical="center"/>
    </xf>
    <xf numFmtId="0" fontId="7" fillId="34" borderId="105" xfId="0" applyFont="1" applyFill="1" applyBorder="1" applyAlignment="1">
      <alignment horizontal="left" vertical="top"/>
    </xf>
    <xf numFmtId="0" fontId="2" fillId="0" borderId="0" xfId="0" applyFont="1" applyFill="1" applyBorder="1" applyAlignment="1">
      <alignment horizontal="center" vertical="top"/>
    </xf>
    <xf numFmtId="0" fontId="7" fillId="34" borderId="106" xfId="0" applyFont="1" applyFill="1" applyBorder="1" applyAlignment="1">
      <alignment vertical="top"/>
    </xf>
    <xf numFmtId="0" fontId="7" fillId="34" borderId="101" xfId="0" applyFont="1" applyFill="1" applyBorder="1" applyAlignment="1">
      <alignment horizontal="left" vertical="top"/>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34" borderId="16" xfId="0" applyFont="1" applyFill="1" applyBorder="1" applyAlignment="1">
      <alignment horizontal="left" vertical="top"/>
    </xf>
    <xf numFmtId="0" fontId="2" fillId="34" borderId="10" xfId="0" applyFont="1" applyFill="1" applyBorder="1" applyAlignment="1">
      <alignment vertical="center"/>
    </xf>
    <xf numFmtId="0" fontId="2" fillId="34" borderId="107" xfId="0" applyFont="1" applyFill="1" applyBorder="1" applyAlignment="1">
      <alignment vertical="top"/>
    </xf>
    <xf numFmtId="0" fontId="7" fillId="0" borderId="96" xfId="0" applyFont="1" applyBorder="1" applyAlignment="1">
      <alignment horizontal="left" vertical="center"/>
    </xf>
    <xf numFmtId="0" fontId="2" fillId="34" borderId="17" xfId="0" applyFont="1" applyFill="1" applyBorder="1" applyAlignment="1">
      <alignment vertical="top"/>
    </xf>
    <xf numFmtId="0" fontId="2" fillId="34" borderId="19" xfId="0" applyFont="1" applyFill="1" applyBorder="1" applyAlignment="1">
      <alignment vertical="top"/>
    </xf>
    <xf numFmtId="0" fontId="2" fillId="0" borderId="103" xfId="0" applyFont="1" applyBorder="1" applyAlignment="1">
      <alignment vertical="top"/>
    </xf>
    <xf numFmtId="0" fontId="2" fillId="0" borderId="0" xfId="0" applyFont="1" applyBorder="1" applyAlignment="1">
      <alignment vertical="top"/>
    </xf>
    <xf numFmtId="0" fontId="7" fillId="0" borderId="22" xfId="0" applyFont="1" applyBorder="1" applyAlignment="1">
      <alignment vertical="top"/>
    </xf>
    <xf numFmtId="0" fontId="7" fillId="0" borderId="22" xfId="0" applyFont="1" applyBorder="1" applyAlignment="1">
      <alignment vertical="center"/>
    </xf>
    <xf numFmtId="0" fontId="7" fillId="0" borderId="22" xfId="0" applyFont="1" applyBorder="1" applyAlignment="1">
      <alignment horizontal="left" vertical="top"/>
    </xf>
    <xf numFmtId="0" fontId="7" fillId="0" borderId="22" xfId="0" applyFont="1" applyBorder="1" applyAlignment="1">
      <alignment horizontal="left"/>
    </xf>
    <xf numFmtId="0" fontId="7" fillId="0" borderId="22" xfId="0" applyFont="1" applyFill="1" applyBorder="1" applyAlignment="1">
      <alignment vertical="top"/>
    </xf>
    <xf numFmtId="0" fontId="7" fillId="0" borderId="22" xfId="0" applyFont="1" applyBorder="1" applyAlignment="1">
      <alignment horizontal="left" vertical="center"/>
    </xf>
    <xf numFmtId="0" fontId="7" fillId="0" borderId="25" xfId="0" applyFont="1" applyBorder="1" applyAlignment="1">
      <alignment vertical="top"/>
    </xf>
    <xf numFmtId="0" fontId="7" fillId="0" borderId="26" xfId="0" applyFont="1" applyBorder="1" applyAlignment="1">
      <alignment vertical="top" wrapText="1"/>
    </xf>
    <xf numFmtId="0" fontId="7" fillId="0" borderId="52" xfId="0" applyFont="1" applyBorder="1" applyAlignment="1">
      <alignment vertical="top" wrapText="1"/>
    </xf>
    <xf numFmtId="0" fontId="7" fillId="0" borderId="108" xfId="0" applyFont="1" applyFill="1" applyBorder="1" applyAlignment="1">
      <alignment vertical="top"/>
    </xf>
    <xf numFmtId="0" fontId="7" fillId="34" borderId="109" xfId="0" applyFont="1" applyFill="1" applyBorder="1" applyAlignment="1">
      <alignment vertical="top"/>
    </xf>
    <xf numFmtId="0" fontId="7" fillId="0" borderId="27" xfId="0" applyFont="1" applyBorder="1" applyAlignment="1">
      <alignment horizontal="left" vertical="center"/>
    </xf>
    <xf numFmtId="0" fontId="2" fillId="0" borderId="40" xfId="0" applyFont="1" applyBorder="1" applyAlignment="1">
      <alignment horizontal="center" vertical="center"/>
    </xf>
    <xf numFmtId="177" fontId="2" fillId="0" borderId="0" xfId="42" applyNumberFormat="1" applyFont="1" applyFill="1" applyBorder="1" applyAlignment="1">
      <alignment vertical="center"/>
    </xf>
    <xf numFmtId="10" fontId="2" fillId="0" borderId="0" xfId="42" applyNumberFormat="1" applyFont="1" applyBorder="1" applyAlignment="1">
      <alignment vertical="center"/>
    </xf>
    <xf numFmtId="176" fontId="2" fillId="0" borderId="0" xfId="50" applyNumberFormat="1" applyFont="1" applyBorder="1" applyAlignment="1">
      <alignment vertical="center"/>
    </xf>
    <xf numFmtId="38" fontId="2" fillId="0" borderId="0" xfId="50" applyFont="1" applyBorder="1" applyAlignment="1">
      <alignment vertical="center"/>
    </xf>
    <xf numFmtId="0" fontId="7" fillId="0" borderId="98" xfId="0" applyFont="1" applyBorder="1" applyAlignment="1">
      <alignment horizontal="center" vertical="center"/>
    </xf>
    <xf numFmtId="0" fontId="7" fillId="0" borderId="94" xfId="0" applyFont="1" applyBorder="1" applyAlignment="1">
      <alignment horizontal="center" vertical="center"/>
    </xf>
    <xf numFmtId="0" fontId="7" fillId="0" borderId="97" xfId="0" applyFont="1" applyBorder="1" applyAlignment="1">
      <alignment vertical="center"/>
    </xf>
    <xf numFmtId="0" fontId="7" fillId="0" borderId="92" xfId="0" applyFont="1" applyBorder="1" applyAlignment="1">
      <alignment vertical="center"/>
    </xf>
    <xf numFmtId="0" fontId="7" fillId="0" borderId="97" xfId="0" applyFont="1" applyBorder="1" applyAlignment="1">
      <alignment vertical="center" wrapText="1"/>
    </xf>
    <xf numFmtId="0" fontId="7" fillId="0" borderId="97" xfId="0" applyFont="1" applyFill="1" applyBorder="1" applyAlignment="1">
      <alignment vertical="center"/>
    </xf>
    <xf numFmtId="0" fontId="7" fillId="0" borderId="14" xfId="0" applyFont="1" applyFill="1" applyBorder="1" applyAlignment="1">
      <alignment vertical="center"/>
    </xf>
    <xf numFmtId="0" fontId="7" fillId="0" borderId="59" xfId="0" applyFont="1" applyFill="1" applyBorder="1" applyAlignment="1">
      <alignment vertical="top"/>
    </xf>
    <xf numFmtId="0" fontId="7" fillId="0" borderId="110" xfId="0" applyFont="1" applyFill="1" applyBorder="1" applyAlignment="1">
      <alignment vertical="top"/>
    </xf>
    <xf numFmtId="0" fontId="7" fillId="0" borderId="105" xfId="0" applyFont="1" applyFill="1" applyBorder="1" applyAlignment="1">
      <alignment vertical="top"/>
    </xf>
    <xf numFmtId="0" fontId="7" fillId="0" borderId="92" xfId="0" applyFont="1" applyFill="1" applyBorder="1" applyAlignment="1">
      <alignment vertical="top"/>
    </xf>
    <xf numFmtId="0" fontId="2" fillId="0" borderId="59" xfId="0" applyFont="1" applyFill="1" applyBorder="1" applyAlignment="1">
      <alignment vertical="top"/>
    </xf>
    <xf numFmtId="0" fontId="2" fillId="0" borderId="46" xfId="0" applyFont="1" applyBorder="1" applyAlignment="1">
      <alignment horizontal="left" vertical="center"/>
    </xf>
    <xf numFmtId="0" fontId="2" fillId="0" borderId="80" xfId="0" applyFont="1" applyBorder="1" applyAlignment="1">
      <alignment horizontal="left" vertical="center"/>
    </xf>
    <xf numFmtId="0" fontId="7" fillId="0" borderId="0" xfId="0" applyFont="1" applyBorder="1" applyAlignment="1">
      <alignment vertical="center" wrapText="1"/>
    </xf>
    <xf numFmtId="0" fontId="7" fillId="0" borderId="26" xfId="0" applyFont="1" applyBorder="1" applyAlignment="1">
      <alignment vertical="center" wrapText="1"/>
    </xf>
    <xf numFmtId="0" fontId="2" fillId="0" borderId="46" xfId="0" applyFont="1" applyBorder="1" applyAlignment="1">
      <alignment vertical="center"/>
    </xf>
    <xf numFmtId="0" fontId="2" fillId="0" borderId="97"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horizontal="center" vertical="center"/>
    </xf>
    <xf numFmtId="0" fontId="7" fillId="0" borderId="96" xfId="0" applyFont="1" applyBorder="1" applyAlignment="1">
      <alignment horizontal="left" vertical="top"/>
    </xf>
    <xf numFmtId="0" fontId="7" fillId="0" borderId="98" xfId="0" applyFont="1" applyBorder="1" applyAlignment="1">
      <alignment horizontal="left" vertical="top"/>
    </xf>
    <xf numFmtId="0" fontId="7" fillId="0" borderId="99" xfId="0" applyFont="1" applyBorder="1" applyAlignment="1">
      <alignment vertical="top"/>
    </xf>
    <xf numFmtId="0" fontId="7" fillId="0" borderId="101" xfId="0" applyFont="1" applyBorder="1" applyAlignment="1">
      <alignment vertical="top"/>
    </xf>
    <xf numFmtId="0" fontId="7" fillId="0" borderId="105" xfId="0" applyFont="1" applyBorder="1" applyAlignment="1">
      <alignment horizontal="left" vertical="top"/>
    </xf>
    <xf numFmtId="0" fontId="7" fillId="0" borderId="111" xfId="0" applyFont="1" applyBorder="1" applyAlignment="1">
      <alignment vertical="top"/>
    </xf>
    <xf numFmtId="0" fontId="7" fillId="0" borderId="98" xfId="0" applyFont="1" applyBorder="1" applyAlignment="1">
      <alignment vertical="center"/>
    </xf>
    <xf numFmtId="0" fontId="7" fillId="0" borderId="91" xfId="0" applyFont="1" applyBorder="1" applyAlignment="1">
      <alignment horizontal="left" vertical="top"/>
    </xf>
    <xf numFmtId="0" fontId="7" fillId="0" borderId="99" xfId="0" applyFont="1" applyBorder="1" applyAlignment="1">
      <alignment vertical="center"/>
    </xf>
    <xf numFmtId="0" fontId="7" fillId="0" borderId="101" xfId="0" applyFont="1" applyBorder="1" applyAlignment="1">
      <alignment vertical="center"/>
    </xf>
    <xf numFmtId="0" fontId="7" fillId="0" borderId="103" xfId="0" applyFont="1" applyBorder="1" applyAlignment="1">
      <alignment horizontal="left" vertical="top"/>
    </xf>
    <xf numFmtId="0" fontId="2" fillId="0" borderId="96" xfId="0" applyFont="1" applyBorder="1" applyAlignment="1">
      <alignment horizontal="left" vertical="center"/>
    </xf>
    <xf numFmtId="0" fontId="7" fillId="0" borderId="0" xfId="0" applyFont="1" applyAlignment="1">
      <alignment horizontal="left" vertical="top"/>
    </xf>
    <xf numFmtId="0" fontId="7" fillId="0" borderId="112" xfId="0" applyFont="1" applyBorder="1" applyAlignment="1">
      <alignment horizontal="left" vertical="center"/>
    </xf>
    <xf numFmtId="0" fontId="17" fillId="0" borderId="88" xfId="0" applyFont="1" applyBorder="1" applyAlignment="1">
      <alignment horizontal="left" vertical="center"/>
    </xf>
    <xf numFmtId="0" fontId="7" fillId="0" borderId="101" xfId="0" applyFont="1" applyBorder="1" applyAlignment="1">
      <alignment horizontal="left" vertical="top"/>
    </xf>
    <xf numFmtId="0" fontId="2" fillId="0" borderId="104" xfId="0" applyFont="1" applyBorder="1" applyAlignment="1">
      <alignment horizontal="left" vertical="top"/>
    </xf>
    <xf numFmtId="0" fontId="2" fillId="0" borderId="105" xfId="0" applyFont="1" applyBorder="1" applyAlignment="1">
      <alignment vertical="top"/>
    </xf>
    <xf numFmtId="0" fontId="2" fillId="0" borderId="98" xfId="0" applyFont="1" applyBorder="1" applyAlignment="1">
      <alignment vertical="top"/>
    </xf>
    <xf numFmtId="0" fontId="2" fillId="0" borderId="104" xfId="0" applyFont="1" applyBorder="1" applyAlignment="1">
      <alignment vertical="top"/>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17" fillId="0" borderId="27" xfId="0" applyFont="1" applyBorder="1" applyAlignment="1">
      <alignment horizontal="left" vertical="center"/>
    </xf>
    <xf numFmtId="0" fontId="2" fillId="0" borderId="13" xfId="0" applyFont="1" applyBorder="1" applyAlignment="1">
      <alignment horizontal="distributed" vertical="center"/>
    </xf>
    <xf numFmtId="0" fontId="2" fillId="0" borderId="92"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84" fillId="0" borderId="0" xfId="0" applyFont="1" applyAlignment="1">
      <alignment vertical="center"/>
    </xf>
    <xf numFmtId="0" fontId="84" fillId="0" borderId="0" xfId="0" applyFont="1" applyBorder="1" applyAlignment="1">
      <alignment vertical="center"/>
    </xf>
    <xf numFmtId="0" fontId="2" fillId="34" borderId="41" xfId="0" applyFont="1" applyFill="1" applyBorder="1" applyAlignment="1">
      <alignment vertical="center"/>
    </xf>
    <xf numFmtId="177" fontId="10" fillId="0" borderId="0" xfId="0" applyNumberFormat="1" applyFont="1" applyAlignment="1">
      <alignment horizontal="center" vertical="center"/>
    </xf>
    <xf numFmtId="0" fontId="10" fillId="0" borderId="0" xfId="0" applyFont="1" applyAlignment="1">
      <alignment vertical="center"/>
    </xf>
    <xf numFmtId="0" fontId="2" fillId="34" borderId="113" xfId="0" applyFont="1" applyFill="1" applyBorder="1" applyAlignment="1">
      <alignment vertical="center"/>
    </xf>
    <xf numFmtId="38" fontId="2" fillId="0" borderId="113" xfId="50" applyFont="1" applyBorder="1" applyAlignment="1">
      <alignment vertical="center"/>
    </xf>
    <xf numFmtId="176" fontId="2" fillId="0" borderId="0" xfId="50" applyNumberFormat="1" applyFont="1" applyBorder="1" applyAlignment="1">
      <alignment horizontal="distributed" vertical="center"/>
    </xf>
    <xf numFmtId="0" fontId="12" fillId="0" borderId="0" xfId="0" applyFont="1" applyAlignment="1">
      <alignment vertical="top"/>
    </xf>
    <xf numFmtId="0" fontId="12" fillId="0" borderId="0" xfId="0" applyFont="1" applyBorder="1" applyAlignment="1">
      <alignment/>
    </xf>
    <xf numFmtId="0" fontId="2" fillId="34" borderId="59" xfId="0" applyFont="1" applyFill="1" applyBorder="1" applyAlignment="1">
      <alignment vertical="top"/>
    </xf>
    <xf numFmtId="0" fontId="7" fillId="0" borderId="10" xfId="0" applyFont="1" applyBorder="1" applyAlignment="1">
      <alignment vertical="top" wrapText="1"/>
    </xf>
    <xf numFmtId="0" fontId="7" fillId="0" borderId="15" xfId="0" applyFont="1" applyBorder="1" applyAlignment="1">
      <alignment vertical="top" wrapText="1"/>
    </xf>
    <xf numFmtId="0" fontId="2" fillId="38" borderId="61"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distributed" vertical="center"/>
    </xf>
    <xf numFmtId="0" fontId="3" fillId="0" borderId="94"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vertical="center"/>
    </xf>
    <xf numFmtId="0" fontId="3" fillId="0" borderId="14" xfId="0" applyFont="1" applyBorder="1" applyAlignment="1">
      <alignment vertical="center"/>
    </xf>
    <xf numFmtId="0" fontId="6" fillId="0" borderId="17" xfId="0" applyFont="1" applyBorder="1" applyAlignment="1">
      <alignment horizontal="distributed" vertical="center"/>
    </xf>
    <xf numFmtId="0" fontId="3" fillId="0" borderId="94"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right" vertical="center"/>
    </xf>
    <xf numFmtId="0" fontId="3" fillId="0" borderId="17" xfId="0" applyFont="1" applyBorder="1" applyAlignment="1">
      <alignment horizontal="distributed" vertical="center"/>
    </xf>
    <xf numFmtId="0" fontId="3" fillId="0" borderId="15" xfId="0" applyFont="1" applyBorder="1" applyAlignment="1">
      <alignment horizontal="center" vertical="center"/>
    </xf>
    <xf numFmtId="0" fontId="3" fillId="0" borderId="17" xfId="0" applyFont="1" applyBorder="1" applyAlignment="1">
      <alignment horizontal="right" vertical="center"/>
    </xf>
    <xf numFmtId="0" fontId="3" fillId="0" borderId="93" xfId="0" applyFont="1" applyBorder="1" applyAlignment="1">
      <alignment vertical="center"/>
    </xf>
    <xf numFmtId="0" fontId="3" fillId="0" borderId="97"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textRotation="255"/>
    </xf>
    <xf numFmtId="0" fontId="0" fillId="0" borderId="0" xfId="0" applyAlignment="1">
      <alignment horizontal="center" vertical="center" textRotation="255"/>
    </xf>
    <xf numFmtId="0" fontId="3" fillId="0" borderId="94" xfId="0" applyFont="1" applyBorder="1" applyAlignment="1">
      <alignment horizontal="distributed" vertical="center"/>
    </xf>
    <xf numFmtId="0" fontId="3" fillId="0" borderId="94" xfId="0" applyFont="1" applyBorder="1" applyAlignment="1">
      <alignment horizontal="right" vertical="center"/>
    </xf>
    <xf numFmtId="0" fontId="11" fillId="0" borderId="0" xfId="0" applyFont="1" applyBorder="1" applyAlignment="1">
      <alignment vertical="center"/>
    </xf>
    <xf numFmtId="0" fontId="2" fillId="0" borderId="0" xfId="0" applyFont="1" applyFill="1" applyAlignment="1">
      <alignment horizontal="right" vertical="center"/>
    </xf>
    <xf numFmtId="0" fontId="85" fillId="35" borderId="36" xfId="0" applyFont="1" applyFill="1" applyBorder="1" applyAlignment="1">
      <alignment vertical="center"/>
    </xf>
    <xf numFmtId="0" fontId="85" fillId="35" borderId="37" xfId="0" applyFont="1" applyFill="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7" fillId="0" borderId="12" xfId="0" applyFont="1" applyBorder="1" applyAlignment="1">
      <alignment horizontal="left" vertical="top" wrapText="1"/>
    </xf>
    <xf numFmtId="0" fontId="2" fillId="34" borderId="46" xfId="0" applyFont="1" applyFill="1" applyBorder="1" applyAlignment="1">
      <alignment horizontal="right" vertical="center"/>
    </xf>
    <xf numFmtId="0" fontId="2" fillId="0" borderId="41" xfId="0" applyFont="1" applyBorder="1" applyAlignment="1">
      <alignment horizontal="left" vertical="center"/>
    </xf>
    <xf numFmtId="178" fontId="2" fillId="34" borderId="47" xfId="0" applyNumberFormat="1" applyFont="1" applyFill="1" applyBorder="1" applyAlignment="1">
      <alignment horizontal="right" vertical="center"/>
    </xf>
    <xf numFmtId="0" fontId="2" fillId="0" borderId="59" xfId="0" applyFont="1" applyFill="1" applyBorder="1" applyAlignment="1">
      <alignment horizontal="center" vertical="top"/>
    </xf>
    <xf numFmtId="0" fontId="2" fillId="0" borderId="14" xfId="0" applyFont="1" applyFill="1" applyBorder="1" applyAlignment="1">
      <alignment horizontal="center" vertical="top"/>
    </xf>
    <xf numFmtId="0" fontId="2" fillId="0" borderId="9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61" xfId="0" applyFont="1" applyFill="1" applyBorder="1" applyAlignment="1">
      <alignment horizontal="center" vertical="top"/>
    </xf>
    <xf numFmtId="0" fontId="13" fillId="39" borderId="0" xfId="0" applyFont="1" applyFill="1" applyBorder="1" applyAlignment="1">
      <alignment vertical="center"/>
    </xf>
    <xf numFmtId="0" fontId="13" fillId="39" borderId="0" xfId="0" applyFont="1" applyFill="1" applyBorder="1" applyAlignment="1">
      <alignment horizontal="left" vertical="center"/>
    </xf>
    <xf numFmtId="0" fontId="13" fillId="39" borderId="0" xfId="0" applyFont="1" applyFill="1" applyBorder="1" applyAlignment="1">
      <alignment horizontal="center" vertical="center"/>
    </xf>
    <xf numFmtId="0" fontId="14" fillId="39" borderId="0" xfId="0" applyFont="1" applyFill="1" applyBorder="1" applyAlignment="1">
      <alignment vertical="center"/>
    </xf>
    <xf numFmtId="0" fontId="14" fillId="39" borderId="0" xfId="0" applyFont="1" applyFill="1" applyBorder="1" applyAlignment="1">
      <alignment vertical="center" wrapText="1"/>
    </xf>
    <xf numFmtId="0" fontId="14" fillId="39" borderId="0" xfId="0" applyFont="1" applyFill="1" applyAlignment="1">
      <alignment vertical="center"/>
    </xf>
    <xf numFmtId="0" fontId="14" fillId="39" borderId="17" xfId="0" applyFont="1" applyFill="1" applyBorder="1" applyAlignment="1">
      <alignment horizontal="distributed" vertical="center"/>
    </xf>
    <xf numFmtId="0" fontId="14" fillId="39" borderId="0" xfId="0" applyFont="1" applyFill="1" applyBorder="1" applyAlignment="1">
      <alignment horizontal="distributed" vertical="center"/>
    </xf>
    <xf numFmtId="0" fontId="14" fillId="39" borderId="97" xfId="0" applyFont="1" applyFill="1" applyBorder="1" applyAlignment="1">
      <alignment horizontal="right" vertical="center"/>
    </xf>
    <xf numFmtId="0" fontId="14" fillId="39" borderId="93" xfId="0" applyFont="1" applyFill="1" applyBorder="1" applyAlignment="1">
      <alignment horizontal="distributed" vertical="center"/>
    </xf>
    <xf numFmtId="0" fontId="14" fillId="39" borderId="13" xfId="0" applyFont="1" applyFill="1" applyBorder="1" applyAlignment="1">
      <alignment horizontal="right" vertical="center"/>
    </xf>
    <xf numFmtId="0" fontId="14" fillId="39" borderId="12" xfId="0" applyFont="1" applyFill="1" applyBorder="1" applyAlignment="1">
      <alignment horizontal="distributed" vertical="center"/>
    </xf>
    <xf numFmtId="0" fontId="14" fillId="39" borderId="11" xfId="0" applyFont="1" applyFill="1" applyBorder="1" applyAlignment="1">
      <alignment vertical="center"/>
    </xf>
    <xf numFmtId="0" fontId="14" fillId="39" borderId="0" xfId="0" applyFont="1" applyFill="1" applyBorder="1" applyAlignment="1">
      <alignment vertical="center"/>
    </xf>
    <xf numFmtId="0" fontId="14" fillId="39" borderId="12" xfId="0" applyFont="1" applyFill="1" applyBorder="1" applyAlignment="1">
      <alignment vertical="center"/>
    </xf>
    <xf numFmtId="0" fontId="14" fillId="39" borderId="14" xfId="0" applyFont="1" applyFill="1" applyBorder="1" applyAlignment="1">
      <alignment horizontal="right" vertical="center"/>
    </xf>
    <xf numFmtId="0" fontId="14" fillId="39" borderId="15" xfId="0" applyFont="1" applyFill="1" applyBorder="1" applyAlignment="1">
      <alignment horizontal="distributed" vertical="center"/>
    </xf>
    <xf numFmtId="0" fontId="14" fillId="39" borderId="11" xfId="0" applyFont="1" applyFill="1" applyBorder="1" applyAlignment="1">
      <alignment horizontal="right" vertical="center"/>
    </xf>
    <xf numFmtId="0" fontId="14" fillId="39" borderId="0" xfId="0" applyFont="1" applyFill="1" applyBorder="1" applyAlignment="1">
      <alignment horizontal="right" vertical="center"/>
    </xf>
    <xf numFmtId="0" fontId="14" fillId="39" borderId="12" xfId="0" applyFont="1" applyFill="1" applyBorder="1" applyAlignment="1">
      <alignment horizontal="right" vertical="center"/>
    </xf>
    <xf numFmtId="0" fontId="14" fillId="39" borderId="92" xfId="0" applyFont="1" applyFill="1" applyBorder="1" applyAlignment="1">
      <alignment horizontal="right" vertical="center"/>
    </xf>
    <xf numFmtId="0" fontId="14" fillId="39" borderId="91" xfId="0" applyFont="1" applyFill="1" applyBorder="1" applyAlignment="1">
      <alignment horizontal="right" vertical="center"/>
    </xf>
    <xf numFmtId="0" fontId="14" fillId="39" borderId="93" xfId="0" applyFont="1" applyFill="1" applyBorder="1" applyAlignment="1">
      <alignment horizontal="right" vertical="center"/>
    </xf>
    <xf numFmtId="0" fontId="14" fillId="39" borderId="16" xfId="0" applyFont="1" applyFill="1" applyBorder="1" applyAlignment="1">
      <alignment horizontal="right" vertical="center"/>
    </xf>
    <xf numFmtId="0" fontId="14" fillId="39" borderId="10" xfId="0" applyFont="1" applyFill="1" applyBorder="1" applyAlignment="1">
      <alignment horizontal="right" vertical="center"/>
    </xf>
    <xf numFmtId="0" fontId="14" fillId="39" borderId="15" xfId="0" applyFont="1" applyFill="1" applyBorder="1" applyAlignment="1">
      <alignment horizontal="right" vertical="center"/>
    </xf>
    <xf numFmtId="0" fontId="15" fillId="39" borderId="13" xfId="0" applyFont="1" applyFill="1" applyBorder="1" applyAlignment="1">
      <alignment vertical="center"/>
    </xf>
    <xf numFmtId="0" fontId="15" fillId="39" borderId="14" xfId="0" applyFont="1" applyFill="1" applyBorder="1" applyAlignment="1">
      <alignment vertical="center"/>
    </xf>
    <xf numFmtId="0" fontId="16" fillId="39" borderId="97" xfId="0" applyFont="1" applyFill="1" applyBorder="1" applyAlignment="1">
      <alignment vertical="center"/>
    </xf>
    <xf numFmtId="0" fontId="14" fillId="39" borderId="14" xfId="0" applyFont="1" applyFill="1" applyBorder="1" applyAlignment="1">
      <alignment vertical="center"/>
    </xf>
    <xf numFmtId="0" fontId="14" fillId="39" borderId="97" xfId="0" applyFont="1" applyFill="1" applyBorder="1" applyAlignment="1">
      <alignment vertical="center"/>
    </xf>
    <xf numFmtId="0" fontId="14" fillId="39" borderId="11" xfId="0" applyFont="1" applyFill="1" applyBorder="1" applyAlignment="1">
      <alignment horizontal="distributed" vertical="center"/>
    </xf>
    <xf numFmtId="0" fontId="14" fillId="39" borderId="12" xfId="0" applyFont="1" applyFill="1" applyBorder="1" applyAlignment="1">
      <alignment horizontal="distributed" vertical="center"/>
    </xf>
    <xf numFmtId="0" fontId="2" fillId="39" borderId="0" xfId="0" applyFont="1" applyFill="1" applyAlignment="1">
      <alignment vertical="center"/>
    </xf>
    <xf numFmtId="0" fontId="2" fillId="39" borderId="97" xfId="0" applyFont="1" applyFill="1" applyBorder="1" applyAlignment="1">
      <alignment horizontal="distributed"/>
    </xf>
    <xf numFmtId="0" fontId="2" fillId="39" borderId="14" xfId="0" applyFont="1" applyFill="1" applyBorder="1" applyAlignment="1">
      <alignment horizontal="distributed" vertical="top"/>
    </xf>
    <xf numFmtId="0" fontId="2" fillId="39" borderId="17" xfId="0" applyFont="1" applyFill="1" applyBorder="1" applyAlignment="1">
      <alignment horizontal="distributed" vertical="center"/>
    </xf>
    <xf numFmtId="0" fontId="2" fillId="39" borderId="13" xfId="0" applyFont="1" applyFill="1" applyBorder="1" applyAlignment="1">
      <alignment horizontal="center" vertical="center"/>
    </xf>
    <xf numFmtId="0" fontId="2" fillId="39" borderId="13" xfId="0" applyFont="1" applyFill="1" applyBorder="1" applyAlignment="1">
      <alignment vertical="center"/>
    </xf>
    <xf numFmtId="0" fontId="2" fillId="39" borderId="12" xfId="0" applyFont="1" applyFill="1" applyBorder="1" applyAlignment="1">
      <alignment horizontal="right" vertical="center"/>
    </xf>
    <xf numFmtId="0" fontId="2" fillId="39" borderId="13" xfId="0" applyFont="1" applyFill="1" applyBorder="1" applyAlignment="1">
      <alignment horizontal="right" vertical="center"/>
    </xf>
    <xf numFmtId="0" fontId="2" fillId="39" borderId="12" xfId="0" applyFont="1" applyFill="1" applyBorder="1" applyAlignment="1">
      <alignment vertical="center"/>
    </xf>
    <xf numFmtId="0" fontId="2" fillId="39" borderId="13" xfId="0" applyFont="1" applyFill="1" applyBorder="1" applyAlignment="1">
      <alignment horizontal="distributed" vertical="center"/>
    </xf>
    <xf numFmtId="0" fontId="2" fillId="39" borderId="94" xfId="0" applyFont="1" applyFill="1" applyBorder="1" applyAlignment="1">
      <alignment vertical="center"/>
    </xf>
    <xf numFmtId="0" fontId="2" fillId="39" borderId="17" xfId="0" applyFont="1" applyFill="1" applyBorder="1" applyAlignment="1">
      <alignment vertical="center"/>
    </xf>
    <xf numFmtId="40" fontId="2" fillId="0" borderId="0" xfId="50" applyNumberFormat="1" applyFont="1" applyFill="1" applyBorder="1" applyAlignment="1">
      <alignment vertical="center"/>
    </xf>
    <xf numFmtId="0" fontId="3" fillId="39" borderId="0" xfId="0" applyFont="1" applyFill="1" applyAlignment="1">
      <alignment horizontal="center" vertical="center"/>
    </xf>
    <xf numFmtId="0" fontId="3" fillId="39" borderId="0" xfId="0" applyFont="1" applyFill="1" applyAlignment="1">
      <alignment vertical="center"/>
    </xf>
    <xf numFmtId="0" fontId="7" fillId="34" borderId="92" xfId="0" applyFont="1" applyFill="1" applyBorder="1" applyAlignment="1">
      <alignment vertical="center"/>
    </xf>
    <xf numFmtId="0" fontId="2" fillId="0" borderId="91" xfId="0" applyFont="1" applyBorder="1" applyAlignment="1">
      <alignment horizontal="right" vertical="center"/>
    </xf>
    <xf numFmtId="0" fontId="7" fillId="0" borderId="11" xfId="0" applyFont="1" applyFill="1" applyBorder="1" applyAlignment="1">
      <alignment vertical="center"/>
    </xf>
    <xf numFmtId="0" fontId="12" fillId="0" borderId="0" xfId="0" applyFont="1" applyBorder="1" applyAlignment="1">
      <alignment horizontal="left" vertical="center"/>
    </xf>
    <xf numFmtId="0" fontId="2" fillId="0" borderId="0" xfId="0" applyFont="1" applyFill="1" applyBorder="1" applyAlignment="1">
      <alignment horizontal="right" vertical="center"/>
    </xf>
    <xf numFmtId="0" fontId="2" fillId="0" borderId="114" xfId="0" applyFont="1" applyBorder="1" applyAlignment="1">
      <alignment vertical="center"/>
    </xf>
    <xf numFmtId="0" fontId="86" fillId="0" borderId="47" xfId="0" applyFont="1" applyBorder="1" applyAlignment="1">
      <alignment horizontal="left" vertical="top"/>
    </xf>
    <xf numFmtId="0" fontId="86" fillId="0" borderId="48" xfId="0" applyFont="1" applyBorder="1" applyAlignment="1">
      <alignment horizontal="left" vertical="top"/>
    </xf>
    <xf numFmtId="0" fontId="86" fillId="0" borderId="61" xfId="0" applyFont="1" applyFill="1" applyBorder="1" applyAlignment="1">
      <alignment horizontal="center" vertical="top"/>
    </xf>
    <xf numFmtId="0" fontId="14" fillId="39" borderId="14" xfId="0" applyFont="1" applyFill="1" applyBorder="1" applyAlignment="1">
      <alignment horizontal="right" vertical="center"/>
    </xf>
    <xf numFmtId="0" fontId="86" fillId="0" borderId="95" xfId="0" applyFont="1" applyBorder="1" applyAlignment="1">
      <alignment horizontal="left" vertical="top"/>
    </xf>
    <xf numFmtId="0" fontId="86" fillId="0" borderId="90" xfId="0" applyFont="1" applyBorder="1" applyAlignment="1">
      <alignment horizontal="left" vertical="top"/>
    </xf>
    <xf numFmtId="0" fontId="87" fillId="39" borderId="13" xfId="0" applyFont="1" applyFill="1" applyBorder="1" applyAlignment="1">
      <alignment horizontal="right" vertical="center"/>
    </xf>
    <xf numFmtId="0" fontId="88" fillId="39" borderId="97" xfId="0" applyFont="1" applyFill="1" applyBorder="1" applyAlignment="1">
      <alignment vertical="center"/>
    </xf>
    <xf numFmtId="0" fontId="87" fillId="39" borderId="14" xfId="0" applyFont="1" applyFill="1" applyBorder="1" applyAlignment="1">
      <alignment horizontal="right" vertical="center"/>
    </xf>
    <xf numFmtId="0" fontId="87" fillId="39" borderId="14" xfId="0" applyFont="1" applyFill="1" applyBorder="1" applyAlignment="1">
      <alignment vertical="center"/>
    </xf>
    <xf numFmtId="0" fontId="87" fillId="39" borderId="97" xfId="0" applyFont="1" applyFill="1" applyBorder="1" applyAlignment="1">
      <alignment vertical="center"/>
    </xf>
    <xf numFmtId="0" fontId="89" fillId="39" borderId="13" xfId="0" applyFont="1" applyFill="1" applyBorder="1" applyAlignment="1">
      <alignment vertical="center"/>
    </xf>
    <xf numFmtId="0" fontId="88" fillId="39" borderId="13" xfId="0" applyFont="1" applyFill="1" applyBorder="1" applyAlignment="1">
      <alignment vertical="center" wrapText="1"/>
    </xf>
    <xf numFmtId="0" fontId="89" fillId="39" borderId="14" xfId="0" applyFont="1" applyFill="1" applyBorder="1" applyAlignment="1">
      <alignment vertical="center"/>
    </xf>
    <xf numFmtId="0" fontId="90" fillId="39" borderId="14" xfId="0" applyFont="1" applyFill="1" applyBorder="1" applyAlignment="1">
      <alignment horizontal="right" vertical="center"/>
    </xf>
    <xf numFmtId="0" fontId="22" fillId="39" borderId="12" xfId="0" applyFont="1" applyFill="1" applyBorder="1" applyAlignment="1">
      <alignment vertical="center"/>
    </xf>
    <xf numFmtId="0" fontId="22" fillId="39" borderId="13" xfId="0" applyFont="1" applyFill="1" applyBorder="1" applyAlignment="1">
      <alignment vertical="center" wrapText="1"/>
    </xf>
    <xf numFmtId="0" fontId="13" fillId="39" borderId="14" xfId="0" applyFont="1" applyFill="1" applyBorder="1" applyAlignment="1">
      <alignment horizontal="right" vertical="center"/>
    </xf>
    <xf numFmtId="0" fontId="12" fillId="0" borderId="0" xfId="0" applyFont="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7" fillId="0" borderId="50" xfId="0" applyFont="1" applyBorder="1" applyAlignment="1">
      <alignment horizontal="left" vertical="center"/>
    </xf>
    <xf numFmtId="0" fontId="7" fillId="0" borderId="82" xfId="0" applyFont="1" applyBorder="1" applyAlignment="1">
      <alignment horizontal="left" vertical="center"/>
    </xf>
    <xf numFmtId="0" fontId="7" fillId="0" borderId="51" xfId="0" applyFont="1" applyBorder="1" applyAlignment="1">
      <alignment horizontal="left" vertical="center"/>
    </xf>
    <xf numFmtId="0" fontId="7" fillId="0" borderId="115" xfId="0" applyFont="1" applyBorder="1" applyAlignment="1">
      <alignment horizontal="left" vertical="center"/>
    </xf>
    <xf numFmtId="0" fontId="14" fillId="39" borderId="0" xfId="0" applyFont="1" applyFill="1" applyBorder="1" applyAlignment="1">
      <alignment horizontal="right" vertical="center"/>
    </xf>
    <xf numFmtId="0" fontId="2" fillId="0" borderId="116" xfId="0" applyFont="1" applyBorder="1" applyAlignment="1">
      <alignment vertical="center"/>
    </xf>
    <xf numFmtId="0" fontId="86" fillId="0" borderId="40" xfId="0" applyFont="1" applyBorder="1" applyAlignment="1">
      <alignment vertical="center"/>
    </xf>
    <xf numFmtId="0" fontId="2" fillId="0" borderId="23" xfId="0" applyFont="1" applyBorder="1" applyAlignment="1">
      <alignment vertical="center"/>
    </xf>
    <xf numFmtId="0" fontId="7" fillId="34" borderId="11" xfId="0" applyFont="1" applyFill="1" applyBorder="1" applyAlignment="1">
      <alignment horizontal="left" vertical="top"/>
    </xf>
    <xf numFmtId="0" fontId="7" fillId="34" borderId="96" xfId="0" applyFont="1" applyFill="1" applyBorder="1" applyAlignment="1">
      <alignment horizontal="center" vertical="top"/>
    </xf>
    <xf numFmtId="0" fontId="2" fillId="0" borderId="103" xfId="0" applyFont="1" applyBorder="1" applyAlignment="1">
      <alignment horizontal="left" vertical="top"/>
    </xf>
    <xf numFmtId="0" fontId="2" fillId="0" borderId="95" xfId="0" applyFont="1" applyBorder="1" applyAlignment="1">
      <alignment horizontal="left" vertical="top"/>
    </xf>
    <xf numFmtId="0" fontId="2" fillId="0" borderId="90" xfId="0" applyFont="1" applyBorder="1" applyAlignment="1">
      <alignment horizontal="left" vertical="top"/>
    </xf>
    <xf numFmtId="0" fontId="86" fillId="0" borderId="22" xfId="0" applyFont="1" applyBorder="1" applyAlignment="1">
      <alignment vertical="center"/>
    </xf>
    <xf numFmtId="0" fontId="86" fillId="0" borderId="114" xfId="0" applyFont="1" applyBorder="1" applyAlignment="1">
      <alignment vertical="center"/>
    </xf>
    <xf numFmtId="0" fontId="86" fillId="0" borderId="0" xfId="0" applyFont="1" applyBorder="1" applyAlignment="1">
      <alignment vertical="center"/>
    </xf>
    <xf numFmtId="0" fontId="86" fillId="0" borderId="12" xfId="0" applyFont="1" applyBorder="1" applyAlignment="1">
      <alignment vertical="center"/>
    </xf>
    <xf numFmtId="0" fontId="86" fillId="0" borderId="25" xfId="0" applyFont="1" applyBorder="1" applyAlignment="1">
      <alignment vertical="center"/>
    </xf>
    <xf numFmtId="0" fontId="86" fillId="0" borderId="26" xfId="0" applyFont="1" applyBorder="1" applyAlignment="1">
      <alignment vertical="center"/>
    </xf>
    <xf numFmtId="0" fontId="86" fillId="0" borderId="52" xfId="0" applyFont="1" applyBorder="1" applyAlignment="1">
      <alignment vertical="center"/>
    </xf>
    <xf numFmtId="0" fontId="2" fillId="0" borderId="32" xfId="0" applyFont="1" applyBorder="1" applyAlignment="1">
      <alignment vertical="center"/>
    </xf>
    <xf numFmtId="0" fontId="2" fillId="0" borderId="6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7" fillId="34" borderId="16" xfId="0" applyFont="1" applyFill="1" applyBorder="1" applyAlignment="1">
      <alignment horizontal="center" vertical="top"/>
    </xf>
    <xf numFmtId="0" fontId="7" fillId="0" borderId="0" xfId="0" applyFont="1" applyBorder="1" applyAlignment="1">
      <alignment horizontal="center" vertical="top"/>
    </xf>
    <xf numFmtId="0" fontId="7" fillId="0" borderId="26" xfId="0" applyFont="1" applyBorder="1" applyAlignment="1">
      <alignment horizontal="center" vertical="top"/>
    </xf>
    <xf numFmtId="0" fontId="7" fillId="0" borderId="110" xfId="0" applyFont="1" applyFill="1" applyBorder="1" applyAlignment="1">
      <alignment horizontal="center" vertical="top"/>
    </xf>
    <xf numFmtId="0" fontId="7" fillId="0" borderId="100" xfId="0" applyFont="1" applyFill="1" applyBorder="1" applyAlignment="1">
      <alignment horizontal="center" vertical="top"/>
    </xf>
    <xf numFmtId="0" fontId="7"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38" borderId="117" xfId="0" applyFont="1" applyFill="1" applyBorder="1" applyAlignment="1">
      <alignment vertical="top"/>
    </xf>
    <xf numFmtId="0" fontId="7" fillId="0" borderId="0" xfId="0" applyFont="1" applyBorder="1" applyAlignment="1">
      <alignment horizontal="left" vertical="center"/>
    </xf>
    <xf numFmtId="0" fontId="8" fillId="0" borderId="40" xfId="0" applyFont="1" applyBorder="1" applyAlignment="1">
      <alignment vertical="center" wrapText="1"/>
    </xf>
    <xf numFmtId="0" fontId="7" fillId="0" borderId="41" xfId="0" applyFont="1" applyBorder="1" applyAlignment="1">
      <alignment horizontal="left" vertical="center" wrapText="1"/>
    </xf>
    <xf numFmtId="0" fontId="7" fillId="0" borderId="114" xfId="0" applyFont="1" applyFill="1" applyBorder="1" applyAlignment="1">
      <alignment vertical="top"/>
    </xf>
    <xf numFmtId="0" fontId="7" fillId="0" borderId="12" xfId="0" applyFont="1" applyFill="1" applyBorder="1" applyAlignment="1">
      <alignment vertical="top"/>
    </xf>
    <xf numFmtId="0" fontId="8" fillId="0" borderId="12" xfId="0" applyFont="1" applyBorder="1" applyAlignment="1">
      <alignment vertical="center" wrapText="1"/>
    </xf>
    <xf numFmtId="0" fontId="7" fillId="0" borderId="118" xfId="0" applyFont="1" applyFill="1" applyBorder="1" applyAlignment="1">
      <alignment horizontal="center" vertical="top"/>
    </xf>
    <xf numFmtId="0" fontId="8" fillId="0" borderId="13" xfId="0" applyFont="1" applyBorder="1" applyAlignment="1">
      <alignment vertical="center" wrapText="1"/>
    </xf>
    <xf numFmtId="0" fontId="7" fillId="0" borderId="10" xfId="0" applyFont="1" applyBorder="1" applyAlignment="1">
      <alignment horizontal="left" vertical="center" wrapText="1"/>
    </xf>
    <xf numFmtId="0" fontId="7" fillId="38" borderId="110" xfId="0" applyFont="1" applyFill="1" applyBorder="1" applyAlignment="1">
      <alignment vertical="center" wrapText="1"/>
    </xf>
    <xf numFmtId="0" fontId="7" fillId="38" borderId="119" xfId="0" applyFont="1" applyFill="1" applyBorder="1" applyAlignment="1">
      <alignment horizontal="center" vertical="center" wrapText="1"/>
    </xf>
    <xf numFmtId="0" fontId="7" fillId="38" borderId="110" xfId="0" applyFont="1" applyFill="1" applyBorder="1" applyAlignment="1">
      <alignment horizontal="center" vertical="center"/>
    </xf>
    <xf numFmtId="0" fontId="7" fillId="38" borderId="100" xfId="0" applyFont="1" applyFill="1" applyBorder="1" applyAlignment="1">
      <alignment horizontal="center" vertical="center"/>
    </xf>
    <xf numFmtId="0" fontId="7" fillId="38" borderId="119" xfId="0" applyFont="1" applyFill="1" applyBorder="1" applyAlignment="1">
      <alignment horizontal="center" vertical="center"/>
    </xf>
    <xf numFmtId="0" fontId="7" fillId="38" borderId="108" xfId="0" applyFont="1" applyFill="1" applyBorder="1" applyAlignment="1">
      <alignment horizontal="center" vertical="center"/>
    </xf>
    <xf numFmtId="0" fontId="7" fillId="38" borderId="0" xfId="0" applyFont="1" applyFill="1" applyBorder="1" applyAlignment="1">
      <alignment vertical="center" wrapText="1"/>
    </xf>
    <xf numFmtId="0" fontId="7" fillId="38" borderId="10" xfId="0" applyFont="1" applyFill="1" applyBorder="1" applyAlignment="1">
      <alignment vertical="center" wrapText="1"/>
    </xf>
    <xf numFmtId="0" fontId="2" fillId="0" borderId="0" xfId="0" applyFont="1" applyFill="1" applyBorder="1" applyAlignment="1">
      <alignment horizontal="center" vertical="center"/>
    </xf>
    <xf numFmtId="0" fontId="8" fillId="0" borderId="26" xfId="0" applyFont="1" applyBorder="1" applyAlignment="1">
      <alignment vertical="center"/>
    </xf>
    <xf numFmtId="0" fontId="7" fillId="0" borderId="120" xfId="0" applyFont="1" applyBorder="1" applyAlignment="1">
      <alignment vertical="center"/>
    </xf>
    <xf numFmtId="0" fontId="8" fillId="0" borderId="49" xfId="0" applyFont="1" applyBorder="1" applyAlignment="1">
      <alignment vertical="center"/>
    </xf>
    <xf numFmtId="0" fontId="2" fillId="0" borderId="49" xfId="0" applyFont="1" applyBorder="1" applyAlignment="1">
      <alignment vertical="center"/>
    </xf>
    <xf numFmtId="0" fontId="2" fillId="0" borderId="121" xfId="0" applyFont="1" applyBorder="1" applyAlignment="1">
      <alignment vertical="center"/>
    </xf>
    <xf numFmtId="0" fontId="2" fillId="38" borderId="59" xfId="0" applyFont="1" applyFill="1" applyBorder="1" applyAlignment="1">
      <alignment vertical="center"/>
    </xf>
    <xf numFmtId="0" fontId="7" fillId="0" borderId="40" xfId="0" applyFont="1" applyBorder="1" applyAlignment="1">
      <alignment vertical="center"/>
    </xf>
    <xf numFmtId="0" fontId="2" fillId="0" borderId="24" xfId="0" applyFont="1" applyBorder="1" applyAlignment="1">
      <alignment horizontal="right" vertical="center"/>
    </xf>
    <xf numFmtId="38" fontId="2" fillId="0" borderId="66" xfId="50" applyFont="1" applyBorder="1" applyAlignment="1">
      <alignment vertical="center"/>
    </xf>
    <xf numFmtId="38" fontId="2" fillId="0" borderId="122" xfId="50" applyFont="1" applyBorder="1" applyAlignment="1">
      <alignment vertical="center"/>
    </xf>
    <xf numFmtId="0" fontId="7" fillId="0" borderId="92" xfId="0" applyFont="1" applyFill="1" applyBorder="1" applyAlignment="1">
      <alignment horizontal="center" vertical="top"/>
    </xf>
    <xf numFmtId="0" fontId="7" fillId="0" borderId="11" xfId="0" applyFont="1" applyFill="1" applyBorder="1" applyAlignment="1">
      <alignment horizontal="center" vertical="top"/>
    </xf>
    <xf numFmtId="0" fontId="7" fillId="0" borderId="123" xfId="0" applyFont="1" applyFill="1" applyBorder="1" applyAlignment="1">
      <alignment horizontal="center" vertical="top"/>
    </xf>
    <xf numFmtId="0" fontId="7" fillId="38" borderId="124" xfId="0" applyFont="1" applyFill="1" applyBorder="1" applyAlignment="1">
      <alignment vertical="center"/>
    </xf>
    <xf numFmtId="0" fontId="7" fillId="38" borderId="106" xfId="0" applyFont="1" applyFill="1" applyBorder="1" applyAlignment="1">
      <alignment vertical="center"/>
    </xf>
    <xf numFmtId="0" fontId="8" fillId="38" borderId="125" xfId="0" applyFont="1" applyFill="1" applyBorder="1" applyAlignment="1">
      <alignment vertical="center" wrapText="1"/>
    </xf>
    <xf numFmtId="0" fontId="7" fillId="0" borderId="26" xfId="0" applyFont="1" applyBorder="1" applyAlignment="1">
      <alignment horizontal="left" vertical="top" wrapText="1"/>
    </xf>
    <xf numFmtId="0" fontId="7" fillId="0" borderId="52" xfId="0" applyFont="1" applyBorder="1" applyAlignment="1">
      <alignment horizontal="left" vertical="top" wrapText="1"/>
    </xf>
    <xf numFmtId="0" fontId="7" fillId="0" borderId="126" xfId="0" applyFont="1" applyFill="1" applyBorder="1" applyAlignment="1">
      <alignment horizontal="center" vertical="top"/>
    </xf>
    <xf numFmtId="0" fontId="8" fillId="38" borderId="10" xfId="0" applyFont="1" applyFill="1" applyBorder="1" applyAlignment="1">
      <alignment vertical="center" wrapText="1"/>
    </xf>
    <xf numFmtId="0" fontId="7" fillId="38" borderId="127" xfId="0" applyFont="1" applyFill="1" applyBorder="1" applyAlignment="1">
      <alignment vertical="center" wrapText="1"/>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39" borderId="16" xfId="0" applyFont="1" applyFill="1" applyBorder="1" applyAlignment="1">
      <alignment vertical="center"/>
    </xf>
    <xf numFmtId="0" fontId="3" fillId="39" borderId="10" xfId="0" applyFont="1" applyFill="1" applyBorder="1" applyAlignment="1">
      <alignment vertical="center"/>
    </xf>
    <xf numFmtId="0" fontId="3" fillId="39" borderId="16" xfId="0" applyFont="1" applyFill="1" applyBorder="1" applyAlignment="1">
      <alignment vertical="top"/>
    </xf>
    <xf numFmtId="0" fontId="3" fillId="39" borderId="10" xfId="0" applyFont="1" applyFill="1" applyBorder="1" applyAlignment="1">
      <alignment vertical="top"/>
    </xf>
    <xf numFmtId="0" fontId="3" fillId="39" borderId="15" xfId="0" applyFont="1" applyFill="1" applyBorder="1" applyAlignment="1">
      <alignment vertical="top"/>
    </xf>
    <xf numFmtId="0" fontId="3" fillId="39" borderId="11" xfId="0" applyFont="1" applyFill="1" applyBorder="1" applyAlignment="1">
      <alignment vertical="center"/>
    </xf>
    <xf numFmtId="0" fontId="3" fillId="39" borderId="0" xfId="0" applyFont="1" applyFill="1" applyBorder="1" applyAlignment="1">
      <alignment vertical="center"/>
    </xf>
    <xf numFmtId="0" fontId="3" fillId="39" borderId="12" xfId="0" applyFont="1" applyFill="1" applyBorder="1" applyAlignment="1">
      <alignment vertical="center"/>
    </xf>
    <xf numFmtId="0" fontId="3" fillId="39" borderId="92" xfId="0" applyFont="1" applyFill="1" applyBorder="1" applyAlignment="1">
      <alignment vertical="center"/>
    </xf>
    <xf numFmtId="0" fontId="3" fillId="39" borderId="91" xfId="0" applyFont="1" applyFill="1" applyBorder="1" applyAlignment="1">
      <alignment vertical="center"/>
    </xf>
    <xf numFmtId="0" fontId="3" fillId="39" borderId="93" xfId="0" applyFont="1" applyFill="1" applyBorder="1" applyAlignment="1">
      <alignment vertical="center"/>
    </xf>
    <xf numFmtId="0" fontId="3" fillId="39" borderId="0" xfId="0" applyFont="1" applyFill="1" applyBorder="1" applyAlignment="1">
      <alignment horizontal="left" vertical="center"/>
    </xf>
    <xf numFmtId="0" fontId="3" fillId="39" borderId="12" xfId="0" applyFont="1" applyFill="1" applyBorder="1" applyAlignment="1">
      <alignment horizontal="left" vertical="center"/>
    </xf>
    <xf numFmtId="0" fontId="3" fillId="39" borderId="15" xfId="0" applyFont="1" applyFill="1" applyBorder="1" applyAlignment="1">
      <alignment vertical="center"/>
    </xf>
    <xf numFmtId="0" fontId="3" fillId="39" borderId="46" xfId="0" applyFont="1" applyFill="1" applyBorder="1" applyAlignment="1">
      <alignment vertical="center"/>
    </xf>
    <xf numFmtId="0" fontId="11" fillId="39" borderId="12" xfId="0" applyFont="1" applyFill="1" applyBorder="1" applyAlignment="1">
      <alignment vertical="center"/>
    </xf>
    <xf numFmtId="0" fontId="3" fillId="39" borderId="91" xfId="0" applyFont="1" applyFill="1" applyBorder="1" applyAlignment="1">
      <alignment horizontal="right" vertical="center"/>
    </xf>
    <xf numFmtId="0" fontId="3" fillId="39" borderId="93"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2" xfId="0" applyFont="1" applyFill="1" applyBorder="1" applyAlignment="1">
      <alignment horizontal="right" vertical="center"/>
    </xf>
    <xf numFmtId="0" fontId="6" fillId="39" borderId="0" xfId="0" applyFont="1" applyFill="1" applyBorder="1" applyAlignment="1">
      <alignment vertical="center"/>
    </xf>
    <xf numFmtId="0" fontId="6" fillId="39" borderId="12" xfId="0" applyFont="1" applyFill="1" applyBorder="1" applyAlignment="1">
      <alignment vertical="center"/>
    </xf>
    <xf numFmtId="0" fontId="11" fillId="39" borderId="10" xfId="0" applyFont="1" applyFill="1" applyBorder="1" applyAlignment="1">
      <alignment vertical="center"/>
    </xf>
    <xf numFmtId="0" fontId="3" fillId="39" borderId="10" xfId="0" applyFont="1" applyFill="1" applyBorder="1" applyAlignment="1">
      <alignment horizontal="center" vertical="center"/>
    </xf>
    <xf numFmtId="0" fontId="3" fillId="39" borderId="10" xfId="0" applyFont="1" applyFill="1" applyBorder="1" applyAlignment="1">
      <alignment horizontal="right" vertical="center"/>
    </xf>
    <xf numFmtId="0" fontId="12" fillId="0" borderId="0" xfId="0" applyFont="1" applyFill="1" applyAlignment="1">
      <alignment vertical="center"/>
    </xf>
    <xf numFmtId="0" fontId="7" fillId="34" borderId="17" xfId="0" applyFont="1" applyFill="1" applyBorder="1" applyAlignment="1">
      <alignment horizontal="left" vertical="top"/>
    </xf>
    <xf numFmtId="0" fontId="7" fillId="34" borderId="19" xfId="0" applyFont="1" applyFill="1" applyBorder="1" applyAlignment="1">
      <alignment horizontal="left" vertical="top"/>
    </xf>
    <xf numFmtId="0" fontId="7" fillId="0" borderId="19" xfId="0" applyFont="1" applyFill="1" applyBorder="1" applyAlignment="1">
      <alignment vertical="top"/>
    </xf>
    <xf numFmtId="0" fontId="7" fillId="0" borderId="17" xfId="0" applyFont="1" applyFill="1" applyBorder="1" applyAlignment="1">
      <alignment vertical="top"/>
    </xf>
    <xf numFmtId="0" fontId="7" fillId="34" borderId="110" xfId="0" applyFont="1" applyFill="1" applyBorder="1" applyAlignment="1">
      <alignment vertical="top"/>
    </xf>
    <xf numFmtId="236" fontId="2" fillId="37" borderId="55" xfId="50" applyNumberFormat="1" applyFont="1" applyFill="1" applyBorder="1" applyAlignment="1">
      <alignment horizontal="right" vertical="center"/>
    </xf>
    <xf numFmtId="236" fontId="2" fillId="0" borderId="72" xfId="50" applyNumberFormat="1" applyFont="1" applyBorder="1" applyAlignment="1">
      <alignment vertical="center"/>
    </xf>
    <xf numFmtId="236" fontId="2" fillId="0" borderId="64" xfId="50" applyNumberFormat="1" applyFont="1" applyBorder="1" applyAlignment="1">
      <alignment vertical="center"/>
    </xf>
    <xf numFmtId="236" fontId="2" fillId="0" borderId="65" xfId="50" applyNumberFormat="1" applyFont="1" applyBorder="1" applyAlignment="1">
      <alignment vertical="center"/>
    </xf>
    <xf numFmtId="236" fontId="2" fillId="34" borderId="24" xfId="0" applyNumberFormat="1" applyFont="1" applyFill="1" applyBorder="1" applyAlignment="1">
      <alignment vertical="center"/>
    </xf>
    <xf numFmtId="236" fontId="2" fillId="34" borderId="13" xfId="0" applyNumberFormat="1" applyFont="1" applyFill="1" applyBorder="1" applyAlignment="1">
      <alignment vertical="center"/>
    </xf>
    <xf numFmtId="236" fontId="2" fillId="34" borderId="44" xfId="0" applyNumberFormat="1" applyFont="1" applyFill="1" applyBorder="1" applyAlignment="1">
      <alignment vertical="center"/>
    </xf>
    <xf numFmtId="236" fontId="2" fillId="34" borderId="30" xfId="0" applyNumberFormat="1" applyFont="1" applyFill="1" applyBorder="1" applyAlignment="1">
      <alignment vertical="center"/>
    </xf>
    <xf numFmtId="236" fontId="2" fillId="34" borderId="31" xfId="0" applyNumberFormat="1" applyFont="1" applyFill="1" applyBorder="1" applyAlignment="1">
      <alignment vertical="center"/>
    </xf>
    <xf numFmtId="236" fontId="2" fillId="34" borderId="45" xfId="0" applyNumberFormat="1" applyFont="1" applyFill="1" applyBorder="1" applyAlignment="1">
      <alignment vertical="center"/>
    </xf>
    <xf numFmtId="236" fontId="2" fillId="34" borderId="41" xfId="0" applyNumberFormat="1" applyFont="1" applyFill="1" applyBorder="1" applyAlignment="1">
      <alignment vertical="center"/>
    </xf>
    <xf numFmtId="236" fontId="2" fillId="0" borderId="41" xfId="50" applyNumberFormat="1" applyFont="1" applyBorder="1" applyAlignment="1">
      <alignment vertical="center"/>
    </xf>
    <xf numFmtId="236" fontId="2" fillId="34" borderId="113" xfId="0" applyNumberFormat="1" applyFont="1" applyFill="1" applyBorder="1" applyAlignment="1">
      <alignment vertical="center"/>
    </xf>
    <xf numFmtId="236" fontId="2" fillId="0" borderId="113" xfId="50" applyNumberFormat="1" applyFont="1" applyBorder="1" applyAlignment="1">
      <alignment vertical="center"/>
    </xf>
    <xf numFmtId="236" fontId="2" fillId="0" borderId="32" xfId="50" applyNumberFormat="1" applyFont="1" applyBorder="1" applyAlignment="1">
      <alignment vertical="center"/>
    </xf>
    <xf numFmtId="236" fontId="2" fillId="0" borderId="27" xfId="50" applyNumberFormat="1" applyFont="1" applyBorder="1" applyAlignment="1">
      <alignment vertical="center"/>
    </xf>
    <xf numFmtId="0" fontId="2" fillId="40" borderId="0" xfId="0" applyFont="1" applyFill="1" applyAlignment="1">
      <alignment vertical="center"/>
    </xf>
    <xf numFmtId="0" fontId="2" fillId="0" borderId="72" xfId="0" applyFont="1" applyBorder="1" applyAlignment="1">
      <alignment vertical="center"/>
    </xf>
    <xf numFmtId="0" fontId="2" fillId="0" borderId="65" xfId="0" applyFont="1" applyBorder="1" applyAlignment="1">
      <alignment vertical="center"/>
    </xf>
    <xf numFmtId="236" fontId="2" fillId="0" borderId="64" xfId="0" applyNumberFormat="1" applyFont="1" applyBorder="1" applyAlignment="1">
      <alignment vertical="center"/>
    </xf>
    <xf numFmtId="236" fontId="2" fillId="41" borderId="13" xfId="0" applyNumberFormat="1" applyFont="1" applyFill="1" applyBorder="1" applyAlignment="1">
      <alignment vertical="center"/>
    </xf>
    <xf numFmtId="0" fontId="2" fillId="42" borderId="0" xfId="0" applyFont="1" applyFill="1" applyAlignment="1">
      <alignment vertical="center"/>
    </xf>
    <xf numFmtId="0" fontId="91" fillId="36" borderId="53" xfId="0" applyFont="1" applyFill="1" applyBorder="1" applyAlignment="1">
      <alignment vertical="center"/>
    </xf>
    <xf numFmtId="236" fontId="2" fillId="0" borderId="66" xfId="50" applyNumberFormat="1" applyFont="1" applyBorder="1" applyAlignment="1">
      <alignment vertical="center"/>
    </xf>
    <xf numFmtId="236" fontId="2" fillId="0" borderId="122" xfId="50" applyNumberFormat="1" applyFont="1" applyBorder="1" applyAlignment="1">
      <alignment vertical="center"/>
    </xf>
    <xf numFmtId="236" fontId="2" fillId="34" borderId="80" xfId="50" applyNumberFormat="1" applyFont="1" applyFill="1" applyBorder="1" applyAlignment="1">
      <alignment horizontal="right"/>
    </xf>
    <xf numFmtId="236" fontId="2" fillId="0" borderId="81" xfId="50" applyNumberFormat="1" applyFont="1" applyBorder="1" applyAlignment="1">
      <alignment horizontal="right"/>
    </xf>
    <xf numFmtId="236" fontId="2" fillId="34" borderId="82" xfId="50" applyNumberFormat="1" applyFont="1" applyFill="1" applyBorder="1" applyAlignment="1">
      <alignment horizontal="right"/>
    </xf>
    <xf numFmtId="236" fontId="2" fillId="34" borderId="90" xfId="50" applyNumberFormat="1" applyFont="1" applyFill="1" applyBorder="1" applyAlignment="1">
      <alignment horizontal="right"/>
    </xf>
    <xf numFmtId="0" fontId="8" fillId="0" borderId="0" xfId="0" applyFont="1" applyBorder="1" applyAlignment="1">
      <alignment horizontal="left" vertical="center" shrinkToFit="1"/>
    </xf>
    <xf numFmtId="211" fontId="2" fillId="34" borderId="71" xfId="50" applyNumberFormat="1" applyFont="1" applyFill="1" applyBorder="1" applyAlignment="1">
      <alignment vertical="center"/>
    </xf>
    <xf numFmtId="215" fontId="2" fillId="0" borderId="28" xfId="0" applyNumberFormat="1" applyFont="1" applyBorder="1" applyAlignment="1">
      <alignment vertical="center"/>
    </xf>
    <xf numFmtId="215" fontId="2" fillId="34" borderId="79" xfId="50" applyNumberFormat="1" applyFont="1" applyFill="1" applyBorder="1" applyAlignment="1">
      <alignment vertical="center"/>
    </xf>
    <xf numFmtId="215" fontId="2" fillId="0" borderId="33" xfId="50" applyNumberFormat="1" applyFont="1" applyBorder="1" applyAlignment="1">
      <alignment vertical="center"/>
    </xf>
    <xf numFmtId="0" fontId="3" fillId="39" borderId="0" xfId="0" applyFont="1" applyFill="1" applyAlignment="1">
      <alignment horizontal="center" vertical="center"/>
    </xf>
    <xf numFmtId="0" fontId="14" fillId="39" borderId="16" xfId="0" applyFont="1" applyFill="1" applyBorder="1" applyAlignment="1">
      <alignment horizontal="right" vertical="center"/>
    </xf>
    <xf numFmtId="0" fontId="14" fillId="39" borderId="10" xfId="0" applyFont="1" applyFill="1" applyBorder="1" applyAlignment="1">
      <alignment horizontal="right" vertical="center"/>
    </xf>
    <xf numFmtId="0" fontId="14" fillId="39" borderId="15" xfId="0" applyFont="1" applyFill="1" applyBorder="1" applyAlignment="1">
      <alignment horizontal="right" vertical="center"/>
    </xf>
    <xf numFmtId="0" fontId="14" fillId="39" borderId="92" xfId="0" applyFont="1" applyFill="1" applyBorder="1" applyAlignment="1">
      <alignment horizontal="right" vertical="center"/>
    </xf>
    <xf numFmtId="0" fontId="14" fillId="39" borderId="91" xfId="0" applyFont="1" applyFill="1" applyBorder="1" applyAlignment="1">
      <alignment horizontal="right" vertical="center"/>
    </xf>
    <xf numFmtId="0" fontId="14" fillId="39" borderId="93" xfId="0" applyFont="1" applyFill="1" applyBorder="1" applyAlignment="1">
      <alignment horizontal="right" vertical="center"/>
    </xf>
    <xf numFmtId="0" fontId="14" fillId="39" borderId="14" xfId="0" applyFont="1" applyFill="1" applyBorder="1" applyAlignment="1">
      <alignment horizontal="right" vertical="center"/>
    </xf>
    <xf numFmtId="0" fontId="14" fillId="39" borderId="93" xfId="0" applyFont="1" applyFill="1" applyBorder="1" applyAlignment="1">
      <alignment horizontal="distributed" vertical="center"/>
    </xf>
    <xf numFmtId="0" fontId="14" fillId="39" borderId="11" xfId="0" applyFont="1" applyFill="1" applyBorder="1" applyAlignment="1">
      <alignment horizontal="distributed" vertical="center"/>
    </xf>
    <xf numFmtId="0" fontId="14" fillId="39" borderId="0" xfId="0" applyFont="1" applyFill="1" applyBorder="1" applyAlignment="1">
      <alignment horizontal="distributed" vertical="center"/>
    </xf>
    <xf numFmtId="0" fontId="14" fillId="39" borderId="12" xfId="0" applyFont="1" applyFill="1" applyBorder="1" applyAlignment="1">
      <alignment horizontal="distributed" vertical="center"/>
    </xf>
    <xf numFmtId="0" fontId="14" fillId="39" borderId="15" xfId="0" applyFont="1" applyFill="1" applyBorder="1" applyAlignment="1">
      <alignment horizontal="distributed" vertical="center"/>
    </xf>
    <xf numFmtId="0" fontId="14" fillId="39" borderId="12" xfId="0" applyFont="1" applyFill="1" applyBorder="1" applyAlignment="1">
      <alignment horizontal="distributed" vertical="center"/>
    </xf>
    <xf numFmtId="0" fontId="14" fillId="39" borderId="0" xfId="0" applyFont="1" applyFill="1" applyBorder="1" applyAlignment="1">
      <alignment horizontal="right" vertical="center"/>
    </xf>
    <xf numFmtId="0" fontId="14" fillId="39" borderId="11" xfId="0" applyFont="1" applyFill="1" applyBorder="1" applyAlignment="1">
      <alignment horizontal="right" vertical="center"/>
    </xf>
    <xf numFmtId="0" fontId="14" fillId="39" borderId="12" xfId="0" applyFont="1" applyFill="1" applyBorder="1" applyAlignment="1">
      <alignment horizontal="right" vertical="center"/>
    </xf>
    <xf numFmtId="0" fontId="14" fillId="39" borderId="17" xfId="0" applyFont="1" applyFill="1" applyBorder="1" applyAlignment="1">
      <alignment horizontal="distributed" vertical="center"/>
    </xf>
    <xf numFmtId="0" fontId="0" fillId="0" borderId="0" xfId="64">
      <alignment/>
      <protection/>
    </xf>
    <xf numFmtId="0" fontId="92" fillId="0" borderId="0" xfId="44" applyFont="1" applyAlignment="1" applyProtection="1">
      <alignment horizontal="left" vertical="center"/>
      <protection/>
    </xf>
    <xf numFmtId="0" fontId="2" fillId="0" borderId="0" xfId="63" applyFont="1" applyAlignment="1">
      <alignment vertical="center"/>
      <protection/>
    </xf>
    <xf numFmtId="0" fontId="2" fillId="0" borderId="0" xfId="63" applyFont="1" applyFill="1" applyAlignment="1">
      <alignment vertical="center"/>
      <protection/>
    </xf>
    <xf numFmtId="0" fontId="2" fillId="0" borderId="0" xfId="63" applyFont="1" applyBorder="1" applyAlignment="1">
      <alignment vertical="center"/>
      <protection/>
    </xf>
    <xf numFmtId="0" fontId="2" fillId="0" borderId="22" xfId="63" applyFont="1" applyBorder="1" applyAlignment="1">
      <alignment horizontal="right" vertical="center"/>
      <protection/>
    </xf>
    <xf numFmtId="0" fontId="2" fillId="0" borderId="22" xfId="63" applyFont="1" applyBorder="1" applyAlignment="1">
      <alignment horizontal="left" vertical="center"/>
      <protection/>
    </xf>
    <xf numFmtId="0" fontId="2" fillId="0" borderId="23" xfId="63" applyFont="1" applyBorder="1" applyAlignment="1">
      <alignment horizontal="lef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0" borderId="114" xfId="63" applyFont="1" applyBorder="1" applyAlignment="1">
      <alignment vertical="center"/>
      <protection/>
    </xf>
    <xf numFmtId="0" fontId="7" fillId="0" borderId="59" xfId="63" applyFont="1" applyFill="1" applyBorder="1" applyAlignment="1">
      <alignment vertical="top"/>
      <protection/>
    </xf>
    <xf numFmtId="0" fontId="7" fillId="0" borderId="126" xfId="63" applyFont="1" applyFill="1" applyBorder="1" applyAlignment="1">
      <alignment vertical="top"/>
      <protection/>
    </xf>
    <xf numFmtId="0" fontId="7" fillId="34" borderId="96" xfId="63" applyFont="1" applyFill="1" applyBorder="1" applyAlignment="1">
      <alignment horizontal="left" vertical="top"/>
      <protection/>
    </xf>
    <xf numFmtId="0" fontId="2" fillId="0" borderId="47" xfId="63" applyFont="1" applyBorder="1" applyAlignment="1">
      <alignment vertical="center"/>
      <protection/>
    </xf>
    <xf numFmtId="0" fontId="2" fillId="0" borderId="23" xfId="63" applyFont="1" applyBorder="1" applyAlignment="1">
      <alignment vertical="center"/>
      <protection/>
    </xf>
    <xf numFmtId="0" fontId="2" fillId="0" borderId="26"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40" xfId="63" applyFont="1" applyBorder="1" applyAlignment="1">
      <alignment vertical="center"/>
      <protection/>
    </xf>
    <xf numFmtId="0" fontId="2" fillId="0" borderId="12" xfId="63" applyFont="1" applyBorder="1" applyAlignment="1">
      <alignment vertical="center"/>
      <protection/>
    </xf>
    <xf numFmtId="0" fontId="7" fillId="0" borderId="13" xfId="63" applyFont="1" applyFill="1" applyBorder="1" applyAlignment="1">
      <alignment vertical="top"/>
      <protection/>
    </xf>
    <xf numFmtId="0" fontId="2" fillId="0" borderId="11" xfId="63" applyFont="1" applyBorder="1" applyAlignment="1">
      <alignment vertical="center"/>
      <protection/>
    </xf>
    <xf numFmtId="0" fontId="2" fillId="0" borderId="97" xfId="63" applyFont="1" applyBorder="1" applyAlignment="1">
      <alignment vertical="center"/>
      <protection/>
    </xf>
    <xf numFmtId="0" fontId="7" fillId="34" borderId="98" xfId="63" applyFont="1" applyFill="1" applyBorder="1" applyAlignment="1">
      <alignment horizontal="left" vertical="top"/>
      <protection/>
    </xf>
    <xf numFmtId="0" fontId="2" fillId="0" borderId="46" xfId="63" applyFont="1" applyBorder="1" applyAlignment="1">
      <alignment vertical="top"/>
      <protection/>
    </xf>
    <xf numFmtId="0" fontId="2" fillId="0" borderId="80" xfId="63" applyFont="1" applyBorder="1" applyAlignment="1">
      <alignment vertical="center"/>
      <protection/>
    </xf>
    <xf numFmtId="0" fontId="2" fillId="0" borderId="13" xfId="63" applyFont="1" applyBorder="1" applyAlignment="1">
      <alignment vertical="center"/>
      <protection/>
    </xf>
    <xf numFmtId="0" fontId="7" fillId="0" borderId="110" xfId="63" applyFont="1" applyFill="1" applyBorder="1" applyAlignment="1">
      <alignment vertical="top"/>
      <protection/>
    </xf>
    <xf numFmtId="0" fontId="7" fillId="34" borderId="99" xfId="63" applyFont="1" applyFill="1" applyBorder="1" applyAlignment="1">
      <alignment vertical="top"/>
      <protection/>
    </xf>
    <xf numFmtId="0" fontId="7" fillId="0" borderId="49" xfId="63" applyFont="1" applyBorder="1" applyAlignment="1">
      <alignment vertical="top"/>
      <protection/>
    </xf>
    <xf numFmtId="0" fontId="2" fillId="0" borderId="41" xfId="63" applyFont="1" applyBorder="1" applyAlignment="1">
      <alignment vertical="center"/>
      <protection/>
    </xf>
    <xf numFmtId="0" fontId="2" fillId="0" borderId="0" xfId="63" applyFont="1" applyFill="1" applyAlignment="1">
      <alignment horizontal="right" vertical="center"/>
      <protection/>
    </xf>
    <xf numFmtId="0" fontId="7" fillId="0" borderId="40" xfId="63" applyFont="1" applyBorder="1" applyAlignment="1">
      <alignment horizontal="left" vertical="top"/>
      <protection/>
    </xf>
    <xf numFmtId="0" fontId="7" fillId="0" borderId="0" xfId="63" applyFont="1" applyBorder="1" applyAlignment="1">
      <alignment horizontal="left" vertical="top" wrapText="1"/>
      <protection/>
    </xf>
    <xf numFmtId="0" fontId="7" fillId="0" borderId="12" xfId="63" applyFont="1" applyBorder="1" applyAlignment="1">
      <alignment horizontal="left" vertical="top" wrapText="1"/>
      <protection/>
    </xf>
    <xf numFmtId="0" fontId="7" fillId="0" borderId="11" xfId="63" applyFont="1" applyFill="1" applyBorder="1" applyAlignment="1">
      <alignment vertical="top"/>
      <protection/>
    </xf>
    <xf numFmtId="0" fontId="2" fillId="0" borderId="100" xfId="63" applyFont="1" applyBorder="1" applyAlignment="1">
      <alignment vertical="center"/>
      <protection/>
    </xf>
    <xf numFmtId="0" fontId="7" fillId="34" borderId="101" xfId="63" applyFont="1" applyFill="1" applyBorder="1" applyAlignment="1">
      <alignment vertical="top"/>
      <protection/>
    </xf>
    <xf numFmtId="0" fontId="7" fillId="0" borderId="50" xfId="63" applyFont="1" applyBorder="1" applyAlignment="1">
      <alignment vertical="top"/>
      <protection/>
    </xf>
    <xf numFmtId="0" fontId="7" fillId="0" borderId="0" xfId="63" applyFont="1" applyAlignment="1">
      <alignment vertical="center"/>
      <protection/>
    </xf>
    <xf numFmtId="0" fontId="7" fillId="0" borderId="40" xfId="63" applyFont="1" applyBorder="1" applyAlignment="1">
      <alignment vertical="top"/>
      <protection/>
    </xf>
    <xf numFmtId="0" fontId="7" fillId="0" borderId="0" xfId="63" applyFont="1" applyBorder="1" applyAlignment="1">
      <alignment horizontal="left" vertical="top"/>
      <protection/>
    </xf>
    <xf numFmtId="0" fontId="2" fillId="0" borderId="14" xfId="63" applyFont="1" applyBorder="1" applyAlignment="1">
      <alignment vertical="center"/>
      <protection/>
    </xf>
    <xf numFmtId="0" fontId="2" fillId="0" borderId="119" xfId="63" applyFont="1" applyBorder="1" applyAlignment="1">
      <alignment vertical="center"/>
      <protection/>
    </xf>
    <xf numFmtId="0" fontId="7" fillId="34" borderId="102" xfId="63" applyFont="1" applyFill="1" applyBorder="1" applyAlignment="1">
      <alignment vertical="top"/>
      <protection/>
    </xf>
    <xf numFmtId="0" fontId="7" fillId="0" borderId="51" xfId="63" applyFont="1" applyBorder="1" applyAlignment="1">
      <alignment vertical="top"/>
      <protection/>
    </xf>
    <xf numFmtId="0" fontId="7" fillId="0" borderId="105" xfId="63" applyFont="1" applyFill="1" applyBorder="1" applyAlignment="1">
      <alignment vertical="top"/>
      <protection/>
    </xf>
    <xf numFmtId="0" fontId="2" fillId="0" borderId="47" xfId="63" applyFont="1" applyBorder="1" applyAlignment="1">
      <alignment horizontal="left" vertical="center"/>
      <protection/>
    </xf>
    <xf numFmtId="0" fontId="2" fillId="0" borderId="47" xfId="63" applyFont="1" applyBorder="1" applyAlignment="1" quotePrefix="1">
      <alignment horizontal="right" vertical="center"/>
      <protection/>
    </xf>
    <xf numFmtId="0" fontId="2" fillId="0" borderId="48" xfId="63" applyFont="1" applyBorder="1" applyAlignment="1">
      <alignment horizontal="left" vertical="center"/>
      <protection/>
    </xf>
    <xf numFmtId="0" fontId="7" fillId="0" borderId="0" xfId="63" applyFont="1" applyBorder="1" applyAlignment="1">
      <alignment vertical="center"/>
      <protection/>
    </xf>
    <xf numFmtId="0" fontId="7" fillId="0" borderId="97" xfId="63" applyFont="1" applyFill="1" applyBorder="1" applyAlignment="1">
      <alignment vertical="top"/>
      <protection/>
    </xf>
    <xf numFmtId="0" fontId="7" fillId="34" borderId="92" xfId="63" applyFont="1" applyFill="1" applyBorder="1" applyAlignment="1">
      <alignment vertical="center"/>
      <protection/>
    </xf>
    <xf numFmtId="0" fontId="2" fillId="0" borderId="91" xfId="63" applyFont="1" applyBorder="1" applyAlignment="1">
      <alignment horizontal="left" vertical="center"/>
      <protection/>
    </xf>
    <xf numFmtId="0" fontId="2" fillId="0" borderId="91" xfId="63" applyFont="1" applyBorder="1" applyAlignment="1">
      <alignment horizontal="right" vertical="center"/>
      <protection/>
    </xf>
    <xf numFmtId="0" fontId="2" fillId="34" borderId="91" xfId="63" applyFont="1" applyFill="1" applyBorder="1" applyAlignment="1">
      <alignment horizontal="right" vertical="center"/>
      <protection/>
    </xf>
    <xf numFmtId="0" fontId="2" fillId="0" borderId="91" xfId="63" applyFont="1" applyBorder="1" applyAlignment="1">
      <alignment vertical="center"/>
      <protection/>
    </xf>
    <xf numFmtId="0" fontId="2" fillId="0" borderId="81" xfId="63" applyFont="1" applyBorder="1" applyAlignment="1">
      <alignment horizontal="left" vertical="center"/>
      <protection/>
    </xf>
    <xf numFmtId="0" fontId="7" fillId="0" borderId="0"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11" xfId="63" applyFont="1" applyFill="1" applyBorder="1" applyAlignment="1">
      <alignment vertical="center"/>
      <protection/>
    </xf>
    <xf numFmtId="0" fontId="2" fillId="0" borderId="0" xfId="63" applyFont="1" applyBorder="1" applyAlignment="1">
      <alignment horizontal="left" vertical="center"/>
      <protection/>
    </xf>
    <xf numFmtId="0" fontId="2" fillId="0" borderId="41" xfId="63" applyFont="1" applyBorder="1" applyAlignment="1">
      <alignment horizontal="left" vertical="center"/>
      <protection/>
    </xf>
    <xf numFmtId="0" fontId="7" fillId="0" borderId="0" xfId="63" applyFont="1" applyAlignment="1">
      <alignment vertical="top" wrapText="1"/>
      <protection/>
    </xf>
    <xf numFmtId="0" fontId="7" fillId="0" borderId="12" xfId="63" applyFont="1" applyBorder="1" applyAlignment="1">
      <alignment vertical="top" wrapText="1"/>
      <protection/>
    </xf>
    <xf numFmtId="0" fontId="12" fillId="0" borderId="0" xfId="63" applyFont="1" applyBorder="1" applyAlignment="1">
      <alignment horizontal="left" vertical="center"/>
      <protection/>
    </xf>
    <xf numFmtId="0" fontId="2" fillId="0" borderId="0" xfId="63" applyFont="1" applyBorder="1" applyAlignment="1">
      <alignment horizontal="right" vertical="center"/>
      <protection/>
    </xf>
    <xf numFmtId="0" fontId="2" fillId="0" borderId="0" xfId="63" applyFont="1" applyFill="1" applyBorder="1" applyAlignment="1">
      <alignment horizontal="right" vertical="center"/>
      <protection/>
    </xf>
    <xf numFmtId="0" fontId="2" fillId="34" borderId="0" xfId="63" applyFont="1" applyFill="1" applyBorder="1" applyAlignment="1">
      <alignment horizontal="right" vertical="center"/>
      <protection/>
    </xf>
    <xf numFmtId="0" fontId="8" fillId="0" borderId="11" xfId="63" applyFont="1" applyFill="1" applyBorder="1" applyAlignment="1">
      <alignment horizontal="left" vertical="center" wrapText="1"/>
      <protection/>
    </xf>
    <xf numFmtId="0" fontId="8" fillId="0" borderId="0" xfId="63" applyFont="1" applyFill="1" applyBorder="1" applyAlignment="1">
      <alignment horizontal="left" vertical="center" wrapText="1"/>
      <protection/>
    </xf>
    <xf numFmtId="0" fontId="12" fillId="0" borderId="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0" xfId="63" applyFont="1" applyFill="1" applyBorder="1" applyAlignment="1">
      <alignment horizontal="right" vertical="center"/>
      <protection/>
    </xf>
    <xf numFmtId="0" fontId="2" fillId="0" borderId="10" xfId="63" applyFont="1" applyFill="1" applyBorder="1" applyAlignment="1">
      <alignment horizontal="left" vertical="center"/>
      <protection/>
    </xf>
    <xf numFmtId="0" fontId="2" fillId="0" borderId="128" xfId="63" applyFont="1" applyFill="1" applyBorder="1" applyAlignment="1">
      <alignment horizontal="left" vertical="center"/>
      <protection/>
    </xf>
    <xf numFmtId="0" fontId="7" fillId="0" borderId="14" xfId="63" applyFont="1" applyFill="1" applyBorder="1" applyAlignment="1">
      <alignment vertical="top"/>
      <protection/>
    </xf>
    <xf numFmtId="0" fontId="7" fillId="34" borderId="16" xfId="63" applyFont="1" applyFill="1" applyBorder="1" applyAlignment="1">
      <alignment horizontal="left" vertical="top"/>
      <protection/>
    </xf>
    <xf numFmtId="0" fontId="2" fillId="34" borderId="10" xfId="63" applyFont="1" applyFill="1" applyBorder="1" applyAlignment="1">
      <alignment vertical="center"/>
      <protection/>
    </xf>
    <xf numFmtId="0" fontId="2" fillId="0" borderId="10" xfId="63" applyFont="1" applyBorder="1" applyAlignment="1">
      <alignment vertical="center"/>
      <protection/>
    </xf>
    <xf numFmtId="0" fontId="2" fillId="0" borderId="10" xfId="63" applyFont="1" applyBorder="1" applyAlignment="1">
      <alignment horizontal="right" vertical="center"/>
      <protection/>
    </xf>
    <xf numFmtId="0" fontId="7" fillId="0" borderId="0" xfId="63" applyFont="1" applyBorder="1" applyAlignment="1">
      <alignment vertical="top" wrapText="1"/>
      <protection/>
    </xf>
    <xf numFmtId="0" fontId="7" fillId="0" borderId="92" xfId="63" applyFont="1" applyFill="1" applyBorder="1" applyAlignment="1">
      <alignment vertical="top"/>
      <protection/>
    </xf>
    <xf numFmtId="0" fontId="7" fillId="34" borderId="99" xfId="63" applyFont="1" applyFill="1" applyBorder="1" applyAlignment="1">
      <alignment vertical="center"/>
      <protection/>
    </xf>
    <xf numFmtId="0" fontId="2" fillId="0" borderId="49" xfId="63" applyFont="1" applyBorder="1" applyAlignment="1">
      <alignment horizontal="left" vertical="center"/>
      <protection/>
    </xf>
    <xf numFmtId="0" fontId="2" fillId="0" borderId="49" xfId="63" applyFont="1" applyBorder="1" applyAlignment="1">
      <alignment horizontal="center" vertical="center"/>
      <protection/>
    </xf>
    <xf numFmtId="0" fontId="7" fillId="0" borderId="11" xfId="63" applyFont="1" applyBorder="1" applyAlignment="1">
      <alignment vertical="top"/>
      <protection/>
    </xf>
    <xf numFmtId="0" fontId="2" fillId="0" borderId="0" xfId="63" applyFont="1" applyBorder="1" applyAlignment="1">
      <alignment horizontal="center" vertical="center"/>
      <protection/>
    </xf>
    <xf numFmtId="0" fontId="7" fillId="34" borderId="101" xfId="63" applyFont="1" applyFill="1" applyBorder="1" applyAlignment="1">
      <alignment vertical="center"/>
      <protection/>
    </xf>
    <xf numFmtId="0" fontId="2" fillId="0" borderId="50" xfId="63" applyFont="1" applyBorder="1" applyAlignment="1">
      <alignment horizontal="left" vertical="center"/>
      <protection/>
    </xf>
    <xf numFmtId="0" fontId="2" fillId="0" borderId="50" xfId="63" applyFont="1" applyBorder="1" applyAlignment="1">
      <alignment horizontal="center" vertical="center"/>
      <protection/>
    </xf>
    <xf numFmtId="0" fontId="7" fillId="0" borderId="0" xfId="63" applyFont="1" applyBorder="1" applyAlignment="1">
      <alignment/>
      <protection/>
    </xf>
    <xf numFmtId="0" fontId="7" fillId="0" borderId="12" xfId="63" applyFont="1" applyBorder="1" applyAlignment="1">
      <alignment/>
      <protection/>
    </xf>
    <xf numFmtId="0" fontId="2" fillId="0" borderId="51" xfId="63" applyFont="1" applyBorder="1" applyAlignment="1">
      <alignment horizontal="left" vertical="center"/>
      <protection/>
    </xf>
    <xf numFmtId="0" fontId="2" fillId="0" borderId="51" xfId="63" applyFont="1" applyBorder="1" applyAlignment="1">
      <alignment horizontal="right" vertical="center"/>
      <protection/>
    </xf>
    <xf numFmtId="178" fontId="2" fillId="34" borderId="51" xfId="63" applyNumberFormat="1" applyFont="1" applyFill="1" applyBorder="1" applyAlignment="1">
      <alignment horizontal="right" vertical="center"/>
      <protection/>
    </xf>
    <xf numFmtId="178" fontId="2" fillId="34" borderId="10" xfId="63" applyNumberFormat="1" applyFont="1" applyFill="1" applyBorder="1" applyAlignment="1">
      <alignment horizontal="right" vertical="center"/>
      <protection/>
    </xf>
    <xf numFmtId="0" fontId="2" fillId="0" borderId="10" xfId="63" applyFont="1" applyBorder="1" applyAlignment="1">
      <alignment horizontal="left" vertical="center"/>
      <protection/>
    </xf>
    <xf numFmtId="0" fontId="2" fillId="0" borderId="16" xfId="63" applyFont="1" applyBorder="1" applyAlignment="1">
      <alignment vertical="center"/>
      <protection/>
    </xf>
    <xf numFmtId="0" fontId="7" fillId="34" borderId="17" xfId="63" applyFont="1" applyFill="1" applyBorder="1" applyAlignment="1">
      <alignment horizontal="left" vertical="top"/>
      <protection/>
    </xf>
    <xf numFmtId="0" fontId="2" fillId="0" borderId="98" xfId="63" applyFont="1" applyBorder="1" applyAlignment="1">
      <alignment vertical="center"/>
      <protection/>
    </xf>
    <xf numFmtId="0" fontId="2" fillId="0" borderId="46" xfId="63" applyFont="1" applyBorder="1" applyAlignment="1">
      <alignment vertical="center"/>
      <protection/>
    </xf>
    <xf numFmtId="0" fontId="2" fillId="0" borderId="25" xfId="63" applyFont="1" applyBorder="1" applyAlignment="1">
      <alignment vertical="center"/>
      <protection/>
    </xf>
    <xf numFmtId="0" fontId="7" fillId="0" borderId="26" xfId="63" applyFont="1" applyBorder="1" applyAlignment="1">
      <alignment vertical="center"/>
      <protection/>
    </xf>
    <xf numFmtId="0" fontId="7" fillId="0" borderId="26" xfId="63" applyFont="1" applyBorder="1" applyAlignment="1">
      <alignment vertical="top" wrapText="1"/>
      <protection/>
    </xf>
    <xf numFmtId="0" fontId="7" fillId="0" borderId="52" xfId="63" applyFont="1" applyBorder="1" applyAlignment="1">
      <alignment vertical="top" wrapText="1"/>
      <protection/>
    </xf>
    <xf numFmtId="0" fontId="7" fillId="0" borderId="104" xfId="63" applyFont="1" applyBorder="1" applyAlignment="1">
      <alignment vertical="top"/>
      <protection/>
    </xf>
    <xf numFmtId="0" fontId="7" fillId="0" borderId="26" xfId="63" applyFont="1" applyBorder="1" applyAlignment="1">
      <alignment horizontal="left" vertical="top"/>
      <protection/>
    </xf>
    <xf numFmtId="0" fontId="2" fillId="0" borderId="26" xfId="63" applyFont="1" applyBorder="1" applyAlignment="1">
      <alignment vertical="center"/>
      <protection/>
    </xf>
    <xf numFmtId="0" fontId="2" fillId="0" borderId="27" xfId="63" applyFont="1" applyBorder="1" applyAlignment="1">
      <alignment vertical="center"/>
      <protection/>
    </xf>
    <xf numFmtId="0" fontId="2" fillId="0" borderId="52" xfId="63" applyFont="1" applyBorder="1" applyAlignment="1">
      <alignment vertical="center"/>
      <protection/>
    </xf>
    <xf numFmtId="0" fontId="2" fillId="0" borderId="61" xfId="63" applyFont="1" applyBorder="1" applyAlignment="1">
      <alignment vertical="center"/>
      <protection/>
    </xf>
    <xf numFmtId="0" fontId="7" fillId="34" borderId="19" xfId="63" applyFont="1" applyFill="1" applyBorder="1" applyAlignment="1">
      <alignment horizontal="left" vertical="top"/>
      <protection/>
    </xf>
    <xf numFmtId="0" fontId="2" fillId="0" borderId="103" xfId="63" applyFont="1" applyBorder="1" applyAlignment="1">
      <alignment vertical="center"/>
      <protection/>
    </xf>
    <xf numFmtId="0" fontId="2" fillId="0" borderId="95" xfId="63" applyFont="1" applyBorder="1" applyAlignment="1">
      <alignment vertical="center"/>
      <protection/>
    </xf>
    <xf numFmtId="0" fontId="2" fillId="0" borderId="90" xfId="63" applyFont="1" applyBorder="1" applyAlignment="1">
      <alignment vertical="center"/>
      <protection/>
    </xf>
    <xf numFmtId="0" fontId="7" fillId="0" borderId="0" xfId="63" applyFont="1" applyBorder="1" applyAlignment="1">
      <alignment vertical="top"/>
      <protection/>
    </xf>
    <xf numFmtId="0" fontId="7" fillId="34" borderId="129" xfId="63" applyFont="1" applyFill="1" applyBorder="1" applyAlignment="1">
      <alignment vertical="top"/>
      <protection/>
    </xf>
    <xf numFmtId="0" fontId="2" fillId="0" borderId="59" xfId="63" applyFont="1" applyFill="1" applyBorder="1" applyAlignment="1">
      <alignment vertical="top"/>
      <protection/>
    </xf>
    <xf numFmtId="0" fontId="2" fillId="34" borderId="107" xfId="63" applyFont="1" applyFill="1" applyBorder="1" applyAlignment="1">
      <alignment vertical="top"/>
      <protection/>
    </xf>
    <xf numFmtId="0" fontId="7" fillId="0" borderId="11" xfId="63" applyFont="1" applyFill="1" applyBorder="1" applyAlignment="1">
      <alignment horizontal="left" vertical="top"/>
      <protection/>
    </xf>
    <xf numFmtId="0" fontId="7" fillId="34" borderId="111" xfId="63" applyFont="1" applyFill="1" applyBorder="1" applyAlignment="1">
      <alignment horizontal="left" vertical="top"/>
      <protection/>
    </xf>
    <xf numFmtId="0" fontId="2" fillId="0" borderId="13" xfId="63" applyFont="1" applyFill="1" applyBorder="1" applyAlignment="1">
      <alignment vertical="top"/>
      <protection/>
    </xf>
    <xf numFmtId="0" fontId="2" fillId="34" borderId="17" xfId="63" applyFont="1" applyFill="1" applyBorder="1" applyAlignment="1">
      <alignment vertical="top"/>
      <protection/>
    </xf>
    <xf numFmtId="0" fontId="7" fillId="0" borderId="0" xfId="63" applyFont="1" applyBorder="1" applyAlignment="1">
      <alignment horizontal="right" vertical="top" wrapText="1"/>
      <protection/>
    </xf>
    <xf numFmtId="0" fontId="7" fillId="34" borderId="106" xfId="63" applyFont="1" applyFill="1" applyBorder="1" applyAlignment="1">
      <alignment vertical="top"/>
      <protection/>
    </xf>
    <xf numFmtId="0" fontId="2" fillId="0" borderId="61" xfId="63" applyFont="1" applyFill="1" applyBorder="1" applyAlignment="1">
      <alignment vertical="top"/>
      <protection/>
    </xf>
    <xf numFmtId="0" fontId="2" fillId="34" borderId="19" xfId="63" applyFont="1" applyFill="1" applyBorder="1" applyAlignment="1">
      <alignment vertical="top"/>
      <protection/>
    </xf>
    <xf numFmtId="0" fontId="7" fillId="0" borderId="100" xfId="63" applyFont="1" applyFill="1" applyBorder="1" applyAlignment="1">
      <alignment vertical="top"/>
      <protection/>
    </xf>
    <xf numFmtId="0" fontId="7" fillId="34" borderId="101" xfId="63" applyFont="1" applyFill="1" applyBorder="1" applyAlignment="1">
      <alignment horizontal="left" vertical="top"/>
      <protection/>
    </xf>
    <xf numFmtId="0" fontId="7" fillId="0" borderId="50" xfId="63" applyFont="1" applyBorder="1" applyAlignment="1">
      <alignment horizontal="left" vertical="center"/>
      <protection/>
    </xf>
    <xf numFmtId="0" fontId="7" fillId="0" borderId="82" xfId="63" applyFont="1" applyBorder="1" applyAlignment="1">
      <alignment horizontal="left" vertical="center"/>
      <protection/>
    </xf>
    <xf numFmtId="0" fontId="7" fillId="0" borderId="0" xfId="63" applyFont="1" applyBorder="1" applyAlignment="1">
      <alignment horizontal="center" vertical="top" wrapText="1"/>
      <protection/>
    </xf>
    <xf numFmtId="0" fontId="2" fillId="0" borderId="0" xfId="63" applyFont="1" applyFill="1" applyBorder="1" applyAlignment="1">
      <alignment vertical="top"/>
      <protection/>
    </xf>
    <xf numFmtId="0" fontId="2" fillId="0" borderId="0" xfId="63" applyFont="1" applyBorder="1" applyAlignment="1">
      <alignment vertical="top"/>
      <protection/>
    </xf>
    <xf numFmtId="0" fontId="2" fillId="0" borderId="0" xfId="63" applyFont="1" applyBorder="1" applyAlignment="1">
      <alignment/>
      <protection/>
    </xf>
    <xf numFmtId="176" fontId="2" fillId="0" borderId="0" xfId="52" applyNumberFormat="1" applyFont="1" applyFill="1" applyBorder="1" applyAlignment="1">
      <alignment vertical="center"/>
    </xf>
    <xf numFmtId="0" fontId="2" fillId="0" borderId="59" xfId="63" applyFont="1" applyFill="1" applyBorder="1" applyAlignment="1">
      <alignment horizontal="center" vertical="top"/>
      <protection/>
    </xf>
    <xf numFmtId="0" fontId="2" fillId="0" borderId="96" xfId="63" applyFont="1" applyBorder="1" applyAlignment="1">
      <alignment horizontal="left" vertical="top"/>
      <protection/>
    </xf>
    <xf numFmtId="0" fontId="2" fillId="0" borderId="47" xfId="63" applyFont="1" applyBorder="1" applyAlignment="1">
      <alignment horizontal="left" vertical="top"/>
      <protection/>
    </xf>
    <xf numFmtId="0" fontId="2" fillId="0" borderId="48" xfId="63" applyFont="1" applyBorder="1" applyAlignment="1">
      <alignment horizontal="left" vertical="top"/>
      <protection/>
    </xf>
    <xf numFmtId="0" fontId="2" fillId="0" borderId="61" xfId="63" applyFont="1" applyFill="1" applyBorder="1" applyAlignment="1">
      <alignment horizontal="center" vertical="top"/>
      <protection/>
    </xf>
    <xf numFmtId="0" fontId="2" fillId="0" borderId="19" xfId="63" applyFont="1" applyBorder="1" applyAlignment="1">
      <alignment vertical="center"/>
      <protection/>
    </xf>
    <xf numFmtId="0" fontId="2" fillId="0" borderId="0" xfId="63" applyFont="1" applyFill="1" applyBorder="1" applyAlignment="1">
      <alignment horizontal="center" vertical="top"/>
      <protection/>
    </xf>
    <xf numFmtId="0" fontId="7" fillId="0" borderId="25" xfId="63" applyFont="1" applyBorder="1" applyAlignment="1">
      <alignment vertical="top"/>
      <protection/>
    </xf>
    <xf numFmtId="0" fontId="7" fillId="0" borderId="61" xfId="63" applyFont="1" applyFill="1" applyBorder="1" applyAlignment="1">
      <alignment vertical="top"/>
      <protection/>
    </xf>
    <xf numFmtId="0" fontId="7" fillId="0" borderId="108" xfId="63" applyFont="1" applyFill="1" applyBorder="1" applyAlignment="1">
      <alignment vertical="top"/>
      <protection/>
    </xf>
    <xf numFmtId="0" fontId="7" fillId="34" borderId="109" xfId="63" applyFont="1" applyFill="1" applyBorder="1" applyAlignment="1">
      <alignment vertical="top"/>
      <protection/>
    </xf>
    <xf numFmtId="0" fontId="7" fillId="0" borderId="26" xfId="63" applyFont="1" applyBorder="1" applyAlignment="1">
      <alignment horizontal="left" vertical="center"/>
      <protection/>
    </xf>
    <xf numFmtId="0" fontId="7" fillId="0" borderId="27" xfId="63" applyFont="1" applyBorder="1" applyAlignment="1">
      <alignment horizontal="left" vertical="center"/>
      <protection/>
    </xf>
    <xf numFmtId="0" fontId="2" fillId="34" borderId="59" xfId="63" applyFont="1" applyFill="1" applyBorder="1" applyAlignment="1">
      <alignment vertical="top"/>
      <protection/>
    </xf>
    <xf numFmtId="0" fontId="8" fillId="0" borderId="22" xfId="63" applyFont="1" applyBorder="1" applyAlignment="1">
      <alignment vertical="center"/>
      <protection/>
    </xf>
    <xf numFmtId="0" fontId="8" fillId="0" borderId="23" xfId="63" applyFont="1" applyBorder="1" applyAlignment="1">
      <alignment vertical="center"/>
      <protection/>
    </xf>
    <xf numFmtId="0" fontId="7" fillId="34" borderId="102" xfId="63" applyFont="1" applyFill="1" applyBorder="1" applyAlignment="1">
      <alignment horizontal="left" vertical="top"/>
      <protection/>
    </xf>
    <xf numFmtId="0" fontId="7" fillId="0" borderId="16" xfId="63" applyFont="1" applyFill="1" applyBorder="1" applyAlignment="1">
      <alignment vertical="top"/>
      <protection/>
    </xf>
    <xf numFmtId="0" fontId="8" fillId="0" borderId="125" xfId="63" applyFont="1" applyBorder="1" applyAlignment="1">
      <alignment vertical="center" wrapText="1"/>
      <protection/>
    </xf>
    <xf numFmtId="0" fontId="2" fillId="0" borderId="103" xfId="63" applyFont="1" applyBorder="1" applyAlignment="1">
      <alignment horizontal="left" vertical="top"/>
      <protection/>
    </xf>
    <xf numFmtId="0" fontId="2" fillId="0" borderId="95" xfId="63" applyFont="1" applyBorder="1" applyAlignment="1">
      <alignment horizontal="left" vertical="top"/>
      <protection/>
    </xf>
    <xf numFmtId="0" fontId="2" fillId="0" borderId="90" xfId="63" applyFont="1" applyBorder="1" applyAlignment="1">
      <alignment horizontal="left" vertical="top"/>
      <protection/>
    </xf>
    <xf numFmtId="0" fontId="2" fillId="0" borderId="46" xfId="63" applyFont="1" applyBorder="1" applyAlignment="1">
      <alignment horizontal="right" vertical="center"/>
      <protection/>
    </xf>
    <xf numFmtId="0" fontId="7" fillId="34" borderId="117" xfId="63" applyFont="1" applyFill="1" applyBorder="1" applyAlignment="1">
      <alignment vertical="top"/>
      <protection/>
    </xf>
    <xf numFmtId="0" fontId="8" fillId="0" borderId="40" xfId="63" applyFont="1" applyBorder="1" applyAlignment="1">
      <alignment vertical="center"/>
      <protection/>
    </xf>
    <xf numFmtId="0" fontId="2" fillId="0" borderId="0" xfId="63" applyFont="1" applyAlignment="1">
      <alignment horizontal="right" vertical="center"/>
      <protection/>
    </xf>
    <xf numFmtId="0" fontId="8" fillId="0" borderId="40" xfId="63" applyFont="1" applyBorder="1" applyAlignment="1">
      <alignment vertical="center" wrapText="1"/>
      <protection/>
    </xf>
    <xf numFmtId="178" fontId="2" fillId="34" borderId="47" xfId="63" applyNumberFormat="1" applyFont="1" applyFill="1" applyBorder="1" applyAlignment="1">
      <alignment horizontal="right" vertical="center"/>
      <protection/>
    </xf>
    <xf numFmtId="0" fontId="2" fillId="0" borderId="89" xfId="63" applyFont="1" applyBorder="1" applyAlignment="1">
      <alignment vertical="center"/>
      <protection/>
    </xf>
    <xf numFmtId="0" fontId="7" fillId="0" borderId="10" xfId="63" applyFont="1" applyBorder="1" applyAlignment="1">
      <alignment vertical="top" wrapText="1"/>
      <protection/>
    </xf>
    <xf numFmtId="0" fontId="7" fillId="0" borderId="15" xfId="63" applyFont="1" applyBorder="1" applyAlignment="1">
      <alignment vertical="top" wrapText="1"/>
      <protection/>
    </xf>
    <xf numFmtId="0" fontId="2" fillId="0" borderId="14" xfId="63" applyFont="1" applyFill="1" applyBorder="1" applyAlignment="1">
      <alignment horizontal="center" vertical="top"/>
      <protection/>
    </xf>
    <xf numFmtId="0" fontId="2" fillId="0" borderId="46" xfId="63" applyFont="1" applyBorder="1" applyAlignment="1">
      <alignment horizontal="left" vertical="center"/>
      <protection/>
    </xf>
    <xf numFmtId="0" fontId="2" fillId="34" borderId="46" xfId="63" applyFont="1" applyFill="1" applyBorder="1" applyAlignment="1">
      <alignment horizontal="right" vertical="center"/>
      <protection/>
    </xf>
    <xf numFmtId="0" fontId="2" fillId="0" borderId="80" xfId="63" applyFont="1" applyBorder="1" applyAlignment="1">
      <alignment horizontal="left" vertical="center"/>
      <protection/>
    </xf>
    <xf numFmtId="0" fontId="2" fillId="34" borderId="61" xfId="63" applyFont="1" applyFill="1" applyBorder="1" applyAlignment="1">
      <alignment vertical="center"/>
      <protection/>
    </xf>
    <xf numFmtId="0" fontId="12" fillId="0" borderId="0" xfId="63" applyFont="1" applyAlignment="1">
      <alignment vertical="top"/>
      <protection/>
    </xf>
    <xf numFmtId="0" fontId="2" fillId="0" borderId="22" xfId="63" applyFont="1" applyFill="1" applyBorder="1" applyAlignment="1">
      <alignment vertical="center"/>
      <protection/>
    </xf>
    <xf numFmtId="0" fontId="7" fillId="0" borderId="22" xfId="63" applyFont="1" applyFill="1" applyBorder="1" applyAlignment="1">
      <alignment vertical="top"/>
      <protection/>
    </xf>
    <xf numFmtId="0" fontId="7" fillId="0" borderId="22" xfId="63" applyFont="1" applyFill="1" applyBorder="1" applyAlignment="1">
      <alignment horizontal="left" vertical="center"/>
      <protection/>
    </xf>
    <xf numFmtId="0" fontId="2" fillId="0" borderId="21" xfId="63" applyFont="1" applyBorder="1" applyAlignment="1" quotePrefix="1">
      <alignment vertical="center"/>
      <protection/>
    </xf>
    <xf numFmtId="0" fontId="2" fillId="0" borderId="40" xfId="63" applyFont="1" applyBorder="1" applyAlignment="1" quotePrefix="1">
      <alignment vertical="center"/>
      <protection/>
    </xf>
    <xf numFmtId="0" fontId="2" fillId="0" borderId="25" xfId="63" applyFont="1" applyBorder="1" applyAlignment="1" quotePrefix="1">
      <alignment vertical="center"/>
      <protection/>
    </xf>
    <xf numFmtId="0" fontId="89" fillId="39" borderId="97" xfId="0" applyFont="1" applyFill="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92" xfId="0" applyFont="1" applyBorder="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distributed" vertical="center"/>
    </xf>
    <xf numFmtId="0" fontId="0" fillId="0" borderId="17" xfId="0" applyBorder="1" applyAlignment="1">
      <alignment horizontal="distributed" vertical="center"/>
    </xf>
    <xf numFmtId="0" fontId="3" fillId="0" borderId="94"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vertical="center"/>
    </xf>
    <xf numFmtId="0" fontId="3" fillId="0" borderId="94"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94" xfId="0" applyFont="1" applyBorder="1" applyAlignment="1">
      <alignment horizontal="center" vertical="center"/>
    </xf>
    <xf numFmtId="0" fontId="3" fillId="0" borderId="17" xfId="0" applyFont="1" applyBorder="1" applyAlignment="1">
      <alignment horizontal="right" vertical="center"/>
    </xf>
    <xf numFmtId="0" fontId="3" fillId="0" borderId="17" xfId="0" applyFont="1" applyBorder="1" applyAlignment="1">
      <alignment horizontal="center" vertical="center" textRotation="255"/>
    </xf>
    <xf numFmtId="0" fontId="3" fillId="0" borderId="16" xfId="0" applyFont="1" applyBorder="1" applyAlignment="1">
      <alignment vertical="center"/>
    </xf>
    <xf numFmtId="0" fontId="3" fillId="0" borderId="97"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92" xfId="0" applyFont="1" applyBorder="1" applyAlignment="1">
      <alignment vertical="center"/>
    </xf>
    <xf numFmtId="0" fontId="3" fillId="0" borderId="93" xfId="0" applyFont="1" applyBorder="1" applyAlignment="1">
      <alignment vertical="center"/>
    </xf>
    <xf numFmtId="0" fontId="3" fillId="0" borderId="98"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8" xfId="0" applyFont="1" applyBorder="1" applyAlignment="1">
      <alignment horizontal="distributed" vertical="center"/>
    </xf>
    <xf numFmtId="0" fontId="3" fillId="0" borderId="94" xfId="0" applyFont="1" applyBorder="1" applyAlignment="1">
      <alignment horizontal="distributed" vertical="center"/>
    </xf>
    <xf numFmtId="0" fontId="3" fillId="0" borderId="98" xfId="0" applyFont="1" applyBorder="1" applyAlignment="1">
      <alignment horizontal="right" vertical="center"/>
    </xf>
    <xf numFmtId="0" fontId="3" fillId="0" borderId="94" xfId="0" applyFont="1" applyBorder="1" applyAlignment="1">
      <alignment horizontal="right" vertical="center"/>
    </xf>
    <xf numFmtId="0" fontId="3" fillId="0" borderId="98" xfId="0" applyFont="1" applyBorder="1" applyAlignment="1">
      <alignment horizontal="center" vertical="center"/>
    </xf>
    <xf numFmtId="0" fontId="3" fillId="0" borderId="97"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2" xfId="0" applyFont="1" applyBorder="1" applyAlignment="1">
      <alignment horizontal="center" vertical="center"/>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6" fillId="0" borderId="97" xfId="0" applyFont="1" applyBorder="1" applyAlignment="1">
      <alignment horizontal="distributed" vertical="center"/>
    </xf>
    <xf numFmtId="0" fontId="6" fillId="0" borderId="14" xfId="0" applyFont="1" applyBorder="1" applyAlignment="1">
      <alignment horizontal="distributed" vertical="center"/>
    </xf>
    <xf numFmtId="0" fontId="3" fillId="0" borderId="97" xfId="0" applyFont="1" applyBorder="1" applyAlignment="1">
      <alignment horizontal="center" vertical="center"/>
    </xf>
    <xf numFmtId="0" fontId="3" fillId="0" borderId="0" xfId="0" applyFont="1" applyFill="1" applyAlignment="1">
      <alignment horizontal="center" vertical="center"/>
    </xf>
    <xf numFmtId="0" fontId="3" fillId="0" borderId="94"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92" xfId="0" applyFont="1" applyBorder="1" applyAlignment="1">
      <alignment horizontal="distributed" vertical="center"/>
    </xf>
    <xf numFmtId="0" fontId="3" fillId="0" borderId="91" xfId="0" applyFont="1" applyBorder="1" applyAlignment="1">
      <alignment horizontal="distributed" vertical="center"/>
    </xf>
    <xf numFmtId="0" fontId="3" fillId="0" borderId="93"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4" xfId="0" applyFont="1" applyBorder="1" applyAlignment="1">
      <alignment horizontal="distributed"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3" fillId="0" borderId="17" xfId="0" applyFont="1" applyBorder="1" applyAlignment="1">
      <alignment horizontal="distributed" vertical="center"/>
    </xf>
    <xf numFmtId="0" fontId="3" fillId="0" borderId="92" xfId="0" applyFont="1" applyBorder="1" applyAlignment="1">
      <alignment horizontal="distributed" vertical="center" wrapText="1"/>
    </xf>
    <xf numFmtId="0" fontId="3" fillId="0" borderId="91" xfId="0" applyFont="1" applyBorder="1" applyAlignment="1">
      <alignment horizontal="distributed" vertical="center" wrapText="1"/>
    </xf>
    <xf numFmtId="0" fontId="3" fillId="0" borderId="93"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2" xfId="0" applyFont="1" applyBorder="1" applyAlignment="1">
      <alignment horizontal="distributed" vertical="center" wrapText="1"/>
    </xf>
    <xf numFmtId="0" fontId="6" fillId="0" borderId="17" xfId="0" applyFont="1" applyBorder="1" applyAlignment="1">
      <alignment horizontal="distributed"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horizontal="center" vertical="center"/>
    </xf>
    <xf numFmtId="0" fontId="3" fillId="0" borderId="46" xfId="0" applyFont="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3" fillId="39" borderId="0" xfId="0" applyFont="1" applyFill="1" applyBorder="1" applyAlignment="1">
      <alignment vertical="center"/>
    </xf>
    <xf numFmtId="0" fontId="3" fillId="39" borderId="12" xfId="0" applyFont="1" applyFill="1" applyBorder="1" applyAlignment="1">
      <alignment vertical="center"/>
    </xf>
    <xf numFmtId="0" fontId="3" fillId="39" borderId="10" xfId="0" applyFont="1" applyFill="1" applyBorder="1" applyAlignment="1">
      <alignment vertical="center"/>
    </xf>
    <xf numFmtId="0" fontId="3" fillId="39" borderId="15" xfId="0" applyFont="1" applyFill="1" applyBorder="1" applyAlignment="1">
      <alignment vertical="center"/>
    </xf>
    <xf numFmtId="0" fontId="3" fillId="39" borderId="11" xfId="0" applyFont="1" applyFill="1" applyBorder="1" applyAlignment="1">
      <alignment vertical="center"/>
    </xf>
    <xf numFmtId="0" fontId="3" fillId="39" borderId="46" xfId="0" applyFont="1" applyFill="1" applyBorder="1" applyAlignment="1">
      <alignment vertical="center"/>
    </xf>
    <xf numFmtId="0" fontId="3" fillId="39" borderId="92" xfId="0" applyFont="1" applyFill="1" applyBorder="1" applyAlignment="1">
      <alignment vertical="center"/>
    </xf>
    <xf numFmtId="0" fontId="3" fillId="39" borderId="91" xfId="0" applyFont="1" applyFill="1" applyBorder="1" applyAlignment="1">
      <alignment vertical="center"/>
    </xf>
    <xf numFmtId="0" fontId="3" fillId="39" borderId="93" xfId="0" applyFont="1" applyFill="1" applyBorder="1" applyAlignment="1">
      <alignment vertical="center"/>
    </xf>
    <xf numFmtId="0" fontId="3" fillId="39" borderId="91" xfId="0" applyFont="1" applyFill="1" applyBorder="1" applyAlignment="1">
      <alignment horizontal="center" vertical="center"/>
    </xf>
    <xf numFmtId="0" fontId="3" fillId="39" borderId="0" xfId="0" applyFont="1" applyFill="1" applyBorder="1" applyAlignment="1">
      <alignment horizontal="left" vertical="center" wrapText="1"/>
    </xf>
    <xf numFmtId="0" fontId="3" fillId="39" borderId="12" xfId="0" applyFont="1" applyFill="1" applyBorder="1" applyAlignment="1">
      <alignment horizontal="left" vertical="center" wrapText="1"/>
    </xf>
    <xf numFmtId="0" fontId="3" fillId="39" borderId="0" xfId="0" applyFont="1" applyFill="1" applyBorder="1" applyAlignment="1">
      <alignment horizontal="center" vertical="center"/>
    </xf>
    <xf numFmtId="0" fontId="3" fillId="39" borderId="92" xfId="0" applyFont="1" applyFill="1" applyBorder="1" applyAlignment="1">
      <alignment horizontal="center" vertical="center"/>
    </xf>
    <xf numFmtId="0" fontId="3" fillId="39" borderId="93" xfId="0" applyFont="1" applyFill="1" applyBorder="1" applyAlignment="1">
      <alignment horizontal="center" vertical="center"/>
    </xf>
    <xf numFmtId="0" fontId="3" fillId="39" borderId="16"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15" xfId="0" applyFont="1" applyFill="1" applyBorder="1" applyAlignment="1">
      <alignment horizontal="center" vertical="center"/>
    </xf>
    <xf numFmtId="0" fontId="3" fillId="39" borderId="0" xfId="0" applyFont="1" applyFill="1" applyAlignment="1">
      <alignment horizontal="center" vertical="center"/>
    </xf>
    <xf numFmtId="0" fontId="3" fillId="39" borderId="92" xfId="0" applyFont="1" applyFill="1" applyBorder="1" applyAlignment="1">
      <alignment/>
    </xf>
    <xf numFmtId="0" fontId="3" fillId="39" borderId="91" xfId="0" applyFont="1" applyFill="1" applyBorder="1" applyAlignment="1">
      <alignment/>
    </xf>
    <xf numFmtId="0" fontId="3" fillId="39" borderId="93" xfId="0" applyFont="1" applyFill="1" applyBorder="1" applyAlignment="1">
      <alignment/>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2"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8" xfId="0" applyFont="1" applyFill="1" applyBorder="1" applyAlignment="1">
      <alignment vertical="center"/>
    </xf>
    <xf numFmtId="0" fontId="3" fillId="0" borderId="46"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94" xfId="0" applyFont="1" applyFill="1" applyBorder="1" applyAlignment="1">
      <alignment vertical="center"/>
    </xf>
    <xf numFmtId="0" fontId="3" fillId="0" borderId="17" xfId="0" applyFont="1" applyFill="1" applyBorder="1" applyAlignment="1">
      <alignment vertical="center"/>
    </xf>
    <xf numFmtId="0" fontId="3" fillId="0" borderId="92" xfId="0" applyFont="1" applyFill="1" applyBorder="1" applyAlignment="1">
      <alignment vertical="center"/>
    </xf>
    <xf numFmtId="0" fontId="3" fillId="0" borderId="91" xfId="0" applyFont="1" applyFill="1" applyBorder="1" applyAlignment="1">
      <alignment vertical="center"/>
    </xf>
    <xf numFmtId="0" fontId="3" fillId="0" borderId="93" xfId="0" applyFont="1" applyFill="1" applyBorder="1" applyAlignment="1">
      <alignment vertical="center"/>
    </xf>
    <xf numFmtId="0" fontId="3" fillId="0" borderId="92" xfId="0" applyFont="1" applyFill="1" applyBorder="1" applyAlignment="1">
      <alignment horizontal="right" vertical="center"/>
    </xf>
    <xf numFmtId="0" fontId="3" fillId="0" borderId="91"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46"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93" xfId="0" applyFont="1" applyFill="1" applyBorder="1" applyAlignment="1">
      <alignment horizontal="right" vertical="center"/>
    </xf>
    <xf numFmtId="0" fontId="2" fillId="0" borderId="0" xfId="0" applyFont="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2"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14" xfId="0" applyFont="1" applyBorder="1" applyAlignment="1">
      <alignment vertical="center"/>
    </xf>
    <xf numFmtId="0" fontId="7" fillId="0" borderId="59" xfId="0" applyFont="1" applyBorder="1" applyAlignment="1">
      <alignment horizontal="left" vertical="top"/>
    </xf>
    <xf numFmtId="0" fontId="7" fillId="0" borderId="13" xfId="0" applyFont="1" applyBorder="1" applyAlignment="1">
      <alignment horizontal="left" vertical="top"/>
    </xf>
    <xf numFmtId="0" fontId="7" fillId="0" borderId="61" xfId="0" applyFont="1" applyBorder="1" applyAlignment="1">
      <alignment horizontal="left" vertical="top"/>
    </xf>
    <xf numFmtId="0" fontId="7" fillId="0" borderId="14" xfId="0" applyFont="1" applyBorder="1" applyAlignment="1">
      <alignment horizontal="left" vertical="top"/>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0" xfId="0" applyFont="1" applyBorder="1" applyAlignment="1">
      <alignment vertical="center"/>
    </xf>
    <xf numFmtId="0" fontId="2" fillId="0" borderId="12" xfId="0" applyFont="1" applyBorder="1" applyAlignment="1">
      <alignment vertical="center"/>
    </xf>
    <xf numFmtId="0" fontId="7" fillId="0" borderId="97" xfId="0" applyFont="1" applyBorder="1" applyAlignment="1">
      <alignment horizontal="left" vertical="top"/>
    </xf>
    <xf numFmtId="0" fontId="2" fillId="0" borderId="46" xfId="0" applyFont="1" applyBorder="1" applyAlignment="1">
      <alignment horizontal="left" vertical="top"/>
    </xf>
    <xf numFmtId="0" fontId="2" fillId="0" borderId="80" xfId="0" applyFont="1" applyBorder="1" applyAlignment="1">
      <alignment horizontal="left" vertical="top"/>
    </xf>
    <xf numFmtId="0" fontId="7" fillId="0" borderId="92" xfId="0" applyFont="1" applyBorder="1" applyAlignment="1">
      <alignment horizontal="left" vertical="top"/>
    </xf>
    <xf numFmtId="0" fontId="7" fillId="0" borderId="11" xfId="0" applyFont="1" applyBorder="1" applyAlignment="1">
      <alignment horizontal="left" vertical="top"/>
    </xf>
    <xf numFmtId="0" fontId="7" fillId="0" borderId="16" xfId="0" applyFont="1" applyBorder="1" applyAlignment="1">
      <alignment horizontal="left" vertical="top"/>
    </xf>
    <xf numFmtId="0" fontId="7" fillId="0" borderId="49" xfId="0" applyFont="1" applyBorder="1" applyAlignment="1">
      <alignment horizontal="left" vertical="top"/>
    </xf>
    <xf numFmtId="0" fontId="7" fillId="0" borderId="121" xfId="0" applyFont="1" applyBorder="1" applyAlignment="1">
      <alignment horizontal="left" vertical="top"/>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50" xfId="0" applyFont="1" applyBorder="1" applyAlignment="1">
      <alignment horizontal="left" vertical="top"/>
    </xf>
    <xf numFmtId="0" fontId="7" fillId="0" borderId="82" xfId="0" applyFont="1" applyBorder="1" applyAlignment="1">
      <alignment horizontal="left" vertical="top"/>
    </xf>
    <xf numFmtId="0" fontId="7" fillId="0" borderId="105" xfId="0" applyFont="1" applyBorder="1" applyAlignment="1">
      <alignment horizontal="left" vertical="top"/>
    </xf>
    <xf numFmtId="0" fontId="7" fillId="0" borderId="104" xfId="0" applyFont="1" applyBorder="1" applyAlignment="1">
      <alignment horizontal="left" vertical="top"/>
    </xf>
    <xf numFmtId="176" fontId="2" fillId="0" borderId="47" xfId="50" applyNumberFormat="1" applyFont="1" applyFill="1" applyBorder="1" applyAlignment="1">
      <alignment vertical="center"/>
    </xf>
    <xf numFmtId="0" fontId="2" fillId="0" borderId="47" xfId="0" applyFont="1" applyBorder="1" applyAlignment="1">
      <alignment horizontal="center" vertical="center"/>
    </xf>
    <xf numFmtId="0" fontId="7" fillId="0" borderId="130" xfId="0" applyFont="1" applyBorder="1" applyAlignment="1">
      <alignment horizontal="left" vertical="top"/>
    </xf>
    <xf numFmtId="0" fontId="7" fillId="0" borderId="131" xfId="0" applyFont="1" applyBorder="1" applyAlignment="1">
      <alignment horizontal="left" vertical="top"/>
    </xf>
    <xf numFmtId="176" fontId="2" fillId="0" borderId="46" xfId="50" applyNumberFormat="1" applyFont="1" applyFill="1" applyBorder="1" applyAlignment="1">
      <alignment vertical="center"/>
    </xf>
    <xf numFmtId="0" fontId="2" fillId="0" borderId="46" xfId="0" applyFont="1" applyBorder="1" applyAlignment="1">
      <alignment horizontal="center" vertical="center"/>
    </xf>
    <xf numFmtId="0" fontId="2" fillId="0" borderId="46" xfId="0" applyFont="1" applyBorder="1" applyAlignment="1">
      <alignment horizontal="left" vertical="center"/>
    </xf>
    <xf numFmtId="0" fontId="2" fillId="0" borderId="80" xfId="0" applyFont="1" applyBorder="1" applyAlignment="1">
      <alignment horizontal="left" vertical="center"/>
    </xf>
    <xf numFmtId="0" fontId="7" fillId="0" borderId="0" xfId="0" applyFont="1" applyAlignment="1">
      <alignment horizontal="left" vertical="top" wrapText="1"/>
    </xf>
    <xf numFmtId="0" fontId="2" fillId="0" borderId="49" xfId="0" applyFont="1" applyBorder="1" applyAlignment="1">
      <alignment horizontal="left" vertical="center"/>
    </xf>
    <xf numFmtId="0" fontId="2" fillId="0" borderId="49" xfId="0" applyFont="1" applyBorder="1" applyAlignment="1">
      <alignment horizontal="center" vertical="center"/>
    </xf>
    <xf numFmtId="0" fontId="2" fillId="0" borderId="121" xfId="0" applyFont="1" applyBorder="1" applyAlignment="1">
      <alignment horizontal="left" vertical="center"/>
    </xf>
    <xf numFmtId="0" fontId="2" fillId="0" borderId="17" xfId="0" applyFont="1" applyBorder="1" applyAlignment="1">
      <alignment vertical="center"/>
    </xf>
    <xf numFmtId="179" fontId="2" fillId="34" borderId="17" xfId="50" applyNumberFormat="1" applyFont="1" applyFill="1" applyBorder="1" applyAlignment="1">
      <alignment horizontal="right" vertical="center"/>
    </xf>
    <xf numFmtId="0" fontId="2" fillId="0" borderId="50" xfId="0" applyFont="1" applyBorder="1" applyAlignment="1">
      <alignment horizontal="left" vertical="center"/>
    </xf>
    <xf numFmtId="0" fontId="2" fillId="0" borderId="50" xfId="0" applyFont="1" applyBorder="1" applyAlignment="1">
      <alignment horizontal="center" vertical="center"/>
    </xf>
    <xf numFmtId="0" fontId="2" fillId="0" borderId="82" xfId="0" applyFont="1" applyBorder="1" applyAlignment="1">
      <alignment horizontal="left" vertical="center"/>
    </xf>
    <xf numFmtId="0" fontId="2" fillId="0" borderId="97" xfId="0" applyFont="1" applyBorder="1" applyAlignment="1">
      <alignment vertical="center"/>
    </xf>
    <xf numFmtId="180" fontId="2" fillId="0" borderId="17" xfId="42" applyNumberFormat="1" applyFont="1" applyFill="1" applyBorder="1" applyAlignment="1">
      <alignment horizontal="right" vertical="center"/>
    </xf>
    <xf numFmtId="0" fontId="7" fillId="0" borderId="26" xfId="0" applyFont="1" applyBorder="1" applyAlignment="1">
      <alignment horizontal="left" vertical="top" wrapText="1"/>
    </xf>
    <xf numFmtId="0" fontId="7" fillId="0" borderId="52" xfId="0" applyFont="1" applyBorder="1" applyAlignment="1">
      <alignment horizontal="left" vertical="top" wrapText="1"/>
    </xf>
    <xf numFmtId="9" fontId="2" fillId="0" borderId="17" xfId="0" applyNumberFormat="1" applyFont="1" applyBorder="1" applyAlignment="1">
      <alignment horizontal="left" vertical="center"/>
    </xf>
    <xf numFmtId="0" fontId="7" fillId="0" borderId="0" xfId="0" applyFont="1" applyBorder="1" applyAlignment="1">
      <alignment horizontal="left"/>
    </xf>
    <xf numFmtId="0" fontId="7" fillId="0" borderId="12" xfId="0" applyFont="1" applyBorder="1" applyAlignment="1">
      <alignment horizontal="left"/>
    </xf>
    <xf numFmtId="178" fontId="2" fillId="34" borderId="51" xfId="0" applyNumberFormat="1" applyFont="1" applyFill="1" applyBorder="1" applyAlignment="1">
      <alignment horizontal="right" vertical="center"/>
    </xf>
    <xf numFmtId="0" fontId="2" fillId="0" borderId="51" xfId="0" applyFont="1" applyBorder="1" applyAlignment="1">
      <alignment horizontal="left" vertical="center"/>
    </xf>
    <xf numFmtId="0" fontId="2" fillId="0" borderId="115" xfId="0" applyFont="1" applyBorder="1" applyAlignment="1">
      <alignment horizontal="left" vertical="center"/>
    </xf>
    <xf numFmtId="0" fontId="2" fillId="34" borderId="46" xfId="0" applyFont="1" applyFill="1" applyBorder="1" applyAlignment="1">
      <alignment horizontal="right" vertical="center"/>
    </xf>
    <xf numFmtId="179" fontId="2" fillId="0" borderId="17" xfId="50" applyNumberFormat="1" applyFont="1" applyFill="1" applyBorder="1" applyAlignment="1">
      <alignment horizontal="right" vertical="center"/>
    </xf>
    <xf numFmtId="178" fontId="2" fillId="34" borderId="0"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41" xfId="0" applyFont="1" applyBorder="1" applyAlignment="1">
      <alignment horizontal="left" vertical="center"/>
    </xf>
    <xf numFmtId="0" fontId="2" fillId="0" borderId="10" xfId="0" applyFont="1" applyBorder="1" applyAlignment="1">
      <alignment horizontal="center" vertical="center"/>
    </xf>
    <xf numFmtId="0" fontId="2" fillId="0" borderId="128" xfId="0" applyFont="1" applyBorder="1" applyAlignment="1">
      <alignment horizontal="center" vertical="center"/>
    </xf>
    <xf numFmtId="0" fontId="2" fillId="0" borderId="95" xfId="0" applyFont="1" applyBorder="1" applyAlignment="1">
      <alignment horizontal="left" vertical="center"/>
    </xf>
    <xf numFmtId="0" fontId="2" fillId="0" borderId="90" xfId="0" applyFont="1" applyBorder="1" applyAlignment="1">
      <alignment horizontal="left" vertical="center"/>
    </xf>
    <xf numFmtId="0" fontId="2" fillId="34" borderId="46" xfId="0" applyFont="1" applyFill="1" applyBorder="1" applyAlignment="1">
      <alignment horizontal="center" vertical="center"/>
    </xf>
    <xf numFmtId="0" fontId="7" fillId="0" borderId="50" xfId="0" applyFont="1" applyBorder="1" applyAlignment="1">
      <alignment horizontal="left" vertical="center"/>
    </xf>
    <xf numFmtId="0" fontId="7" fillId="0" borderId="82" xfId="0" applyFont="1" applyBorder="1" applyAlignment="1">
      <alignment horizontal="left" vertical="center"/>
    </xf>
    <xf numFmtId="0" fontId="2" fillId="0" borderId="59" xfId="0" applyFont="1" applyBorder="1" applyAlignment="1">
      <alignment horizontal="left" vertical="top"/>
    </xf>
    <xf numFmtId="0" fontId="2" fillId="0" borderId="13" xfId="0" applyFont="1" applyBorder="1" applyAlignment="1">
      <alignment horizontal="left" vertical="top"/>
    </xf>
    <xf numFmtId="0" fontId="2" fillId="0" borderId="61" xfId="0" applyFont="1" applyBorder="1" applyAlignment="1">
      <alignment horizontal="left" vertical="top"/>
    </xf>
    <xf numFmtId="0" fontId="2" fillId="0" borderId="14" xfId="0" applyFont="1" applyBorder="1" applyAlignment="1">
      <alignment horizontal="left" vertical="top"/>
    </xf>
    <xf numFmtId="0" fontId="2" fillId="0" borderId="47" xfId="0" applyFont="1" applyBorder="1" applyAlignment="1" quotePrefix="1">
      <alignment horizontal="right" vertical="center"/>
    </xf>
    <xf numFmtId="0" fontId="2" fillId="0" borderId="47" xfId="0" applyFont="1" applyBorder="1" applyAlignment="1">
      <alignment horizontal="right" vertical="center"/>
    </xf>
    <xf numFmtId="176" fontId="2" fillId="34" borderId="47" xfId="50" applyNumberFormat="1" applyFont="1" applyFill="1" applyBorder="1" applyAlignment="1">
      <alignment horizontal="right" vertical="center"/>
    </xf>
    <xf numFmtId="0" fontId="2" fillId="0" borderId="91" xfId="0" applyFont="1" applyBorder="1" applyAlignment="1">
      <alignment horizontal="left"/>
    </xf>
    <xf numFmtId="0" fontId="2" fillId="0" borderId="91" xfId="0" applyFont="1" applyBorder="1" applyAlignment="1">
      <alignment horizontal="right"/>
    </xf>
    <xf numFmtId="0" fontId="7" fillId="0" borderId="106" xfId="0" applyFont="1" applyBorder="1" applyAlignment="1">
      <alignment horizontal="left" vertical="top"/>
    </xf>
    <xf numFmtId="0" fontId="7" fillId="0" borderId="87" xfId="0" applyFont="1" applyBorder="1" applyAlignment="1">
      <alignment horizontal="left" vertical="top"/>
    </xf>
    <xf numFmtId="0" fontId="7" fillId="0" borderId="91" xfId="0" applyFont="1" applyBorder="1" applyAlignment="1">
      <alignment horizontal="left" vertical="center"/>
    </xf>
    <xf numFmtId="0" fontId="7" fillId="0" borderId="81" xfId="0" applyFont="1" applyBorder="1" applyAlignment="1">
      <alignment horizontal="left" vertical="center"/>
    </xf>
    <xf numFmtId="0" fontId="2" fillId="0" borderId="92" xfId="0" applyFont="1" applyBorder="1" applyAlignment="1">
      <alignment horizontal="left" vertical="top"/>
    </xf>
    <xf numFmtId="0" fontId="2" fillId="0" borderId="11" xfId="0" applyFont="1" applyBorder="1" applyAlignment="1">
      <alignment horizontal="left" vertical="top"/>
    </xf>
    <xf numFmtId="0" fontId="2" fillId="0" borderId="16" xfId="0" applyFont="1" applyBorder="1" applyAlignment="1">
      <alignment horizontal="left" vertical="top"/>
    </xf>
    <xf numFmtId="176" fontId="2" fillId="34" borderId="91" xfId="50" applyNumberFormat="1" applyFont="1" applyFill="1" applyBorder="1" applyAlignment="1">
      <alignment horizontal="right" vertical="center"/>
    </xf>
    <xf numFmtId="0" fontId="2" fillId="0" borderId="91" xfId="0" applyFont="1" applyBorder="1" applyAlignment="1">
      <alignment vertical="center"/>
    </xf>
    <xf numFmtId="0" fontId="2" fillId="0" borderId="81" xfId="0" applyFont="1" applyBorder="1" applyAlignment="1">
      <alignment vertical="center"/>
    </xf>
    <xf numFmtId="0" fontId="2" fillId="0" borderId="0" xfId="0" applyFont="1" applyBorder="1" applyAlignment="1">
      <alignment horizontal="right" vertical="center"/>
    </xf>
    <xf numFmtId="176" fontId="2" fillId="34" borderId="0" xfId="50" applyNumberFormat="1" applyFont="1" applyFill="1" applyBorder="1" applyAlignment="1">
      <alignment horizontal="right" vertical="center"/>
    </xf>
    <xf numFmtId="0" fontId="2" fillId="0" borderId="41" xfId="0" applyFont="1" applyBorder="1" applyAlignment="1">
      <alignmen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176" fontId="2" fillId="34" borderId="10" xfId="50" applyNumberFormat="1" applyFont="1" applyFill="1" applyBorder="1" applyAlignment="1">
      <alignment horizontal="right" vertical="center"/>
    </xf>
    <xf numFmtId="0" fontId="2" fillId="0" borderId="10" xfId="0" applyFont="1" applyBorder="1" applyAlignment="1">
      <alignment vertical="center"/>
    </xf>
    <xf numFmtId="0" fontId="2" fillId="0" borderId="128" xfId="0" applyFont="1" applyBorder="1" applyAlignment="1">
      <alignment vertical="center"/>
    </xf>
    <xf numFmtId="0" fontId="7" fillId="0" borderId="102" xfId="0" applyFont="1" applyBorder="1" applyAlignment="1">
      <alignment horizontal="left" vertical="top"/>
    </xf>
    <xf numFmtId="0" fontId="7" fillId="0" borderId="51" xfId="0" applyFont="1" applyBorder="1" applyAlignment="1">
      <alignment horizontal="left" vertical="center"/>
    </xf>
    <xf numFmtId="0" fontId="7" fillId="0" borderId="115" xfId="0" applyFont="1" applyBorder="1" applyAlignment="1">
      <alignment horizontal="left" vertical="center"/>
    </xf>
    <xf numFmtId="0" fontId="7" fillId="0" borderId="22" xfId="0" applyFont="1" applyBorder="1" applyAlignment="1">
      <alignment vertical="center" wrapText="1"/>
    </xf>
    <xf numFmtId="0" fontId="7" fillId="0" borderId="114"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26" xfId="0" applyFont="1" applyBorder="1" applyAlignment="1">
      <alignment vertical="center" wrapText="1"/>
    </xf>
    <xf numFmtId="0" fontId="7" fillId="0" borderId="52" xfId="0" applyFont="1" applyBorder="1" applyAlignment="1">
      <alignment vertical="center" wrapText="1"/>
    </xf>
    <xf numFmtId="0" fontId="2" fillId="0" borderId="59" xfId="0" applyFont="1" applyBorder="1" applyAlignment="1">
      <alignment horizontal="center" vertical="top"/>
    </xf>
    <xf numFmtId="0" fontId="2" fillId="0" borderId="13" xfId="0" applyFont="1" applyBorder="1" applyAlignment="1">
      <alignment horizontal="center" vertical="top"/>
    </xf>
    <xf numFmtId="0" fontId="2" fillId="0" borderId="61" xfId="0" applyFont="1" applyBorder="1" applyAlignment="1">
      <alignment horizontal="center" vertical="top"/>
    </xf>
    <xf numFmtId="178" fontId="2" fillId="34" borderId="47" xfId="0" applyNumberFormat="1" applyFont="1" applyFill="1" applyBorder="1" applyAlignment="1">
      <alignment horizontal="right" vertical="center"/>
    </xf>
    <xf numFmtId="0" fontId="7" fillId="0" borderId="0" xfId="0" applyFont="1" applyAlignment="1">
      <alignment horizontal="left"/>
    </xf>
    <xf numFmtId="0" fontId="2" fillId="0" borderId="95" xfId="0" applyFont="1" applyBorder="1" applyAlignment="1">
      <alignment vertical="center"/>
    </xf>
    <xf numFmtId="0" fontId="2" fillId="0" borderId="90" xfId="0" applyFont="1" applyBorder="1" applyAlignment="1">
      <alignment vertical="center"/>
    </xf>
    <xf numFmtId="0" fontId="7" fillId="0" borderId="109" xfId="0" applyFont="1" applyBorder="1" applyAlignment="1">
      <alignment horizontal="left" vertical="top"/>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114" xfId="0" applyFont="1" applyBorder="1" applyAlignment="1">
      <alignment horizontal="left" vertical="top" wrapText="1"/>
    </xf>
    <xf numFmtId="0" fontId="7" fillId="0" borderId="25" xfId="0" applyFont="1" applyBorder="1" applyAlignment="1">
      <alignment horizontal="left" vertical="top" wrapText="1"/>
    </xf>
    <xf numFmtId="0" fontId="2" fillId="34" borderId="0" xfId="0" applyFont="1" applyFill="1" applyBorder="1" applyAlignment="1">
      <alignment horizontal="right"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7" fillId="0" borderId="0" xfId="0" applyFont="1" applyAlignment="1">
      <alignment vertical="top" wrapText="1"/>
    </xf>
    <xf numFmtId="0" fontId="7" fillId="0" borderId="12" xfId="0" applyFont="1" applyBorder="1" applyAlignment="1">
      <alignment vertical="top" wrapText="1"/>
    </xf>
    <xf numFmtId="0" fontId="2" fillId="0" borderId="91" xfId="0" applyFont="1" applyBorder="1" applyAlignment="1">
      <alignment horizontal="left" vertical="center"/>
    </xf>
    <xf numFmtId="0" fontId="2" fillId="0" borderId="81" xfId="0" applyFont="1" applyBorder="1" applyAlignment="1">
      <alignment horizontal="left" vertical="center"/>
    </xf>
    <xf numFmtId="0" fontId="7" fillId="0" borderId="51" xfId="0" applyFont="1" applyBorder="1" applyAlignment="1">
      <alignment horizontal="left" vertical="top"/>
    </xf>
    <xf numFmtId="0" fontId="7" fillId="0" borderId="115" xfId="0" applyFont="1" applyBorder="1" applyAlignment="1">
      <alignment horizontal="left" vertical="top"/>
    </xf>
    <xf numFmtId="0" fontId="2" fillId="34" borderId="91" xfId="0" applyFont="1" applyFill="1" applyBorder="1" applyAlignment="1">
      <alignment horizontal="right" vertical="center"/>
    </xf>
    <xf numFmtId="179" fontId="2" fillId="34" borderId="14" xfId="50" applyNumberFormat="1" applyFont="1" applyFill="1" applyBorder="1" applyAlignment="1">
      <alignment horizontal="right" vertical="center"/>
    </xf>
    <xf numFmtId="0" fontId="2" fillId="0" borderId="98" xfId="0" applyFont="1" applyBorder="1" applyAlignment="1">
      <alignment horizontal="center" vertical="center"/>
    </xf>
    <xf numFmtId="0" fontId="2" fillId="0" borderId="94"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7" fillId="0" borderId="49" xfId="0" applyFont="1" applyBorder="1" applyAlignment="1">
      <alignment horizontal="left" vertical="center"/>
    </xf>
    <xf numFmtId="0" fontId="7" fillId="0" borderId="121" xfId="0" applyFont="1" applyBorder="1" applyAlignment="1">
      <alignment horizontal="left" vertical="center"/>
    </xf>
    <xf numFmtId="0" fontId="8" fillId="0" borderId="40"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52" xfId="0" applyFont="1" applyBorder="1" applyAlignment="1">
      <alignment vertical="top" wrapText="1"/>
    </xf>
    <xf numFmtId="0" fontId="8" fillId="0" borderId="92"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8" xfId="0" applyFont="1" applyFill="1" applyBorder="1" applyAlignment="1">
      <alignment horizontal="left" vertical="center" wrapText="1"/>
    </xf>
    <xf numFmtId="0" fontId="2" fillId="0" borderId="14" xfId="0" applyFont="1" applyBorder="1" applyAlignment="1">
      <alignment vertical="center"/>
    </xf>
    <xf numFmtId="182" fontId="8" fillId="34" borderId="10" xfId="0" applyNumberFormat="1" applyFont="1" applyFill="1" applyBorder="1" applyAlignment="1">
      <alignment horizontal="center" vertical="center"/>
    </xf>
    <xf numFmtId="182" fontId="8" fillId="34" borderId="128" xfId="0" applyNumberFormat="1" applyFont="1" applyFill="1" applyBorder="1" applyAlignment="1">
      <alignment horizontal="center" vertical="center"/>
    </xf>
    <xf numFmtId="0" fontId="8" fillId="0" borderId="91"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2" fillId="0" borderId="98" xfId="0" applyFont="1" applyBorder="1" applyAlignment="1">
      <alignment horizontal="left" vertical="top" shrinkToFit="1"/>
    </xf>
    <xf numFmtId="0" fontId="2" fillId="0" borderId="46" xfId="0" applyFont="1" applyBorder="1" applyAlignment="1">
      <alignment horizontal="left" vertical="top" shrinkToFit="1"/>
    </xf>
    <xf numFmtId="0" fontId="2" fillId="0" borderId="80" xfId="0" applyFont="1" applyBorder="1" applyAlignment="1">
      <alignment horizontal="left" vertical="top" shrinkToFit="1"/>
    </xf>
    <xf numFmtId="0" fontId="2" fillId="34" borderId="10" xfId="0" applyFont="1" applyFill="1" applyBorder="1" applyAlignment="1">
      <alignment horizontal="center" vertical="center"/>
    </xf>
    <xf numFmtId="0" fontId="25" fillId="0" borderId="92" xfId="0" applyFont="1" applyFill="1" applyBorder="1" applyAlignment="1">
      <alignment horizontal="left" vertical="center" wrapText="1"/>
    </xf>
    <xf numFmtId="0" fontId="25" fillId="0" borderId="91" xfId="0" applyFont="1" applyFill="1" applyBorder="1" applyAlignment="1">
      <alignment horizontal="left" vertical="center" wrapText="1"/>
    </xf>
    <xf numFmtId="0" fontId="25" fillId="0" borderId="8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28" xfId="0" applyFont="1" applyFill="1" applyBorder="1" applyAlignment="1">
      <alignment horizontal="left" vertical="center" wrapText="1"/>
    </xf>
    <xf numFmtId="0" fontId="2" fillId="0" borderId="46" xfId="0" applyFont="1" applyBorder="1" applyAlignment="1">
      <alignment horizontal="left" vertical="center" shrinkToFit="1"/>
    </xf>
    <xf numFmtId="0" fontId="2" fillId="0" borderId="80" xfId="0" applyFont="1" applyBorder="1" applyAlignment="1">
      <alignment horizontal="left" vertical="center" shrinkToFit="1"/>
    </xf>
    <xf numFmtId="0" fontId="0" fillId="0" borderId="22" xfId="0" applyFont="1" applyBorder="1" applyAlignment="1">
      <alignment/>
    </xf>
    <xf numFmtId="0" fontId="0" fillId="0" borderId="11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52" xfId="0" applyFont="1" applyBorder="1" applyAlignment="1">
      <alignment/>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2" fillId="0" borderId="0" xfId="0" applyFont="1" applyAlignment="1">
      <alignment horizontal="left" vertical="center"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26" xfId="0" applyFont="1" applyBorder="1" applyAlignment="1">
      <alignment horizontal="center" vertical="top" wrapText="1"/>
    </xf>
    <xf numFmtId="0" fontId="7" fillId="0" borderId="52" xfId="0" applyFont="1" applyBorder="1" applyAlignment="1">
      <alignment horizontal="center" vertical="top" wrapText="1"/>
    </xf>
    <xf numFmtId="0" fontId="8" fillId="0" borderId="26" xfId="0" applyFont="1" applyBorder="1" applyAlignment="1">
      <alignment horizontal="left" vertical="center" wrapText="1"/>
    </xf>
    <xf numFmtId="0" fontId="7" fillId="34" borderId="92" xfId="0" applyFont="1" applyFill="1" applyBorder="1" applyAlignment="1">
      <alignment horizontal="center" vertical="top"/>
    </xf>
    <xf numFmtId="0" fontId="7" fillId="34" borderId="104" xfId="0" applyFont="1" applyFill="1" applyBorder="1" applyAlignment="1">
      <alignment horizontal="center" vertical="top"/>
    </xf>
    <xf numFmtId="0" fontId="2" fillId="0" borderId="105"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04"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128"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28" xfId="0" applyFont="1" applyBorder="1" applyAlignment="1">
      <alignment horizontal="left" vertical="center" shrinkToFit="1"/>
    </xf>
    <xf numFmtId="0" fontId="8" fillId="0" borderId="96"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48" xfId="0" applyFont="1" applyBorder="1" applyAlignment="1">
      <alignment horizontal="left" vertical="center" shrinkToFit="1"/>
    </xf>
    <xf numFmtId="0" fontId="2" fillId="0" borderId="96" xfId="0" applyFont="1" applyBorder="1" applyAlignment="1">
      <alignment horizontal="left" vertical="top" shrinkToFit="1"/>
    </xf>
    <xf numFmtId="0" fontId="2" fillId="0" borderId="47" xfId="0" applyFont="1" applyBorder="1" applyAlignment="1">
      <alignment horizontal="left" vertical="top" shrinkToFit="1"/>
    </xf>
    <xf numFmtId="0" fontId="2" fillId="0" borderId="48" xfId="0" applyFont="1" applyBorder="1" applyAlignment="1">
      <alignment horizontal="left" vertical="top" shrinkToFit="1"/>
    </xf>
    <xf numFmtId="0" fontId="2" fillId="0" borderId="135" xfId="0" applyFont="1" applyBorder="1" applyAlignment="1">
      <alignment horizontal="center" vertical="top" shrinkToFit="1"/>
    </xf>
    <xf numFmtId="0" fontId="2" fillId="0" borderId="136" xfId="0" applyFont="1" applyBorder="1" applyAlignment="1">
      <alignment horizontal="center" vertical="top" shrinkToFit="1"/>
    </xf>
    <xf numFmtId="0" fontId="2" fillId="0" borderId="137" xfId="0" applyFont="1" applyBorder="1" applyAlignment="1">
      <alignment horizontal="center" vertical="top" shrinkToFit="1"/>
    </xf>
    <xf numFmtId="0" fontId="2" fillId="0" borderId="138" xfId="0" applyFont="1" applyBorder="1" applyAlignment="1">
      <alignment horizontal="center" vertical="top" shrinkToFit="1"/>
    </xf>
    <xf numFmtId="0" fontId="2" fillId="0" borderId="139" xfId="0" applyFont="1" applyBorder="1" applyAlignment="1">
      <alignment horizontal="center" vertical="top" shrinkToFit="1"/>
    </xf>
    <xf numFmtId="0" fontId="2" fillId="0" borderId="140" xfId="0" applyFont="1" applyBorder="1" applyAlignment="1">
      <alignment horizontal="center" vertical="top" shrinkToFi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41" xfId="0" applyFont="1" applyFill="1" applyBorder="1" applyAlignment="1">
      <alignment horizontal="left" vertical="center"/>
    </xf>
    <xf numFmtId="0" fontId="7" fillId="0" borderId="0" xfId="63" applyFont="1" applyBorder="1" applyAlignment="1">
      <alignment vertical="top" wrapText="1"/>
      <protection/>
    </xf>
    <xf numFmtId="0" fontId="7" fillId="0" borderId="112" xfId="63" applyFont="1" applyBorder="1" applyAlignment="1">
      <alignment horizontal="left" vertical="center"/>
      <protection/>
    </xf>
    <xf numFmtId="0" fontId="7" fillId="0" borderId="88" xfId="63" applyFont="1" applyBorder="1" applyAlignment="1">
      <alignment horizontal="left" vertical="center"/>
      <protection/>
    </xf>
    <xf numFmtId="0" fontId="7" fillId="0" borderId="50" xfId="63" applyFont="1" applyBorder="1" applyAlignment="1">
      <alignment horizontal="left" vertical="center"/>
      <protection/>
    </xf>
    <xf numFmtId="0" fontId="7" fillId="0" borderId="82" xfId="63" applyFont="1" applyBorder="1" applyAlignment="1">
      <alignment horizontal="left" vertical="center"/>
      <protection/>
    </xf>
    <xf numFmtId="0" fontId="8" fillId="0" borderId="0" xfId="63" applyFont="1" applyBorder="1" applyAlignment="1">
      <alignment vertical="center" wrapText="1"/>
      <protection/>
    </xf>
    <xf numFmtId="0" fontId="2" fillId="0" borderId="0" xfId="63" applyFont="1" applyAlignment="1">
      <alignment horizontal="left" vertical="center" wrapText="1"/>
      <protection/>
    </xf>
    <xf numFmtId="0" fontId="7" fillId="0" borderId="21" xfId="63" applyFont="1" applyBorder="1" applyAlignment="1">
      <alignment horizontal="left" vertical="top" wrapText="1"/>
      <protection/>
    </xf>
    <xf numFmtId="0" fontId="7" fillId="0" borderId="22" xfId="63" applyFont="1" applyBorder="1" applyAlignment="1">
      <alignment horizontal="left" vertical="top" wrapText="1"/>
      <protection/>
    </xf>
    <xf numFmtId="0" fontId="7" fillId="0" borderId="114" xfId="63" applyFont="1" applyBorder="1" applyAlignment="1">
      <alignment horizontal="left" vertical="top" wrapText="1"/>
      <protection/>
    </xf>
    <xf numFmtId="0" fontId="7" fillId="0" borderId="25" xfId="63" applyFont="1" applyBorder="1" applyAlignment="1">
      <alignment horizontal="left" vertical="top" wrapText="1"/>
      <protection/>
    </xf>
    <xf numFmtId="0" fontId="7" fillId="0" borderId="26" xfId="63" applyFont="1" applyBorder="1" applyAlignment="1">
      <alignment horizontal="left" vertical="top" wrapText="1"/>
      <protection/>
    </xf>
    <xf numFmtId="0" fontId="7" fillId="0" borderId="52" xfId="63" applyFont="1" applyBorder="1" applyAlignment="1">
      <alignment horizontal="left" vertical="top" wrapText="1"/>
      <protection/>
    </xf>
    <xf numFmtId="0" fontId="2" fillId="0" borderId="105" xfId="63" applyFont="1" applyBorder="1" applyAlignment="1">
      <alignment horizontal="left" vertical="top" wrapText="1"/>
      <protection/>
    </xf>
    <xf numFmtId="0" fontId="2" fillId="0" borderId="22" xfId="63" applyFont="1" applyBorder="1" applyAlignment="1">
      <alignment horizontal="left" vertical="top" wrapText="1"/>
      <protection/>
    </xf>
    <xf numFmtId="0" fontId="2" fillId="0" borderId="23" xfId="63" applyFont="1" applyBorder="1" applyAlignment="1">
      <alignment horizontal="left" vertical="top" wrapText="1"/>
      <protection/>
    </xf>
    <xf numFmtId="0" fontId="2" fillId="0" borderId="104" xfId="63" applyFont="1" applyBorder="1" applyAlignment="1">
      <alignment horizontal="left" vertical="top" wrapText="1"/>
      <protection/>
    </xf>
    <xf numFmtId="0" fontId="2" fillId="0" borderId="26" xfId="63" applyFont="1" applyBorder="1" applyAlignment="1">
      <alignment horizontal="left" vertical="top" wrapText="1"/>
      <protection/>
    </xf>
    <xf numFmtId="0" fontId="2" fillId="0" borderId="27" xfId="63" applyFont="1" applyBorder="1" applyAlignment="1">
      <alignment horizontal="left" vertical="top" wrapText="1"/>
      <protection/>
    </xf>
    <xf numFmtId="0" fontId="8" fillId="0" borderId="51" xfId="63" applyFont="1" applyBorder="1" applyAlignment="1">
      <alignment vertical="center" wrapText="1"/>
      <protection/>
    </xf>
    <xf numFmtId="0" fontId="8" fillId="0" borderId="115" xfId="63" applyFont="1" applyBorder="1" applyAlignment="1">
      <alignment vertical="center" wrapText="1"/>
      <protection/>
    </xf>
    <xf numFmtId="0" fontId="8" fillId="0" borderId="10" xfId="63" applyFont="1" applyBorder="1" applyAlignment="1">
      <alignment vertical="center" wrapText="1"/>
      <protection/>
    </xf>
    <xf numFmtId="0" fontId="8" fillId="0" borderId="128" xfId="63" applyFont="1" applyBorder="1" applyAlignment="1">
      <alignment vertical="center" wrapText="1"/>
      <protection/>
    </xf>
    <xf numFmtId="0" fontId="2" fillId="0" borderId="10" xfId="63" applyFont="1" applyBorder="1" applyAlignment="1">
      <alignment horizontal="left" vertical="center"/>
      <protection/>
    </xf>
    <xf numFmtId="0" fontId="2" fillId="34" borderId="10" xfId="63" applyFont="1" applyFill="1" applyBorder="1" applyAlignment="1">
      <alignment horizontal="center" vertical="center"/>
      <protection/>
    </xf>
    <xf numFmtId="0" fontId="2" fillId="0" borderId="10" xfId="63" applyFont="1" applyBorder="1" applyAlignment="1">
      <alignment horizontal="left" vertical="center" shrinkToFit="1"/>
      <protection/>
    </xf>
    <xf numFmtId="0" fontId="2" fillId="0" borderId="128" xfId="63" applyFont="1" applyBorder="1" applyAlignment="1">
      <alignment horizontal="left" vertical="center" shrinkToFit="1"/>
      <protection/>
    </xf>
    <xf numFmtId="0" fontId="8" fillId="0" borderId="40" xfId="63" applyFont="1" applyBorder="1" applyAlignment="1">
      <alignment vertical="top" wrapText="1"/>
      <protection/>
    </xf>
    <xf numFmtId="0" fontId="8" fillId="0" borderId="0" xfId="63" applyFont="1" applyBorder="1" applyAlignment="1">
      <alignment vertical="top" wrapText="1"/>
      <protection/>
    </xf>
    <xf numFmtId="0" fontId="8" fillId="0" borderId="12" xfId="63" applyFont="1" applyBorder="1" applyAlignment="1">
      <alignment vertical="top" wrapText="1"/>
      <protection/>
    </xf>
    <xf numFmtId="0" fontId="8" fillId="0" borderId="25" xfId="63" applyFont="1" applyBorder="1" applyAlignment="1">
      <alignment vertical="top" wrapText="1"/>
      <protection/>
    </xf>
    <xf numFmtId="0" fontId="8" fillId="0" borderId="26" xfId="63" applyFont="1" applyBorder="1" applyAlignment="1">
      <alignment vertical="top" wrapText="1"/>
      <protection/>
    </xf>
    <xf numFmtId="0" fontId="8" fillId="0" borderId="52" xfId="63" applyFont="1" applyBorder="1" applyAlignment="1">
      <alignment vertical="top" wrapText="1"/>
      <protection/>
    </xf>
    <xf numFmtId="0" fontId="2" fillId="0" borderId="135" xfId="63" applyFont="1" applyBorder="1" applyAlignment="1">
      <alignment horizontal="center" vertical="top" shrinkToFit="1"/>
      <protection/>
    </xf>
    <xf numFmtId="0" fontId="2" fillId="0" borderId="136" xfId="63" applyFont="1" applyBorder="1" applyAlignment="1">
      <alignment horizontal="center" vertical="top" shrinkToFit="1"/>
      <protection/>
    </xf>
    <xf numFmtId="0" fontId="2" fillId="0" borderId="137" xfId="63" applyFont="1" applyBorder="1" applyAlignment="1">
      <alignment horizontal="center" vertical="top" shrinkToFit="1"/>
      <protection/>
    </xf>
    <xf numFmtId="0" fontId="2" fillId="0" borderId="138" xfId="63" applyFont="1" applyBorder="1" applyAlignment="1">
      <alignment horizontal="center" vertical="top" shrinkToFit="1"/>
      <protection/>
    </xf>
    <xf numFmtId="0" fontId="2" fillId="0" borderId="139" xfId="63" applyFont="1" applyBorder="1" applyAlignment="1">
      <alignment horizontal="center" vertical="top" shrinkToFit="1"/>
      <protection/>
    </xf>
    <xf numFmtId="0" fontId="2" fillId="0" borderId="140" xfId="63" applyFont="1" applyBorder="1" applyAlignment="1">
      <alignment horizontal="center" vertical="top" shrinkToFit="1"/>
      <protection/>
    </xf>
    <xf numFmtId="0" fontId="7" fillId="0" borderId="49" xfId="63" applyFont="1" applyBorder="1" applyAlignment="1">
      <alignment horizontal="left" vertical="center"/>
      <protection/>
    </xf>
    <xf numFmtId="0" fontId="7" fillId="0" borderId="121" xfId="63" applyFont="1" applyBorder="1" applyAlignment="1">
      <alignment horizontal="left" vertical="center"/>
      <protection/>
    </xf>
    <xf numFmtId="0" fontId="0" fillId="0" borderId="22" xfId="63" applyFont="1" applyBorder="1">
      <alignment/>
      <protection/>
    </xf>
    <xf numFmtId="0" fontId="0" fillId="0" borderId="114" xfId="63" applyFont="1" applyBorder="1">
      <alignment/>
      <protection/>
    </xf>
    <xf numFmtId="0" fontId="0" fillId="0" borderId="25" xfId="63" applyFont="1" applyBorder="1">
      <alignment/>
      <protection/>
    </xf>
    <xf numFmtId="0" fontId="0" fillId="0" borderId="26" xfId="63" applyFont="1" applyBorder="1">
      <alignment/>
      <protection/>
    </xf>
    <xf numFmtId="0" fontId="0" fillId="0" borderId="52" xfId="63" applyFont="1" applyBorder="1">
      <alignment/>
      <protection/>
    </xf>
    <xf numFmtId="0" fontId="2" fillId="0" borderId="132" xfId="63" applyFont="1" applyBorder="1" applyAlignment="1">
      <alignment horizontal="center" vertical="center"/>
      <protection/>
    </xf>
    <xf numFmtId="0" fontId="2" fillId="0" borderId="133" xfId="63" applyFont="1" applyBorder="1" applyAlignment="1">
      <alignment horizontal="center" vertical="center"/>
      <protection/>
    </xf>
    <xf numFmtId="0" fontId="2" fillId="0" borderId="134" xfId="63" applyFont="1" applyBorder="1" applyAlignment="1">
      <alignment horizontal="center"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0" borderId="114" xfId="63" applyFont="1" applyBorder="1" applyAlignment="1">
      <alignment vertical="center"/>
      <protection/>
    </xf>
    <xf numFmtId="0" fontId="8" fillId="0" borderId="141" xfId="63" applyFont="1" applyBorder="1" applyAlignment="1">
      <alignment vertical="center"/>
      <protection/>
    </xf>
    <xf numFmtId="0" fontId="8" fillId="0" borderId="142" xfId="63" applyFont="1" applyBorder="1" applyAlignment="1">
      <alignment vertical="center"/>
      <protection/>
    </xf>
    <xf numFmtId="0" fontId="2" fillId="0" borderId="96" xfId="63" applyFont="1" applyBorder="1" applyAlignment="1">
      <alignment horizontal="left" vertical="top" shrinkToFit="1"/>
      <protection/>
    </xf>
    <xf numFmtId="0" fontId="2" fillId="0" borderId="47" xfId="63" applyFont="1" applyBorder="1" applyAlignment="1">
      <alignment horizontal="left" vertical="top" shrinkToFit="1"/>
      <protection/>
    </xf>
    <xf numFmtId="0" fontId="2" fillId="0" borderId="48" xfId="63" applyFont="1" applyBorder="1" applyAlignment="1">
      <alignment horizontal="left" vertical="top" shrinkToFit="1"/>
      <protection/>
    </xf>
    <xf numFmtId="0" fontId="8" fillId="0" borderId="130" xfId="63" applyFont="1" applyBorder="1" applyAlignment="1">
      <alignment vertical="center"/>
      <protection/>
    </xf>
    <xf numFmtId="0" fontId="8" fillId="0" borderId="131" xfId="63" applyFont="1" applyBorder="1" applyAlignment="1">
      <alignment vertical="center"/>
      <protection/>
    </xf>
    <xf numFmtId="0" fontId="2" fillId="0" borderId="0" xfId="63" applyFont="1" applyBorder="1" applyAlignment="1">
      <alignment vertical="center"/>
      <protection/>
    </xf>
    <xf numFmtId="0" fontId="2" fillId="0" borderId="98" xfId="63" applyFont="1" applyBorder="1" applyAlignment="1">
      <alignment horizontal="left" vertical="top" shrinkToFit="1"/>
      <protection/>
    </xf>
    <xf numFmtId="0" fontId="2" fillId="0" borderId="46" xfId="63" applyFont="1" applyBorder="1" applyAlignment="1">
      <alignment horizontal="left" vertical="top" shrinkToFit="1"/>
      <protection/>
    </xf>
    <xf numFmtId="0" fontId="2" fillId="0" borderId="80" xfId="63" applyFont="1" applyBorder="1" applyAlignment="1">
      <alignment horizontal="left" vertical="top" shrinkToFit="1"/>
      <protection/>
    </xf>
    <xf numFmtId="9" fontId="2" fillId="0" borderId="17" xfId="63" applyNumberFormat="1" applyFont="1" applyBorder="1" applyAlignment="1">
      <alignment horizontal="left" vertical="center"/>
      <protection/>
    </xf>
    <xf numFmtId="179" fontId="2" fillId="34" borderId="17" xfId="52" applyNumberFormat="1" applyFont="1" applyFill="1" applyBorder="1" applyAlignment="1">
      <alignment horizontal="right" vertical="center"/>
    </xf>
    <xf numFmtId="0" fontId="2" fillId="0" borderId="17" xfId="63" applyFont="1" applyBorder="1" applyAlignment="1">
      <alignment vertical="center"/>
      <protection/>
    </xf>
    <xf numFmtId="179" fontId="2" fillId="0" borderId="17" xfId="52" applyNumberFormat="1" applyFont="1" applyFill="1" applyBorder="1" applyAlignment="1">
      <alignment horizontal="right" vertical="center"/>
    </xf>
    <xf numFmtId="0" fontId="2" fillId="0" borderId="14" xfId="63" applyFont="1" applyBorder="1" applyAlignment="1">
      <alignment vertical="center"/>
      <protection/>
    </xf>
    <xf numFmtId="179" fontId="2" fillId="34" borderId="14" xfId="52" applyNumberFormat="1" applyFont="1" applyFill="1" applyBorder="1" applyAlignment="1">
      <alignment horizontal="right" vertical="center"/>
    </xf>
    <xf numFmtId="0" fontId="2" fillId="0" borderId="97" xfId="63" applyFont="1" applyBorder="1" applyAlignment="1">
      <alignment vertical="center"/>
      <protection/>
    </xf>
    <xf numFmtId="180" fontId="2" fillId="0" borderId="17" xfId="43" applyNumberFormat="1" applyFont="1" applyFill="1" applyBorder="1" applyAlignment="1">
      <alignment horizontal="right" vertical="center"/>
    </xf>
    <xf numFmtId="0" fontId="25" fillId="0" borderId="92" xfId="63" applyFont="1" applyFill="1" applyBorder="1" applyAlignment="1">
      <alignment horizontal="left" vertical="center" wrapText="1"/>
      <protection/>
    </xf>
    <xf numFmtId="0" fontId="25" fillId="0" borderId="91" xfId="63" applyFont="1" applyFill="1" applyBorder="1" applyAlignment="1">
      <alignment horizontal="left" vertical="center" wrapText="1"/>
      <protection/>
    </xf>
    <xf numFmtId="0" fontId="25" fillId="0" borderId="81" xfId="63" applyFont="1" applyFill="1" applyBorder="1" applyAlignment="1">
      <alignment horizontal="left" vertical="center" wrapText="1"/>
      <protection/>
    </xf>
    <xf numFmtId="0" fontId="25" fillId="0" borderId="11" xfId="63" applyFont="1" applyFill="1" applyBorder="1" applyAlignment="1">
      <alignment horizontal="left" vertical="center" wrapText="1"/>
      <protection/>
    </xf>
    <xf numFmtId="0" fontId="25" fillId="0" borderId="0" xfId="63" applyFont="1" applyFill="1" applyBorder="1" applyAlignment="1">
      <alignment horizontal="left" vertical="center" wrapText="1"/>
      <protection/>
    </xf>
    <xf numFmtId="0" fontId="25" fillId="0" borderId="41" xfId="63" applyFont="1" applyFill="1" applyBorder="1" applyAlignment="1">
      <alignment horizontal="left" vertical="center" wrapText="1"/>
      <protection/>
    </xf>
    <xf numFmtId="0" fontId="25" fillId="0" borderId="16" xfId="63" applyFont="1" applyFill="1" applyBorder="1" applyAlignment="1">
      <alignment horizontal="left" vertical="center" wrapText="1"/>
      <protection/>
    </xf>
    <xf numFmtId="0" fontId="25" fillId="0" borderId="10" xfId="63" applyFont="1" applyFill="1" applyBorder="1" applyAlignment="1">
      <alignment horizontal="left" vertical="center" wrapText="1"/>
      <protection/>
    </xf>
    <xf numFmtId="0" fontId="25" fillId="0" borderId="128" xfId="63" applyFont="1" applyFill="1" applyBorder="1" applyAlignment="1">
      <alignment horizontal="left" vertical="center" wrapText="1"/>
      <protection/>
    </xf>
    <xf numFmtId="0" fontId="7" fillId="0" borderId="0" xfId="63" applyFont="1" applyAlignment="1">
      <alignment vertical="top" wrapText="1"/>
      <protection/>
    </xf>
    <xf numFmtId="0" fontId="7" fillId="0" borderId="12" xfId="63" applyFont="1" applyBorder="1" applyAlignment="1">
      <alignment vertical="top" wrapText="1"/>
      <protection/>
    </xf>
    <xf numFmtId="0" fontId="8" fillId="0" borderId="91" xfId="63" applyFont="1" applyFill="1" applyBorder="1" applyAlignment="1">
      <alignment horizontal="center" vertical="center" wrapText="1"/>
      <protection/>
    </xf>
    <xf numFmtId="0" fontId="8" fillId="0" borderId="81" xfId="63" applyFont="1" applyFill="1" applyBorder="1" applyAlignment="1">
      <alignment horizontal="center" vertical="center" wrapText="1"/>
      <protection/>
    </xf>
    <xf numFmtId="0" fontId="2" fillId="0" borderId="10" xfId="63" applyFont="1" applyBorder="1" applyAlignment="1">
      <alignment horizontal="center" vertical="center"/>
      <protection/>
    </xf>
    <xf numFmtId="182" fontId="8" fillId="34" borderId="10" xfId="63" applyNumberFormat="1" applyFont="1" applyFill="1" applyBorder="1" applyAlignment="1">
      <alignment horizontal="center" vertical="center"/>
      <protection/>
    </xf>
    <xf numFmtId="182" fontId="8" fillId="34" borderId="128" xfId="63" applyNumberFormat="1" applyFont="1" applyFill="1" applyBorder="1" applyAlignment="1">
      <alignment horizontal="center" vertical="center"/>
      <protection/>
    </xf>
    <xf numFmtId="0" fontId="2" fillId="0" borderId="12" xfId="63" applyFont="1" applyBorder="1" applyAlignment="1">
      <alignment vertical="center"/>
      <protection/>
    </xf>
    <xf numFmtId="0" fontId="7" fillId="0" borderId="0" xfId="63" applyFont="1" applyBorder="1" applyAlignment="1">
      <alignment horizontal="left" vertical="top" wrapText="1"/>
      <protection/>
    </xf>
    <xf numFmtId="0" fontId="7" fillId="0" borderId="12" xfId="63" applyFont="1" applyBorder="1" applyAlignment="1">
      <alignment horizontal="left" vertical="top" wrapText="1"/>
      <protection/>
    </xf>
    <xf numFmtId="176" fontId="2" fillId="0" borderId="47" xfId="52" applyNumberFormat="1" applyFont="1" applyFill="1" applyBorder="1" applyAlignment="1">
      <alignment vertical="center"/>
    </xf>
    <xf numFmtId="0" fontId="2" fillId="0" borderId="47"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94" xfId="63" applyFont="1" applyBorder="1" applyAlignment="1">
      <alignment horizontal="center" vertical="center"/>
      <protection/>
    </xf>
    <xf numFmtId="0" fontId="2" fillId="0" borderId="21" xfId="63" applyFont="1" applyBorder="1" applyAlignment="1">
      <alignment horizontal="right" vertical="center"/>
      <protection/>
    </xf>
    <xf numFmtId="0" fontId="2" fillId="0" borderId="22" xfId="63" applyFont="1" applyBorder="1" applyAlignment="1">
      <alignment horizontal="right" vertical="center"/>
      <protection/>
    </xf>
    <xf numFmtId="0" fontId="2" fillId="0" borderId="25" xfId="63" applyFont="1" applyBorder="1" applyAlignment="1">
      <alignment horizontal="right" vertical="center"/>
      <protection/>
    </xf>
    <xf numFmtId="0" fontId="2" fillId="0" borderId="26" xfId="63" applyFont="1" applyBorder="1" applyAlignment="1">
      <alignment horizontal="right" vertical="center"/>
      <protection/>
    </xf>
    <xf numFmtId="0" fontId="2" fillId="34" borderId="22" xfId="63" applyFont="1" applyFill="1" applyBorder="1" applyAlignment="1">
      <alignment horizontal="center" vertical="center"/>
      <protection/>
    </xf>
    <xf numFmtId="0" fontId="2" fillId="34" borderId="26"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2" xfId="63" applyFont="1" applyBorder="1" applyAlignment="1">
      <alignment horizontal="left"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2" fillId="0" borderId="27" xfId="63" applyFont="1" applyBorder="1" applyAlignment="1">
      <alignment horizontal="left" vertical="center"/>
      <protection/>
    </xf>
    <xf numFmtId="0" fontId="2" fillId="38" borderId="0" xfId="0" applyFont="1" applyFill="1" applyBorder="1" applyAlignment="1">
      <alignment horizontal="center" vertical="center"/>
    </xf>
    <xf numFmtId="0" fontId="2" fillId="0" borderId="49" xfId="0" applyFont="1" applyFill="1" applyBorder="1" applyAlignment="1">
      <alignment horizontal="center" vertical="center"/>
    </xf>
    <xf numFmtId="0" fontId="8" fillId="0" borderId="91" xfId="0" applyFont="1" applyBorder="1" applyAlignment="1">
      <alignment horizontal="left" vertical="center" wrapText="1"/>
    </xf>
    <xf numFmtId="0" fontId="8" fillId="0" borderId="81" xfId="0" applyFont="1" applyBorder="1" applyAlignment="1">
      <alignment horizontal="left" vertical="center" wrapText="1"/>
    </xf>
    <xf numFmtId="0" fontId="8" fillId="0" borderId="41"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2" fillId="38" borderId="10" xfId="0" applyFont="1" applyFill="1" applyBorder="1" applyAlignment="1">
      <alignment horizontal="center" vertical="center"/>
    </xf>
    <xf numFmtId="0" fontId="2" fillId="38" borderId="128" xfId="0" applyFont="1" applyFill="1" applyBorder="1" applyAlignment="1">
      <alignment horizontal="center" vertical="center"/>
    </xf>
    <xf numFmtId="0" fontId="7" fillId="0" borderId="0" xfId="0" applyFont="1" applyBorder="1" applyAlignment="1">
      <alignment horizontal="left" vertical="center" wrapText="1"/>
    </xf>
    <xf numFmtId="0" fontId="7" fillId="0" borderId="41"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2" fillId="0" borderId="96" xfId="0" applyFont="1" applyBorder="1" applyAlignment="1">
      <alignment horizontal="left" vertical="center"/>
    </xf>
    <xf numFmtId="0" fontId="2" fillId="38" borderId="26" xfId="0" applyFont="1" applyFill="1" applyBorder="1" applyAlignment="1">
      <alignment horizontal="center" vertical="center"/>
    </xf>
    <xf numFmtId="0" fontId="7" fillId="34" borderId="110" xfId="0" applyFont="1" applyFill="1" applyBorder="1" applyAlignment="1">
      <alignment vertical="top"/>
    </xf>
    <xf numFmtId="0" fontId="7" fillId="34" borderId="100" xfId="0" applyFont="1" applyFill="1" applyBorder="1" applyAlignment="1">
      <alignment vertical="top"/>
    </xf>
    <xf numFmtId="0" fontId="2" fillId="0" borderId="91" xfId="0" applyFont="1" applyBorder="1" applyAlignment="1">
      <alignment horizontal="left" vertical="center" wrapText="1"/>
    </xf>
    <xf numFmtId="0" fontId="2" fillId="0" borderId="81" xfId="0" applyFont="1" applyBorder="1" applyAlignment="1">
      <alignment horizontal="left" vertical="center" wrapText="1"/>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0" fontId="2" fillId="0" borderId="143" xfId="0" applyFont="1" applyBorder="1" applyAlignment="1">
      <alignment horizontal="left" vertical="center" wrapText="1"/>
    </xf>
    <xf numFmtId="0" fontId="2" fillId="0" borderId="95" xfId="0" applyFont="1" applyBorder="1" applyAlignment="1">
      <alignment horizontal="left" vertical="center" wrapText="1"/>
    </xf>
    <xf numFmtId="0" fontId="2" fillId="0" borderId="90" xfId="0" applyFont="1" applyBorder="1" applyAlignment="1">
      <alignment horizontal="left" vertical="center" wrapText="1"/>
    </xf>
    <xf numFmtId="0" fontId="2" fillId="0" borderId="93" xfId="0" applyFont="1" applyBorder="1" applyAlignment="1">
      <alignment vertical="center" wrapText="1"/>
    </xf>
    <xf numFmtId="0" fontId="2" fillId="0" borderId="97" xfId="0" applyFont="1" applyBorder="1" applyAlignment="1">
      <alignment vertical="center" wrapText="1"/>
    </xf>
    <xf numFmtId="0" fontId="2" fillId="0" borderId="144"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44" xfId="0" applyFont="1" applyBorder="1" applyAlignment="1">
      <alignment vertical="center" wrapText="1"/>
    </xf>
    <xf numFmtId="0" fontId="2" fillId="0" borderId="52" xfId="0" applyFont="1" applyBorder="1" applyAlignment="1">
      <alignment vertical="center" wrapText="1"/>
    </xf>
    <xf numFmtId="0" fontId="2" fillId="0" borderId="61" xfId="0" applyFont="1" applyBorder="1" applyAlignment="1">
      <alignment vertical="center" wrapText="1"/>
    </xf>
    <xf numFmtId="0" fontId="2" fillId="0" borderId="33" xfId="0" applyFont="1" applyBorder="1" applyAlignment="1">
      <alignment vertical="center" wrapText="1"/>
    </xf>
    <xf numFmtId="0" fontId="7" fillId="38" borderId="110" xfId="0" applyFont="1" applyFill="1" applyBorder="1" applyAlignment="1">
      <alignment horizontal="center" vertical="center"/>
    </xf>
    <xf numFmtId="0" fontId="7" fillId="38" borderId="100" xfId="0" applyFont="1" applyFill="1" applyBorder="1" applyAlignment="1">
      <alignment horizontal="center" vertical="center"/>
    </xf>
    <xf numFmtId="0" fontId="7" fillId="38" borderId="108" xfId="0" applyFont="1" applyFill="1" applyBorder="1" applyAlignment="1">
      <alignment horizontal="center" vertical="center"/>
    </xf>
    <xf numFmtId="0" fontId="14" fillId="39" borderId="17" xfId="0" applyFont="1" applyFill="1" applyBorder="1" applyAlignment="1">
      <alignment horizontal="distributed" vertical="center"/>
    </xf>
    <xf numFmtId="0" fontId="14" fillId="39" borderId="92" xfId="0" applyFont="1" applyFill="1" applyBorder="1" applyAlignment="1">
      <alignment horizontal="right" vertical="center"/>
    </xf>
    <xf numFmtId="0" fontId="14" fillId="39" borderId="91" xfId="0" applyFont="1" applyFill="1" applyBorder="1" applyAlignment="1">
      <alignment horizontal="right" vertical="center"/>
    </xf>
    <xf numFmtId="0" fontId="14" fillId="39" borderId="93" xfId="0" applyFont="1" applyFill="1" applyBorder="1" applyAlignment="1">
      <alignment horizontal="right" vertical="center"/>
    </xf>
    <xf numFmtId="0" fontId="14" fillId="39" borderId="16" xfId="0" applyFont="1" applyFill="1" applyBorder="1" applyAlignment="1">
      <alignment horizontal="right" vertical="center"/>
    </xf>
    <xf numFmtId="0" fontId="14" fillId="39" borderId="10" xfId="0" applyFont="1" applyFill="1" applyBorder="1" applyAlignment="1">
      <alignment horizontal="right" vertical="center"/>
    </xf>
    <xf numFmtId="0" fontId="14" fillId="39" borderId="15" xfId="0" applyFont="1" applyFill="1" applyBorder="1" applyAlignment="1">
      <alignment horizontal="right" vertical="center"/>
    </xf>
    <xf numFmtId="0" fontId="14" fillId="39" borderId="92" xfId="0" applyFont="1" applyFill="1" applyBorder="1" applyAlignment="1">
      <alignment horizontal="distributed" vertical="center" wrapText="1"/>
    </xf>
    <xf numFmtId="0" fontId="14" fillId="39" borderId="91" xfId="0" applyFont="1" applyFill="1" applyBorder="1" applyAlignment="1">
      <alignment horizontal="distributed" vertical="center"/>
    </xf>
    <xf numFmtId="0" fontId="14" fillId="39" borderId="93" xfId="0" applyFont="1" applyFill="1" applyBorder="1" applyAlignment="1">
      <alignment horizontal="distributed" vertical="center"/>
    </xf>
    <xf numFmtId="0" fontId="14" fillId="39" borderId="11" xfId="0" applyFont="1" applyFill="1" applyBorder="1" applyAlignment="1">
      <alignment horizontal="distributed" vertical="center"/>
    </xf>
    <xf numFmtId="0" fontId="14" fillId="39" borderId="0" xfId="0" applyFont="1" applyFill="1" applyBorder="1" applyAlignment="1">
      <alignment horizontal="distributed" vertical="center"/>
    </xf>
    <xf numFmtId="0" fontId="14" fillId="39" borderId="12" xfId="0" applyFont="1" applyFill="1" applyBorder="1" applyAlignment="1">
      <alignment horizontal="distributed" vertical="center"/>
    </xf>
    <xf numFmtId="0" fontId="14" fillId="39" borderId="16" xfId="0" applyFont="1" applyFill="1" applyBorder="1" applyAlignment="1">
      <alignment horizontal="distributed" vertical="center"/>
    </xf>
    <xf numFmtId="0" fontId="14" fillId="39" borderId="10" xfId="0" applyFont="1" applyFill="1" applyBorder="1" applyAlignment="1">
      <alignment horizontal="distributed" vertical="center"/>
    </xf>
    <xf numFmtId="0" fontId="14" fillId="39" borderId="15" xfId="0" applyFont="1" applyFill="1" applyBorder="1" applyAlignment="1">
      <alignment horizontal="distributed" vertical="center"/>
    </xf>
    <xf numFmtId="0" fontId="93" fillId="39" borderId="97" xfId="0" applyFont="1" applyFill="1" applyBorder="1" applyAlignment="1">
      <alignment horizontal="right" vertical="center"/>
    </xf>
    <xf numFmtId="0" fontId="94" fillId="39" borderId="14" xfId="0" applyFont="1" applyFill="1" applyBorder="1" applyAlignment="1">
      <alignment horizontal="right" vertical="center"/>
    </xf>
    <xf numFmtId="0" fontId="16" fillId="39" borderId="92" xfId="0" applyFont="1" applyFill="1" applyBorder="1" applyAlignment="1">
      <alignment horizontal="center" vertical="center" textRotation="255" wrapText="1"/>
    </xf>
    <xf numFmtId="0" fontId="16" fillId="39" borderId="11" xfId="0" applyFont="1" applyFill="1" applyBorder="1" applyAlignment="1">
      <alignment horizontal="center" vertical="center" textRotation="255" wrapText="1"/>
    </xf>
    <xf numFmtId="0" fontId="16" fillId="39" borderId="16" xfId="0" applyFont="1" applyFill="1" applyBorder="1" applyAlignment="1">
      <alignment horizontal="center" vertical="center" textRotation="255" wrapText="1"/>
    </xf>
    <xf numFmtId="0" fontId="87" fillId="39" borderId="92" xfId="0" applyFont="1" applyFill="1" applyBorder="1" applyAlignment="1">
      <alignment horizontal="distributed" vertical="center" shrinkToFit="1"/>
    </xf>
    <xf numFmtId="0" fontId="87" fillId="39" borderId="93" xfId="0" applyFont="1" applyFill="1" applyBorder="1" applyAlignment="1">
      <alignment horizontal="distributed" vertical="center" shrinkToFit="1"/>
    </xf>
    <xf numFmtId="0" fontId="87" fillId="39" borderId="11" xfId="0" applyFont="1" applyFill="1" applyBorder="1" applyAlignment="1">
      <alignment horizontal="distributed" vertical="center" shrinkToFit="1"/>
    </xf>
    <xf numFmtId="0" fontId="87" fillId="39" borderId="12" xfId="0" applyFont="1" applyFill="1" applyBorder="1" applyAlignment="1">
      <alignment horizontal="distributed" vertical="center" shrinkToFit="1"/>
    </xf>
    <xf numFmtId="0" fontId="87" fillId="39" borderId="17" xfId="0" applyFont="1" applyFill="1" applyBorder="1" applyAlignment="1">
      <alignment horizontal="center" vertical="center"/>
    </xf>
    <xf numFmtId="0" fontId="14" fillId="39" borderId="11" xfId="0" applyFont="1" applyFill="1" applyBorder="1" applyAlignment="1">
      <alignment horizontal="center" vertical="center" wrapText="1"/>
    </xf>
    <xf numFmtId="0" fontId="14" fillId="39" borderId="0" xfId="0" applyFont="1" applyFill="1" applyBorder="1" applyAlignment="1">
      <alignment horizontal="center" vertical="center" wrapText="1"/>
    </xf>
    <xf numFmtId="0" fontId="14" fillId="39" borderId="12"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14" fillId="39" borderId="10" xfId="0" applyFont="1" applyFill="1" applyBorder="1" applyAlignment="1">
      <alignment horizontal="center" vertical="center" wrapText="1"/>
    </xf>
    <xf numFmtId="0" fontId="14" fillId="39" borderId="15" xfId="0" applyFont="1" applyFill="1" applyBorder="1" applyAlignment="1">
      <alignment horizontal="center" vertical="center" wrapText="1"/>
    </xf>
    <xf numFmtId="0" fontId="15" fillId="39" borderId="97" xfId="0" applyFont="1" applyFill="1" applyBorder="1" applyAlignment="1">
      <alignment horizontal="center" vertical="center"/>
    </xf>
    <xf numFmtId="0" fontId="15" fillId="39" borderId="14" xfId="0" applyFont="1" applyFill="1" applyBorder="1" applyAlignment="1">
      <alignment horizontal="center" vertical="center"/>
    </xf>
    <xf numFmtId="0" fontId="95" fillId="39" borderId="92" xfId="0" applyFont="1" applyFill="1" applyBorder="1" applyAlignment="1">
      <alignment horizontal="distributed" vertical="center" wrapText="1" shrinkToFit="1"/>
    </xf>
    <xf numFmtId="0" fontId="95" fillId="39" borderId="93" xfId="0" applyFont="1" applyFill="1" applyBorder="1" applyAlignment="1">
      <alignment horizontal="distributed" vertical="center" shrinkToFit="1"/>
    </xf>
    <xf numFmtId="0" fontId="95" fillId="39" borderId="16" xfId="0" applyFont="1" applyFill="1" applyBorder="1" applyAlignment="1">
      <alignment horizontal="distributed" vertical="center" shrinkToFit="1"/>
    </xf>
    <xf numFmtId="0" fontId="95" fillId="39" borderId="15" xfId="0" applyFont="1" applyFill="1" applyBorder="1" applyAlignment="1">
      <alignment horizontal="distributed" vertical="center" shrinkToFit="1"/>
    </xf>
    <xf numFmtId="0" fontId="87" fillId="39" borderId="17" xfId="0" applyFont="1" applyFill="1" applyBorder="1" applyAlignment="1">
      <alignment horizontal="distributed" vertical="center"/>
    </xf>
    <xf numFmtId="0" fontId="95" fillId="39" borderId="17" xfId="0" applyFont="1" applyFill="1" applyBorder="1" applyAlignment="1">
      <alignment horizontal="distributed" vertical="center" wrapText="1"/>
    </xf>
    <xf numFmtId="0" fontId="14" fillId="39" borderId="17" xfId="0" applyFont="1" applyFill="1" applyBorder="1" applyAlignment="1">
      <alignment horizontal="center" vertical="center"/>
    </xf>
    <xf numFmtId="0" fontId="87" fillId="39" borderId="92" xfId="0" applyFont="1" applyFill="1" applyBorder="1" applyAlignment="1">
      <alignment horizontal="distributed" vertical="center"/>
    </xf>
    <xf numFmtId="0" fontId="87" fillId="39" borderId="91" xfId="0" applyFont="1" applyFill="1" applyBorder="1" applyAlignment="1">
      <alignment horizontal="distributed" vertical="center"/>
    </xf>
    <xf numFmtId="0" fontId="87" fillId="39" borderId="93" xfId="0" applyFont="1" applyFill="1" applyBorder="1" applyAlignment="1">
      <alignment horizontal="distributed" vertical="center"/>
    </xf>
    <xf numFmtId="0" fontId="87" fillId="39" borderId="16" xfId="0" applyFont="1" applyFill="1" applyBorder="1" applyAlignment="1">
      <alignment horizontal="distributed" vertical="center"/>
    </xf>
    <xf numFmtId="0" fontId="87" fillId="39" borderId="10" xfId="0" applyFont="1" applyFill="1" applyBorder="1" applyAlignment="1">
      <alignment horizontal="distributed" vertical="center"/>
    </xf>
    <xf numFmtId="0" fontId="87" fillId="39" borderId="15" xfId="0" applyFont="1" applyFill="1" applyBorder="1" applyAlignment="1">
      <alignment horizontal="distributed" vertical="center"/>
    </xf>
    <xf numFmtId="0" fontId="14" fillId="39" borderId="11" xfId="0" applyFont="1" applyFill="1" applyBorder="1" applyAlignment="1">
      <alignment horizontal="right" vertical="center"/>
    </xf>
    <xf numFmtId="0" fontId="14" fillId="39" borderId="0" xfId="0" applyFont="1" applyFill="1" applyBorder="1" applyAlignment="1">
      <alignment horizontal="right" vertical="center"/>
    </xf>
    <xf numFmtId="0" fontId="14" fillId="39" borderId="12" xfId="0" applyFont="1" applyFill="1" applyBorder="1" applyAlignment="1">
      <alignment horizontal="right" vertical="center"/>
    </xf>
    <xf numFmtId="0" fontId="14" fillId="39" borderId="16" xfId="0" applyFont="1" applyFill="1" applyBorder="1" applyAlignment="1">
      <alignment horizontal="center" vertical="center"/>
    </xf>
    <xf numFmtId="0" fontId="14" fillId="39" borderId="10" xfId="0" applyFont="1" applyFill="1" applyBorder="1" applyAlignment="1">
      <alignment horizontal="center" vertical="center"/>
    </xf>
    <xf numFmtId="0" fontId="14" fillId="39" borderId="15" xfId="0" applyFont="1" applyFill="1" applyBorder="1" applyAlignment="1">
      <alignment horizontal="center" vertical="center"/>
    </xf>
    <xf numFmtId="0" fontId="87" fillId="39" borderId="11" xfId="0" applyFont="1" applyFill="1" applyBorder="1" applyAlignment="1">
      <alignment horizontal="distributed" vertical="center"/>
    </xf>
    <xf numFmtId="0" fontId="87" fillId="39" borderId="0" xfId="0" applyFont="1" applyFill="1" applyBorder="1" applyAlignment="1">
      <alignment horizontal="distributed" vertical="center"/>
    </xf>
    <xf numFmtId="0" fontId="87" fillId="39" borderId="12" xfId="0" applyFont="1" applyFill="1" applyBorder="1" applyAlignment="1">
      <alignment horizontal="distributed" vertical="center"/>
    </xf>
    <xf numFmtId="0" fontId="87" fillId="39" borderId="92" xfId="0" applyFont="1" applyFill="1" applyBorder="1" applyAlignment="1">
      <alignment horizontal="distributed" vertical="center" wrapText="1"/>
    </xf>
    <xf numFmtId="0" fontId="87" fillId="39" borderId="17" xfId="0" applyFont="1" applyFill="1" applyBorder="1" applyAlignment="1">
      <alignment horizontal="distributed" vertical="center" wrapText="1"/>
    </xf>
    <xf numFmtId="0" fontId="88" fillId="39" borderId="17" xfId="0" applyFont="1" applyFill="1" applyBorder="1" applyAlignment="1">
      <alignment horizontal="distributed" vertical="center" wrapText="1"/>
    </xf>
    <xf numFmtId="0" fontId="87" fillId="39" borderId="92" xfId="0" applyNumberFormat="1" applyFont="1" applyFill="1" applyBorder="1" applyAlignment="1" applyProtection="1">
      <alignment horizontal="distributed" vertical="center" wrapText="1"/>
      <protection locked="0"/>
    </xf>
    <xf numFmtId="0" fontId="87" fillId="39" borderId="93" xfId="0" applyNumberFormat="1" applyFont="1" applyFill="1" applyBorder="1" applyAlignment="1" applyProtection="1">
      <alignment horizontal="distributed" vertical="center" wrapText="1"/>
      <protection locked="0"/>
    </xf>
    <xf numFmtId="0" fontId="87" fillId="39" borderId="16" xfId="0" applyNumberFormat="1" applyFont="1" applyFill="1" applyBorder="1" applyAlignment="1" applyProtection="1">
      <alignment horizontal="distributed" vertical="center" wrapText="1"/>
      <protection locked="0"/>
    </xf>
    <xf numFmtId="0" fontId="87" fillId="39" borderId="15" xfId="0" applyNumberFormat="1" applyFont="1" applyFill="1" applyBorder="1" applyAlignment="1" applyProtection="1">
      <alignment horizontal="distributed" vertical="center" wrapText="1"/>
      <protection locked="0"/>
    </xf>
    <xf numFmtId="0" fontId="95" fillId="39" borderId="97" xfId="0" applyFont="1" applyFill="1" applyBorder="1" applyAlignment="1">
      <alignment horizontal="center" vertical="center" textRotation="255" wrapText="1"/>
    </xf>
    <xf numFmtId="0" fontId="24" fillId="0" borderId="13" xfId="0" applyFont="1" applyBorder="1" applyAlignment="1">
      <alignment/>
    </xf>
    <xf numFmtId="0" fontId="24" fillId="0" borderId="14" xfId="0" applyFont="1" applyBorder="1" applyAlignment="1">
      <alignment/>
    </xf>
    <xf numFmtId="0" fontId="87" fillId="39" borderId="17" xfId="0" applyFont="1" applyFill="1" applyBorder="1" applyAlignment="1">
      <alignment horizontal="center" vertical="center" textRotation="255"/>
    </xf>
    <xf numFmtId="0" fontId="87" fillId="39" borderId="97" xfId="0" applyFont="1" applyFill="1" applyBorder="1" applyAlignment="1">
      <alignment horizontal="right" vertical="center"/>
    </xf>
    <xf numFmtId="0" fontId="89" fillId="39" borderId="14" xfId="0" applyFont="1" applyFill="1" applyBorder="1" applyAlignment="1">
      <alignment horizontal="right" vertical="center"/>
    </xf>
    <xf numFmtId="0" fontId="13" fillId="39" borderId="98" xfId="0" applyFont="1" applyFill="1" applyBorder="1" applyAlignment="1">
      <alignment horizontal="center" vertical="center"/>
    </xf>
    <xf numFmtId="0" fontId="13" fillId="39" borderId="46" xfId="0" applyFont="1" applyFill="1" applyBorder="1" applyAlignment="1">
      <alignment horizontal="center" vertical="center"/>
    </xf>
    <xf numFmtId="0" fontId="13" fillId="39" borderId="94" xfId="0" applyFont="1" applyFill="1" applyBorder="1" applyAlignment="1">
      <alignment horizontal="center" vertical="center"/>
    </xf>
    <xf numFmtId="0" fontId="96" fillId="39" borderId="0" xfId="0" applyFont="1" applyFill="1" applyBorder="1" applyAlignment="1">
      <alignment horizontal="right" vertical="top" wrapText="1"/>
    </xf>
    <xf numFmtId="0" fontId="14" fillId="39" borderId="17" xfId="0" applyFont="1" applyFill="1" applyBorder="1" applyAlignment="1">
      <alignment horizontal="distributed" vertical="center"/>
    </xf>
    <xf numFmtId="0" fontId="14" fillId="39" borderId="98" xfId="0" applyFont="1" applyFill="1" applyBorder="1" applyAlignment="1">
      <alignment horizontal="distributed" vertical="center"/>
    </xf>
    <xf numFmtId="0" fontId="14" fillId="39" borderId="92" xfId="0" applyFont="1" applyFill="1" applyBorder="1" applyAlignment="1">
      <alignment horizontal="center" vertical="center"/>
    </xf>
    <xf numFmtId="0" fontId="14" fillId="39" borderId="91" xfId="0" applyFont="1" applyFill="1" applyBorder="1" applyAlignment="1">
      <alignment horizontal="center" vertical="center"/>
    </xf>
    <xf numFmtId="0" fontId="14" fillId="39" borderId="93" xfId="0" applyFont="1" applyFill="1" applyBorder="1" applyAlignment="1">
      <alignment horizontal="center" vertical="center"/>
    </xf>
    <xf numFmtId="0" fontId="14" fillId="39" borderId="16" xfId="0" applyFont="1" applyFill="1" applyBorder="1" applyAlignment="1">
      <alignment horizontal="center" vertical="center"/>
    </xf>
    <xf numFmtId="0" fontId="14" fillId="39" borderId="10" xfId="0" applyFont="1" applyFill="1" applyBorder="1" applyAlignment="1">
      <alignment horizontal="center" vertical="center"/>
    </xf>
    <xf numFmtId="0" fontId="14" fillId="39" borderId="15" xfId="0" applyFont="1" applyFill="1" applyBorder="1" applyAlignment="1">
      <alignment horizontal="center" vertical="center"/>
    </xf>
    <xf numFmtId="0" fontId="14" fillId="39" borderId="92" xfId="0" applyFont="1" applyFill="1" applyBorder="1" applyAlignment="1">
      <alignment horizontal="center" vertical="center"/>
    </xf>
    <xf numFmtId="0" fontId="14" fillId="39" borderId="91" xfId="0" applyFont="1" applyFill="1" applyBorder="1" applyAlignment="1">
      <alignment horizontal="center" vertical="center"/>
    </xf>
    <xf numFmtId="0" fontId="14" fillId="39" borderId="93" xfId="0" applyFont="1" applyFill="1" applyBorder="1" applyAlignment="1">
      <alignment horizontal="center" vertical="center"/>
    </xf>
    <xf numFmtId="0" fontId="14" fillId="39" borderId="92" xfId="0" applyFont="1" applyFill="1" applyBorder="1" applyAlignment="1">
      <alignment horizontal="center"/>
    </xf>
    <xf numFmtId="0" fontId="14" fillId="39" borderId="91" xfId="0" applyFont="1" applyFill="1" applyBorder="1" applyAlignment="1">
      <alignment horizontal="center"/>
    </xf>
    <xf numFmtId="0" fontId="14" fillId="39" borderId="93" xfId="0" applyFont="1" applyFill="1" applyBorder="1" applyAlignment="1">
      <alignment horizontal="center"/>
    </xf>
    <xf numFmtId="0" fontId="14" fillId="39" borderId="16" xfId="0" applyFont="1" applyFill="1" applyBorder="1" applyAlignment="1">
      <alignment horizontal="center"/>
    </xf>
    <xf numFmtId="0" fontId="14" fillId="39" borderId="10" xfId="0" applyFont="1" applyFill="1" applyBorder="1" applyAlignment="1">
      <alignment horizontal="center"/>
    </xf>
    <xf numFmtId="0" fontId="14" fillId="39" borderId="15" xfId="0" applyFont="1" applyFill="1" applyBorder="1" applyAlignment="1">
      <alignment horizontal="center"/>
    </xf>
    <xf numFmtId="0" fontId="14" fillId="39" borderId="14" xfId="0" applyFont="1" applyFill="1" applyBorder="1" applyAlignment="1">
      <alignment horizontal="distributed" vertical="center"/>
    </xf>
    <xf numFmtId="0" fontId="14" fillId="39" borderId="92" xfId="0" applyFont="1" applyFill="1" applyBorder="1" applyAlignment="1">
      <alignment horizontal="distributed" vertical="center"/>
    </xf>
    <xf numFmtId="0" fontId="14" fillId="39" borderId="97" xfId="0" applyFont="1" applyFill="1" applyBorder="1" applyAlignment="1">
      <alignment horizontal="center" vertical="center" textRotation="255" wrapText="1"/>
    </xf>
    <xf numFmtId="0" fontId="14" fillId="39" borderId="13" xfId="0" applyFont="1" applyFill="1" applyBorder="1" applyAlignment="1">
      <alignment horizontal="center" vertical="center" textRotation="255" wrapText="1"/>
    </xf>
    <xf numFmtId="0" fontId="14" fillId="39" borderId="14" xfId="0" applyFont="1" applyFill="1" applyBorder="1" applyAlignment="1">
      <alignment horizontal="center" vertical="center" textRotation="255" wrapText="1"/>
    </xf>
    <xf numFmtId="0" fontId="87" fillId="39" borderId="13" xfId="0" applyFont="1" applyFill="1" applyBorder="1" applyAlignment="1">
      <alignment horizontal="center" vertical="center" textRotation="255" shrinkToFit="1"/>
    </xf>
    <xf numFmtId="0" fontId="87" fillId="39" borderId="14" xfId="0" applyFont="1" applyFill="1" applyBorder="1" applyAlignment="1">
      <alignment horizontal="center" vertical="center" textRotation="255" shrinkToFit="1"/>
    </xf>
    <xf numFmtId="0" fontId="87" fillId="39" borderId="93" xfId="0" applyFont="1" applyFill="1" applyBorder="1" applyAlignment="1">
      <alignment horizontal="distributed" vertical="center" wrapText="1"/>
    </xf>
    <xf numFmtId="0" fontId="87" fillId="39" borderId="11" xfId="0" applyFont="1" applyFill="1" applyBorder="1" applyAlignment="1">
      <alignment horizontal="distributed" vertical="center" wrapText="1"/>
    </xf>
    <xf numFmtId="0" fontId="87" fillId="39" borderId="12" xfId="0" applyFont="1" applyFill="1" applyBorder="1" applyAlignment="1">
      <alignment horizontal="distributed" vertical="center" wrapText="1"/>
    </xf>
    <xf numFmtId="0" fontId="87" fillId="39" borderId="16" xfId="0" applyFont="1" applyFill="1" applyBorder="1" applyAlignment="1">
      <alignment horizontal="distributed" vertical="center" wrapText="1"/>
    </xf>
    <xf numFmtId="0" fontId="87" fillId="39" borderId="15" xfId="0" applyFont="1" applyFill="1" applyBorder="1" applyAlignment="1">
      <alignment horizontal="distributed" vertical="center" wrapText="1"/>
    </xf>
    <xf numFmtId="0" fontId="88" fillId="39" borderId="97" xfId="0" applyFont="1" applyFill="1" applyBorder="1" applyAlignment="1">
      <alignment horizontal="left" vertical="center" wrapText="1"/>
    </xf>
    <xf numFmtId="0" fontId="88" fillId="39" borderId="13" xfId="0" applyFont="1" applyFill="1" applyBorder="1" applyAlignment="1">
      <alignment horizontal="left" vertical="center" wrapText="1"/>
    </xf>
    <xf numFmtId="0" fontId="87" fillId="39" borderId="16" xfId="0" applyFont="1" applyFill="1" applyBorder="1" applyAlignment="1">
      <alignment horizontal="distributed" vertical="center" shrinkToFit="1"/>
    </xf>
    <xf numFmtId="0" fontId="87" fillId="39" borderId="15" xfId="0" applyFont="1" applyFill="1" applyBorder="1" applyAlignment="1">
      <alignment horizontal="distributed" vertical="center" shrinkToFit="1"/>
    </xf>
    <xf numFmtId="0" fontId="87" fillId="39" borderId="97" xfId="0" applyFont="1" applyFill="1" applyBorder="1" applyAlignment="1">
      <alignment horizontal="center" vertical="center" textRotation="255"/>
    </xf>
    <xf numFmtId="0" fontId="87" fillId="39" borderId="13" xfId="0" applyFont="1" applyFill="1" applyBorder="1" applyAlignment="1">
      <alignment horizontal="center" vertical="center" textRotation="255"/>
    </xf>
    <xf numFmtId="0" fontId="87" fillId="39" borderId="14" xfId="0" applyFont="1" applyFill="1" applyBorder="1" applyAlignment="1">
      <alignment horizontal="center" vertical="center" textRotation="255"/>
    </xf>
    <xf numFmtId="0" fontId="95" fillId="39" borderId="92" xfId="0" applyFont="1" applyFill="1" applyBorder="1" applyAlignment="1">
      <alignment horizontal="distributed" vertical="center" wrapText="1"/>
    </xf>
    <xf numFmtId="0" fontId="95" fillId="39" borderId="91" xfId="0" applyFont="1" applyFill="1" applyBorder="1" applyAlignment="1">
      <alignment horizontal="distributed" vertical="center" wrapText="1"/>
    </xf>
    <xf numFmtId="0" fontId="95" fillId="39" borderId="93" xfId="0" applyFont="1" applyFill="1" applyBorder="1" applyAlignment="1">
      <alignment horizontal="distributed" vertical="center" wrapText="1"/>
    </xf>
    <xf numFmtId="0" fontId="95" fillId="39" borderId="16" xfId="0" applyFont="1" applyFill="1" applyBorder="1" applyAlignment="1">
      <alignment horizontal="distributed" vertical="center" wrapText="1"/>
    </xf>
    <xf numFmtId="0" fontId="95" fillId="39" borderId="10" xfId="0" applyFont="1" applyFill="1" applyBorder="1" applyAlignment="1">
      <alignment horizontal="distributed" vertical="center" wrapText="1"/>
    </xf>
    <xf numFmtId="0" fontId="95" fillId="39" borderId="15" xfId="0" applyFont="1" applyFill="1" applyBorder="1" applyAlignment="1">
      <alignment horizontal="distributed" vertical="center" wrapText="1"/>
    </xf>
    <xf numFmtId="0" fontId="87" fillId="39" borderId="92" xfId="0" applyFont="1" applyFill="1" applyBorder="1" applyAlignment="1">
      <alignment horizontal="center" vertical="center"/>
    </xf>
    <xf numFmtId="0" fontId="87" fillId="39" borderId="91" xfId="0" applyFont="1" applyFill="1" applyBorder="1" applyAlignment="1">
      <alignment horizontal="center" vertical="center"/>
    </xf>
    <xf numFmtId="0" fontId="87" fillId="39" borderId="93" xfId="0" applyFont="1" applyFill="1" applyBorder="1" applyAlignment="1">
      <alignment horizontal="center" vertical="center"/>
    </xf>
    <xf numFmtId="0" fontId="87" fillId="39" borderId="16" xfId="0" applyFont="1" applyFill="1" applyBorder="1" applyAlignment="1">
      <alignment horizontal="center" vertical="center"/>
    </xf>
    <xf numFmtId="0" fontId="87" fillId="39" borderId="10" xfId="0" applyFont="1" applyFill="1" applyBorder="1" applyAlignment="1">
      <alignment horizontal="center" vertical="center"/>
    </xf>
    <xf numFmtId="0" fontId="87" fillId="39" borderId="15" xfId="0" applyFont="1" applyFill="1" applyBorder="1" applyAlignment="1">
      <alignment horizontal="center" vertical="center"/>
    </xf>
    <xf numFmtId="0" fontId="87" fillId="39" borderId="11" xfId="0" applyFont="1" applyFill="1" applyBorder="1" applyAlignment="1">
      <alignment horizontal="center" vertical="center" wrapText="1"/>
    </xf>
    <xf numFmtId="0" fontId="87" fillId="39" borderId="0" xfId="0" applyFont="1" applyFill="1" applyBorder="1" applyAlignment="1">
      <alignment horizontal="center" vertical="center" wrapText="1"/>
    </xf>
    <xf numFmtId="0" fontId="87" fillId="39" borderId="12" xfId="0" applyFont="1" applyFill="1" applyBorder="1" applyAlignment="1">
      <alignment horizontal="center" vertical="center" wrapText="1"/>
    </xf>
    <xf numFmtId="0" fontId="87" fillId="39" borderId="16" xfId="0" applyFont="1" applyFill="1" applyBorder="1" applyAlignment="1">
      <alignment horizontal="center" vertical="center" wrapText="1"/>
    </xf>
    <xf numFmtId="0" fontId="87" fillId="39" borderId="10" xfId="0" applyFont="1" applyFill="1" applyBorder="1" applyAlignment="1">
      <alignment horizontal="center" vertical="center" wrapText="1"/>
    </xf>
    <xf numFmtId="0" fontId="87" fillId="39" borderId="15" xfId="0" applyFont="1" applyFill="1" applyBorder="1" applyAlignment="1">
      <alignment horizontal="center" vertical="center" wrapText="1"/>
    </xf>
    <xf numFmtId="0" fontId="89" fillId="39" borderId="97" xfId="0" applyFont="1" applyFill="1" applyBorder="1" applyAlignment="1">
      <alignment horizontal="right" vertical="center"/>
    </xf>
    <xf numFmtId="0" fontId="95" fillId="39" borderId="92" xfId="0" applyFont="1" applyFill="1" applyBorder="1" applyAlignment="1">
      <alignment horizontal="distributed" vertical="center" shrinkToFit="1"/>
    </xf>
    <xf numFmtId="0" fontId="95" fillId="39" borderId="91" xfId="0" applyFont="1" applyFill="1" applyBorder="1" applyAlignment="1">
      <alignment horizontal="distributed" vertical="center" shrinkToFit="1"/>
    </xf>
    <xf numFmtId="0" fontId="95" fillId="39" borderId="10" xfId="0" applyFont="1" applyFill="1" applyBorder="1" applyAlignment="1">
      <alignment horizontal="distributed" vertical="center" shrinkToFit="1"/>
    </xf>
    <xf numFmtId="0" fontId="88" fillId="39" borderId="92" xfId="0" applyFont="1" applyFill="1" applyBorder="1" applyAlignment="1">
      <alignment horizontal="distributed" vertical="center" wrapText="1"/>
    </xf>
    <xf numFmtId="0" fontId="88" fillId="39" borderId="93" xfId="0" applyFont="1" applyFill="1" applyBorder="1" applyAlignment="1">
      <alignment horizontal="distributed" vertical="center" wrapText="1"/>
    </xf>
    <xf numFmtId="0" fontId="88" fillId="39" borderId="11" xfId="0" applyFont="1" applyFill="1" applyBorder="1" applyAlignment="1">
      <alignment horizontal="distributed" vertical="center" wrapText="1"/>
    </xf>
    <xf numFmtId="0" fontId="88" fillId="39" borderId="12" xfId="0" applyFont="1" applyFill="1" applyBorder="1" applyAlignment="1">
      <alignment horizontal="distributed" vertical="center" wrapText="1"/>
    </xf>
    <xf numFmtId="0" fontId="88" fillId="39" borderId="16" xfId="0" applyFont="1" applyFill="1" applyBorder="1" applyAlignment="1">
      <alignment horizontal="distributed" vertical="center" wrapText="1"/>
    </xf>
    <xf numFmtId="0" fontId="88" fillId="39" borderId="15" xfId="0" applyFont="1" applyFill="1" applyBorder="1" applyAlignment="1">
      <alignment horizontal="distributed" vertical="center" wrapText="1"/>
    </xf>
    <xf numFmtId="0" fontId="97" fillId="39" borderId="97" xfId="0" applyNumberFormat="1" applyFont="1" applyFill="1" applyBorder="1" applyAlignment="1" applyProtection="1">
      <alignment horizontal="distributed" vertical="center"/>
      <protection locked="0"/>
    </xf>
    <xf numFmtId="0" fontId="97" fillId="39" borderId="14" xfId="0" applyNumberFormat="1" applyFont="1" applyFill="1" applyBorder="1" applyAlignment="1" applyProtection="1">
      <alignment horizontal="distributed" vertical="center"/>
      <protection locked="0"/>
    </xf>
    <xf numFmtId="0" fontId="88" fillId="39" borderId="97" xfId="0" applyFont="1" applyFill="1" applyBorder="1" applyAlignment="1">
      <alignment horizontal="right" vertical="center" shrinkToFit="1"/>
    </xf>
    <xf numFmtId="0" fontId="88" fillId="39" borderId="14" xfId="0" applyFont="1" applyFill="1" applyBorder="1" applyAlignment="1">
      <alignment horizontal="right" vertical="center" shrinkToFit="1"/>
    </xf>
    <xf numFmtId="0" fontId="87" fillId="39" borderId="91" xfId="0" applyFont="1" applyFill="1" applyBorder="1" applyAlignment="1">
      <alignment horizontal="distributed" vertical="center" wrapText="1"/>
    </xf>
    <xf numFmtId="0" fontId="87" fillId="39" borderId="10" xfId="0" applyFont="1" applyFill="1" applyBorder="1" applyAlignment="1">
      <alignment horizontal="distributed" vertical="center" wrapText="1"/>
    </xf>
    <xf numFmtId="0" fontId="87" fillId="39" borderId="97" xfId="0" applyNumberFormat="1" applyFont="1" applyFill="1" applyBorder="1" applyAlignment="1" applyProtection="1">
      <alignment horizontal="distributed" vertical="center" wrapText="1"/>
      <protection locked="0"/>
    </xf>
    <xf numFmtId="0" fontId="87" fillId="39" borderId="14" xfId="0" applyNumberFormat="1" applyFont="1" applyFill="1" applyBorder="1" applyAlignment="1" applyProtection="1">
      <alignment horizontal="distributed" vertical="center" wrapText="1"/>
      <protection locked="0"/>
    </xf>
    <xf numFmtId="0" fontId="87" fillId="39" borderId="13" xfId="0" applyNumberFormat="1" applyFont="1" applyFill="1" applyBorder="1" applyAlignment="1" applyProtection="1">
      <alignment horizontal="distributed" vertical="center" wrapText="1"/>
      <protection locked="0"/>
    </xf>
    <xf numFmtId="0" fontId="95" fillId="39" borderId="97" xfId="0" applyNumberFormat="1" applyFont="1" applyFill="1" applyBorder="1" applyAlignment="1" applyProtection="1">
      <alignment horizontal="distributed" vertical="center" wrapText="1"/>
      <protection locked="0"/>
    </xf>
    <xf numFmtId="0" fontId="95" fillId="39" borderId="14" xfId="0" applyNumberFormat="1" applyFont="1" applyFill="1" applyBorder="1" applyAlignment="1" applyProtection="1">
      <alignment horizontal="distributed" vertical="center" wrapText="1"/>
      <protection locked="0"/>
    </xf>
    <xf numFmtId="0" fontId="87" fillId="39" borderId="97" xfId="0" applyFont="1" applyFill="1" applyBorder="1" applyAlignment="1">
      <alignment horizontal="center" vertical="center"/>
    </xf>
    <xf numFmtId="0" fontId="87" fillId="39" borderId="14" xfId="0" applyFont="1" applyFill="1" applyBorder="1" applyAlignment="1">
      <alignment horizontal="center" vertical="center"/>
    </xf>
    <xf numFmtId="0" fontId="14" fillId="39" borderId="97" xfId="0" applyFont="1" applyFill="1" applyBorder="1" applyAlignment="1">
      <alignment horizontal="center" vertical="center" textRotation="255" shrinkToFit="1"/>
    </xf>
    <xf numFmtId="0" fontId="14" fillId="39" borderId="13" xfId="0" applyFont="1" applyFill="1" applyBorder="1" applyAlignment="1">
      <alignment horizontal="center" vertical="center" textRotation="255" shrinkToFit="1"/>
    </xf>
    <xf numFmtId="0" fontId="14" fillId="39" borderId="14" xfId="0" applyFont="1" applyFill="1" applyBorder="1" applyAlignment="1">
      <alignment horizontal="center" vertical="center" textRotation="255" shrinkToFit="1"/>
    </xf>
    <xf numFmtId="0" fontId="14" fillId="39" borderId="11" xfId="0" applyFont="1" applyFill="1" applyBorder="1" applyAlignment="1">
      <alignment horizontal="distributed" vertical="center" wrapText="1"/>
    </xf>
    <xf numFmtId="0" fontId="14" fillId="39" borderId="12" xfId="0" applyFont="1" applyFill="1" applyBorder="1" applyAlignment="1">
      <alignment horizontal="distributed" vertical="center" wrapText="1"/>
    </xf>
    <xf numFmtId="0" fontId="22" fillId="39" borderId="97" xfId="0" applyFont="1" applyFill="1" applyBorder="1" applyAlignment="1">
      <alignment horizontal="right" vertical="center" shrinkToFit="1"/>
    </xf>
    <xf numFmtId="0" fontId="22" fillId="39" borderId="14" xfId="0" applyFont="1" applyFill="1" applyBorder="1" applyAlignment="1">
      <alignment horizontal="right" vertical="center" shrinkToFit="1"/>
    </xf>
    <xf numFmtId="0" fontId="14" fillId="39" borderId="92" xfId="0" applyFont="1" applyFill="1" applyBorder="1" applyAlignment="1">
      <alignment horizontal="distributed" vertical="center" shrinkToFit="1"/>
    </xf>
    <xf numFmtId="0" fontId="14" fillId="39" borderId="93" xfId="0" applyFont="1" applyFill="1" applyBorder="1" applyAlignment="1">
      <alignment horizontal="distributed" vertical="center" shrinkToFit="1"/>
    </xf>
    <xf numFmtId="0" fontId="14" fillId="39" borderId="16" xfId="0" applyFont="1" applyFill="1" applyBorder="1" applyAlignment="1">
      <alignment horizontal="distributed" vertical="center" shrinkToFit="1"/>
    </xf>
    <xf numFmtId="0" fontId="14" fillId="39" borderId="15" xfId="0" applyFont="1" applyFill="1" applyBorder="1" applyAlignment="1">
      <alignment horizontal="distributed" vertical="center" shrinkToFit="1"/>
    </xf>
    <xf numFmtId="0" fontId="14" fillId="39" borderId="93" xfId="0" applyFont="1" applyFill="1" applyBorder="1" applyAlignment="1">
      <alignment horizontal="distributed" vertical="center" wrapText="1"/>
    </xf>
    <xf numFmtId="0" fontId="14" fillId="39" borderId="16" xfId="0" applyFont="1" applyFill="1" applyBorder="1" applyAlignment="1">
      <alignment horizontal="distributed" vertical="center" wrapText="1"/>
    </xf>
    <xf numFmtId="0" fontId="14" fillId="39" borderId="15" xfId="0" applyFont="1" applyFill="1" applyBorder="1" applyAlignment="1">
      <alignment horizontal="distributed" vertical="center" wrapText="1"/>
    </xf>
    <xf numFmtId="0" fontId="22" fillId="39" borderId="97" xfId="0" applyFont="1" applyFill="1" applyBorder="1" applyAlignment="1">
      <alignment horizontal="left" vertical="center" wrapText="1"/>
    </xf>
    <xf numFmtId="0" fontId="22" fillId="39" borderId="13" xfId="0" applyFont="1" applyFill="1" applyBorder="1" applyAlignment="1">
      <alignment horizontal="left" vertical="center" wrapText="1"/>
    </xf>
    <xf numFmtId="0" fontId="14" fillId="39" borderId="97" xfId="0" applyFont="1" applyFill="1" applyBorder="1" applyAlignment="1">
      <alignment horizontal="right" vertical="center"/>
    </xf>
    <xf numFmtId="0" fontId="15" fillId="39" borderId="14" xfId="0" applyFont="1" applyFill="1" applyBorder="1" applyAlignment="1">
      <alignment horizontal="right" vertical="center"/>
    </xf>
    <xf numFmtId="0" fontId="16" fillId="39" borderId="92" xfId="0" applyFont="1" applyFill="1" applyBorder="1" applyAlignment="1">
      <alignment horizontal="distributed" vertical="center" wrapText="1"/>
    </xf>
    <xf numFmtId="0" fontId="16" fillId="39" borderId="91" xfId="0" applyFont="1" applyFill="1" applyBorder="1" applyAlignment="1">
      <alignment horizontal="distributed" vertical="center" wrapText="1"/>
    </xf>
    <xf numFmtId="0" fontId="16" fillId="39" borderId="93" xfId="0" applyFont="1" applyFill="1" applyBorder="1" applyAlignment="1">
      <alignment horizontal="distributed" vertical="center" wrapText="1"/>
    </xf>
    <xf numFmtId="0" fontId="16" fillId="39" borderId="16" xfId="0" applyFont="1" applyFill="1" applyBorder="1" applyAlignment="1">
      <alignment horizontal="distributed" vertical="center" wrapText="1"/>
    </xf>
    <xf numFmtId="0" fontId="16" fillId="39" borderId="10" xfId="0" applyFont="1" applyFill="1" applyBorder="1" applyAlignment="1">
      <alignment horizontal="distributed" vertical="center" wrapText="1"/>
    </xf>
    <xf numFmtId="0" fontId="16" fillId="39" borderId="15" xfId="0" applyFont="1" applyFill="1" applyBorder="1" applyAlignment="1">
      <alignment horizontal="distributed" vertical="center" wrapText="1"/>
    </xf>
    <xf numFmtId="0" fontId="14" fillId="39" borderId="17" xfId="0" applyFont="1" applyFill="1" applyBorder="1" applyAlignment="1">
      <alignment horizontal="distributed" vertical="center" wrapText="1"/>
    </xf>
    <xf numFmtId="0" fontId="14" fillId="39" borderId="97" xfId="0" applyNumberFormat="1" applyFont="1" applyFill="1" applyBorder="1" applyAlignment="1" applyProtection="1">
      <alignment horizontal="distributed" vertical="center" wrapText="1"/>
      <protection locked="0"/>
    </xf>
    <xf numFmtId="0" fontId="14" fillId="39" borderId="13" xfId="0" applyNumberFormat="1" applyFont="1" applyFill="1" applyBorder="1" applyAlignment="1" applyProtection="1">
      <alignment horizontal="distributed" vertical="center" wrapText="1"/>
      <protection locked="0"/>
    </xf>
    <xf numFmtId="0" fontId="14" fillId="39" borderId="14" xfId="0" applyNumberFormat="1" applyFont="1" applyFill="1" applyBorder="1" applyAlignment="1" applyProtection="1">
      <alignment horizontal="distributed" vertical="center" wrapText="1"/>
      <protection locked="0"/>
    </xf>
    <xf numFmtId="0" fontId="16" fillId="39" borderId="97" xfId="0" applyNumberFormat="1" applyFont="1" applyFill="1" applyBorder="1" applyAlignment="1" applyProtection="1">
      <alignment horizontal="distributed" vertical="center" wrapText="1"/>
      <protection locked="0"/>
    </xf>
    <xf numFmtId="0" fontId="16" fillId="39" borderId="14" xfId="0" applyNumberFormat="1" applyFont="1" applyFill="1" applyBorder="1" applyAlignment="1" applyProtection="1">
      <alignment horizontal="distributed" vertical="center" wrapText="1"/>
      <protection locked="0"/>
    </xf>
    <xf numFmtId="0" fontId="14" fillId="39" borderId="97" xfId="0" applyFont="1" applyFill="1" applyBorder="1" applyAlignment="1">
      <alignment horizontal="center" vertical="center" textRotation="255"/>
    </xf>
    <xf numFmtId="0" fontId="14" fillId="39" borderId="13" xfId="0" applyFont="1" applyFill="1" applyBorder="1" applyAlignment="1">
      <alignment horizontal="center" vertical="center" textRotation="255"/>
    </xf>
    <xf numFmtId="0" fontId="14" fillId="39" borderId="14" xfId="0" applyFont="1" applyFill="1" applyBorder="1" applyAlignment="1">
      <alignment horizontal="center" vertical="center" textRotation="255"/>
    </xf>
    <xf numFmtId="0" fontId="14" fillId="39" borderId="14" xfId="0" applyFont="1" applyFill="1" applyBorder="1" applyAlignment="1">
      <alignment horizontal="right" vertical="center"/>
    </xf>
    <xf numFmtId="0" fontId="14" fillId="39" borderId="46" xfId="0" applyFont="1" applyFill="1" applyBorder="1" applyAlignment="1">
      <alignment horizontal="distributed" vertical="center"/>
    </xf>
    <xf numFmtId="0" fontId="14" fillId="39" borderId="94" xfId="0" applyFont="1" applyFill="1" applyBorder="1" applyAlignment="1">
      <alignment horizontal="distributed" vertical="center"/>
    </xf>
    <xf numFmtId="0" fontId="14" fillId="39" borderId="92" xfId="0" applyFont="1" applyFill="1" applyBorder="1" applyAlignment="1">
      <alignment horizontal="distributed" vertical="center"/>
    </xf>
    <xf numFmtId="0" fontId="14" fillId="39" borderId="91" xfId="0" applyFont="1" applyFill="1" applyBorder="1" applyAlignment="1">
      <alignment horizontal="distributed" vertical="center"/>
    </xf>
    <xf numFmtId="0" fontId="14" fillId="39" borderId="93" xfId="0" applyFont="1" applyFill="1" applyBorder="1" applyAlignment="1">
      <alignment horizontal="distributed" vertical="center"/>
    </xf>
    <xf numFmtId="0" fontId="14" fillId="39" borderId="11" xfId="0" applyFont="1" applyFill="1" applyBorder="1" applyAlignment="1">
      <alignment horizontal="distributed" vertical="center"/>
    </xf>
    <xf numFmtId="0" fontId="14" fillId="39" borderId="0" xfId="0" applyFont="1" applyFill="1" applyBorder="1" applyAlignment="1">
      <alignment horizontal="distributed" vertical="center"/>
    </xf>
    <xf numFmtId="0" fontId="14" fillId="39" borderId="12" xfId="0" applyFont="1" applyFill="1" applyBorder="1" applyAlignment="1">
      <alignment horizontal="distributed" vertical="center"/>
    </xf>
    <xf numFmtId="0" fontId="14" fillId="39" borderId="17" xfId="0" applyFont="1" applyFill="1" applyBorder="1" applyAlignment="1">
      <alignment horizontal="center" vertical="center"/>
    </xf>
    <xf numFmtId="0" fontId="14" fillId="39" borderId="11" xfId="0" applyFont="1" applyFill="1" applyBorder="1" applyAlignment="1">
      <alignment horizontal="center" vertical="center"/>
    </xf>
    <xf numFmtId="0" fontId="14" fillId="39" borderId="0" xfId="0" applyFont="1" applyFill="1" applyBorder="1" applyAlignment="1">
      <alignment horizontal="center" vertical="center"/>
    </xf>
    <xf numFmtId="0" fontId="14" fillId="39" borderId="12" xfId="0" applyFont="1" applyFill="1" applyBorder="1" applyAlignment="1">
      <alignment horizontal="center" vertical="center"/>
    </xf>
    <xf numFmtId="0" fontId="14" fillId="39" borderId="92" xfId="0" applyFont="1" applyFill="1" applyBorder="1" applyAlignment="1">
      <alignment horizontal="distributed" vertical="center" wrapText="1"/>
    </xf>
    <xf numFmtId="0" fontId="14" fillId="39" borderId="91" xfId="0" applyFont="1" applyFill="1" applyBorder="1" applyAlignment="1">
      <alignment horizontal="distributed" vertical="center" wrapText="1"/>
    </xf>
    <xf numFmtId="0" fontId="14" fillId="39" borderId="93" xfId="0" applyFont="1" applyFill="1" applyBorder="1" applyAlignment="1">
      <alignment horizontal="distributed" vertical="center" wrapText="1"/>
    </xf>
    <xf numFmtId="0" fontId="14" fillId="39" borderId="16" xfId="0" applyFont="1" applyFill="1" applyBorder="1" applyAlignment="1">
      <alignment horizontal="distributed" vertical="center" wrapText="1"/>
    </xf>
    <xf numFmtId="0" fontId="14" fillId="39" borderId="10" xfId="0" applyFont="1" applyFill="1" applyBorder="1" applyAlignment="1">
      <alignment horizontal="distributed" vertical="center" wrapText="1"/>
    </xf>
    <xf numFmtId="0" fontId="14" fillId="39" borderId="15" xfId="0" applyFont="1" applyFill="1" applyBorder="1" applyAlignment="1">
      <alignment horizontal="distributed" vertical="center" wrapText="1"/>
    </xf>
    <xf numFmtId="0" fontId="14" fillId="39" borderId="16" xfId="0" applyFont="1" applyFill="1" applyBorder="1" applyAlignment="1">
      <alignment horizontal="distributed" vertical="center"/>
    </xf>
    <xf numFmtId="0" fontId="14" fillId="39" borderId="10" xfId="0" applyFont="1" applyFill="1" applyBorder="1" applyAlignment="1">
      <alignment horizontal="distributed" vertical="center"/>
    </xf>
    <xf numFmtId="0" fontId="14" fillId="39" borderId="15" xfId="0" applyFont="1" applyFill="1" applyBorder="1" applyAlignment="1">
      <alignment horizontal="distributed" vertical="center"/>
    </xf>
    <xf numFmtId="0" fontId="87" fillId="39" borderId="92" xfId="0" applyFont="1" applyFill="1" applyBorder="1" applyAlignment="1">
      <alignment horizontal="center" vertical="center" textRotation="255" shrinkToFit="1"/>
    </xf>
    <xf numFmtId="0" fontId="87" fillId="39" borderId="11" xfId="0" applyFont="1" applyFill="1" applyBorder="1" applyAlignment="1">
      <alignment horizontal="center" vertical="center" textRotation="255" shrinkToFit="1"/>
    </xf>
    <xf numFmtId="0" fontId="87" fillId="39" borderId="16" xfId="0" applyFont="1" applyFill="1" applyBorder="1" applyAlignment="1">
      <alignment horizontal="center" vertical="center" textRotation="255" shrinkToFit="1"/>
    </xf>
    <xf numFmtId="0" fontId="87" fillId="39" borderId="92" xfId="0" applyFont="1" applyFill="1" applyBorder="1" applyAlignment="1">
      <alignment horizontal="center" vertical="center" textRotation="255"/>
    </xf>
    <xf numFmtId="0" fontId="87" fillId="39" borderId="11" xfId="0" applyFont="1" applyFill="1" applyBorder="1" applyAlignment="1">
      <alignment horizontal="center" vertical="center" textRotation="255"/>
    </xf>
    <xf numFmtId="0" fontId="87" fillId="39" borderId="16" xfId="0" applyFont="1" applyFill="1" applyBorder="1" applyAlignment="1">
      <alignment horizontal="center" vertical="center" textRotation="255"/>
    </xf>
    <xf numFmtId="0" fontId="88" fillId="39" borderId="91" xfId="0" applyFont="1" applyFill="1" applyBorder="1" applyAlignment="1">
      <alignment horizontal="distributed" vertical="center" wrapText="1"/>
    </xf>
    <xf numFmtId="0" fontId="88" fillId="39" borderId="0" xfId="0" applyFont="1" applyFill="1" applyBorder="1" applyAlignment="1">
      <alignment horizontal="distributed" vertical="center" wrapText="1"/>
    </xf>
    <xf numFmtId="0" fontId="88" fillId="39" borderId="10" xfId="0" applyFont="1" applyFill="1" applyBorder="1" applyAlignment="1">
      <alignment horizontal="distributed" vertical="center" wrapText="1"/>
    </xf>
    <xf numFmtId="0" fontId="88" fillId="39" borderId="97" xfId="0" applyFont="1" applyFill="1" applyBorder="1" applyAlignment="1">
      <alignment horizontal="center" vertical="center" shrinkToFit="1"/>
    </xf>
    <xf numFmtId="0" fontId="88" fillId="39" borderId="14" xfId="0" applyFont="1" applyFill="1" applyBorder="1" applyAlignment="1">
      <alignment horizontal="center" vertical="center" shrinkToFit="1"/>
    </xf>
    <xf numFmtId="0" fontId="2" fillId="39" borderId="17" xfId="0" applyFont="1" applyFill="1" applyBorder="1" applyAlignment="1">
      <alignment horizontal="center" vertical="center"/>
    </xf>
    <xf numFmtId="0" fontId="2" fillId="39" borderId="17" xfId="0" applyFont="1" applyFill="1" applyBorder="1" applyAlignment="1">
      <alignment horizontal="distributed" vertical="center"/>
    </xf>
    <xf numFmtId="0" fontId="2" fillId="39" borderId="98" xfId="0" applyFont="1" applyFill="1" applyBorder="1" applyAlignment="1">
      <alignment horizontal="distributed" vertical="center"/>
    </xf>
    <xf numFmtId="0" fontId="2" fillId="39" borderId="94" xfId="0" applyFont="1" applyFill="1" applyBorder="1" applyAlignment="1">
      <alignment horizontal="distributed" vertical="center"/>
    </xf>
    <xf numFmtId="0" fontId="2" fillId="39" borderId="97" xfId="0" applyFont="1" applyFill="1" applyBorder="1" applyAlignment="1">
      <alignment horizontal="distributed" vertical="center"/>
    </xf>
    <xf numFmtId="0" fontId="2" fillId="39" borderId="14" xfId="0" applyFont="1" applyFill="1" applyBorder="1" applyAlignment="1">
      <alignment horizontal="distributed" vertical="center"/>
    </xf>
    <xf numFmtId="0" fontId="2" fillId="0" borderId="145" xfId="0" applyFont="1" applyBorder="1" applyAlignment="1">
      <alignment horizontal="left" vertical="center"/>
    </xf>
    <xf numFmtId="236" fontId="2" fillId="0" borderId="40" xfId="50" applyNumberFormat="1" applyFont="1" applyBorder="1" applyAlignment="1">
      <alignment horizontal="right" vertical="center"/>
    </xf>
    <xf numFmtId="236" fontId="2" fillId="0" borderId="41" xfId="50" applyNumberFormat="1" applyFont="1" applyBorder="1" applyAlignment="1">
      <alignment horizontal="right" vertical="center"/>
    </xf>
    <xf numFmtId="236" fontId="2" fillId="0" borderId="42" xfId="50" applyNumberFormat="1" applyFont="1" applyBorder="1" applyAlignment="1">
      <alignment horizontal="right" vertical="center"/>
    </xf>
    <xf numFmtId="236" fontId="2" fillId="0" borderId="113" xfId="50" applyNumberFormat="1" applyFont="1" applyBorder="1" applyAlignment="1">
      <alignment horizontal="right"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236" fontId="2" fillId="0" borderId="146" xfId="50" applyNumberFormat="1" applyFont="1" applyBorder="1" applyAlignment="1">
      <alignment horizontal="right" vertical="center"/>
    </xf>
    <xf numFmtId="236" fontId="2" fillId="0" borderId="147" xfId="50" applyNumberFormat="1" applyFont="1" applyBorder="1" applyAlignment="1">
      <alignment horizontal="right" vertical="center"/>
    </xf>
    <xf numFmtId="236" fontId="2" fillId="34" borderId="82" xfId="50" applyNumberFormat="1" applyFont="1" applyFill="1" applyBorder="1" applyAlignment="1">
      <alignment horizontal="right"/>
    </xf>
    <xf numFmtId="236" fontId="2" fillId="0" borderId="148" xfId="50" applyNumberFormat="1" applyFont="1" applyFill="1" applyBorder="1" applyAlignment="1">
      <alignment vertical="center"/>
    </xf>
    <xf numFmtId="236" fontId="2" fillId="0" borderId="149" xfId="50" applyNumberFormat="1" applyFont="1" applyFill="1" applyBorder="1" applyAlignment="1">
      <alignment vertical="center"/>
    </xf>
    <xf numFmtId="0" fontId="2" fillId="0" borderId="101" xfId="0" applyFont="1" applyBorder="1" applyAlignment="1">
      <alignment horizontal="left" vertical="center" wrapText="1"/>
    </xf>
    <xf numFmtId="0" fontId="2" fillId="0" borderId="82" xfId="0" applyFont="1" applyBorder="1" applyAlignment="1">
      <alignment horizontal="left" vertical="center" wrapText="1"/>
    </xf>
    <xf numFmtId="0" fontId="2" fillId="0" borderId="111" xfId="0" applyFont="1" applyBorder="1" applyAlignment="1">
      <alignment horizontal="left" vertical="center" wrapText="1"/>
    </xf>
    <xf numFmtId="0" fontId="2" fillId="0" borderId="131" xfId="0" applyFont="1" applyBorder="1" applyAlignment="1">
      <alignment horizontal="left" vertical="center" wrapText="1"/>
    </xf>
    <xf numFmtId="236" fontId="2" fillId="34" borderId="131" xfId="50" applyNumberFormat="1" applyFont="1" applyFill="1" applyBorder="1" applyAlignment="1">
      <alignment horizontal="right"/>
    </xf>
    <xf numFmtId="0" fontId="2" fillId="0" borderId="150" xfId="0" applyFont="1" applyBorder="1" applyAlignment="1">
      <alignment horizontal="center" vertical="center"/>
    </xf>
    <xf numFmtId="0" fontId="2" fillId="0" borderId="18" xfId="0" applyFont="1" applyBorder="1" applyAlignment="1">
      <alignment horizontal="center" vertical="center"/>
    </xf>
    <xf numFmtId="0" fontId="2" fillId="0" borderId="96" xfId="0" applyFont="1" applyBorder="1" applyAlignment="1">
      <alignment horizontal="center" vertical="center"/>
    </xf>
    <xf numFmtId="0" fontId="2" fillId="0" borderId="103" xfId="0" applyFont="1" applyBorder="1" applyAlignment="1">
      <alignmen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1" xfId="0" applyFont="1" applyBorder="1" applyAlignment="1">
      <alignment horizontal="left" vertical="center"/>
    </xf>
    <xf numFmtId="236" fontId="2" fillId="0" borderId="21" xfId="50" applyNumberFormat="1" applyFont="1" applyBorder="1" applyAlignment="1">
      <alignment horizontal="right" vertical="center"/>
    </xf>
    <xf numFmtId="236" fontId="2" fillId="0" borderId="23" xfId="50" applyNumberFormat="1" applyFont="1" applyBorder="1" applyAlignment="1">
      <alignment horizontal="right" vertical="center"/>
    </xf>
    <xf numFmtId="0" fontId="2" fillId="0" borderId="151" xfId="0" applyFont="1" applyBorder="1" applyAlignment="1">
      <alignment vertical="center"/>
    </xf>
    <xf numFmtId="0" fontId="8" fillId="0" borderId="0" xfId="0" applyFont="1" applyAlignment="1">
      <alignment horizontal="left" vertical="center" wrapText="1"/>
    </xf>
    <xf numFmtId="0" fontId="2" fillId="0" borderId="58" xfId="0" applyFont="1" applyBorder="1" applyAlignment="1">
      <alignment horizontal="center" vertical="center"/>
    </xf>
    <xf numFmtId="0" fontId="2" fillId="0" borderId="32" xfId="0" applyFont="1" applyBorder="1" applyAlignment="1">
      <alignment horizontal="center" vertical="center"/>
    </xf>
    <xf numFmtId="0" fontId="2" fillId="0" borderId="60"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236" fontId="2" fillId="34" borderId="152" xfId="50" applyNumberFormat="1" applyFont="1" applyFill="1" applyBorder="1" applyAlignment="1">
      <alignment horizontal="right"/>
    </xf>
    <xf numFmtId="236" fontId="2" fillId="34" borderId="153" xfId="50" applyNumberFormat="1" applyFont="1" applyFill="1" applyBorder="1" applyAlignment="1">
      <alignment horizontal="right"/>
    </xf>
    <xf numFmtId="0" fontId="2" fillId="0" borderId="62" xfId="0" applyFont="1" applyBorder="1" applyAlignment="1">
      <alignment vertical="center"/>
    </xf>
    <xf numFmtId="0" fontId="2" fillId="0" borderId="46" xfId="0" applyFont="1" applyBorder="1" applyAlignment="1">
      <alignment vertical="center"/>
    </xf>
    <xf numFmtId="0" fontId="2" fillId="0" borderId="80" xfId="0" applyFont="1" applyBorder="1" applyAlignment="1">
      <alignment vertical="center"/>
    </xf>
    <xf numFmtId="0" fontId="2" fillId="0" borderId="151" xfId="0" applyFont="1" applyBorder="1" applyAlignment="1">
      <alignment horizontal="left" vertical="center" wrapText="1"/>
    </xf>
    <xf numFmtId="0" fontId="2" fillId="0" borderId="91" xfId="0" applyFont="1" applyBorder="1" applyAlignment="1">
      <alignment vertical="center" wrapText="1"/>
    </xf>
    <xf numFmtId="0" fontId="2" fillId="0" borderId="81" xfId="0" applyFont="1" applyBorder="1" applyAlignment="1">
      <alignment vertical="center" wrapText="1"/>
    </xf>
    <xf numFmtId="0" fontId="2" fillId="0" borderId="89" xfId="0" applyFont="1" applyBorder="1" applyAlignment="1">
      <alignment horizontal="left" vertical="center" wrapText="1"/>
    </xf>
    <xf numFmtId="0" fontId="2" fillId="0" borderId="10" xfId="0" applyFont="1" applyBorder="1" applyAlignment="1">
      <alignment vertical="center" wrapText="1"/>
    </xf>
    <xf numFmtId="0" fontId="2" fillId="0" borderId="128" xfId="0" applyFont="1" applyBorder="1" applyAlignment="1">
      <alignment vertical="center" wrapText="1"/>
    </xf>
    <xf numFmtId="236" fontId="2" fillId="34" borderId="154" xfId="50" applyNumberFormat="1" applyFont="1" applyFill="1" applyBorder="1" applyAlignment="1">
      <alignment horizontal="right"/>
    </xf>
    <xf numFmtId="236" fontId="2" fillId="34" borderId="76" xfId="50" applyNumberFormat="1" applyFont="1" applyFill="1" applyBorder="1" applyAlignment="1">
      <alignment horizontal="right"/>
    </xf>
    <xf numFmtId="236" fontId="2" fillId="43" borderId="146" xfId="50" applyNumberFormat="1" applyFont="1" applyFill="1" applyBorder="1" applyAlignment="1">
      <alignment horizontal="right" vertical="center"/>
    </xf>
    <xf numFmtId="236" fontId="2" fillId="43" borderId="147" xfId="5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48" xfId="0" applyFont="1" applyBorder="1" applyAlignment="1">
      <alignment horizontal="center" vertical="center"/>
    </xf>
    <xf numFmtId="0" fontId="2" fillId="0" borderId="25" xfId="0" applyFont="1" applyBorder="1" applyAlignment="1">
      <alignment horizontal="left" vertical="center"/>
    </xf>
    <xf numFmtId="0" fontId="2" fillId="0" borderId="17" xfId="0" applyFont="1" applyBorder="1" applyAlignment="1">
      <alignment horizontal="left" vertical="center"/>
    </xf>
    <xf numFmtId="0" fontId="2" fillId="0" borderId="98" xfId="0" applyFont="1" applyBorder="1" applyAlignment="1">
      <alignment horizontal="left" vertical="center"/>
    </xf>
    <xf numFmtId="0" fontId="2" fillId="0" borderId="156" xfId="0" applyFont="1" applyBorder="1" applyAlignment="1">
      <alignment horizontal="left" vertical="center"/>
    </xf>
    <xf numFmtId="0" fontId="2" fillId="0" borderId="157" xfId="0" applyFont="1" applyBorder="1" applyAlignment="1">
      <alignment horizontal="left" vertical="center"/>
    </xf>
    <xf numFmtId="0" fontId="2" fillId="0" borderId="98" xfId="0" applyFont="1" applyBorder="1" applyAlignment="1">
      <alignment vertical="center"/>
    </xf>
    <xf numFmtId="236" fontId="2" fillId="37" borderId="54" xfId="50" applyNumberFormat="1" applyFont="1" applyFill="1" applyBorder="1" applyAlignment="1">
      <alignment horizontal="right" vertical="center"/>
    </xf>
    <xf numFmtId="236" fontId="2" fillId="37" borderId="55" xfId="50" applyNumberFormat="1" applyFont="1" applyFill="1" applyBorder="1" applyAlignment="1">
      <alignment horizontal="right" vertical="center"/>
    </xf>
    <xf numFmtId="0" fontId="2" fillId="0" borderId="62"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8" xfId="0" applyFont="1" applyBorder="1" applyAlignment="1">
      <alignment horizontal="left" vertical="center"/>
    </xf>
    <xf numFmtId="0" fontId="98" fillId="0" borderId="62" xfId="0" applyFont="1" applyBorder="1" applyAlignment="1">
      <alignment horizontal="left" vertical="center"/>
    </xf>
    <xf numFmtId="0" fontId="98" fillId="0" borderId="17" xfId="0" applyFont="1" applyBorder="1" applyAlignment="1">
      <alignment horizontal="left" vertical="center"/>
    </xf>
    <xf numFmtId="0" fontId="98" fillId="0" borderId="98" xfId="0" applyFont="1" applyBorder="1" applyAlignment="1">
      <alignment horizontal="left" vertical="center"/>
    </xf>
    <xf numFmtId="0" fontId="2" fillId="0" borderId="159" xfId="0" applyFont="1" applyBorder="1" applyAlignment="1">
      <alignment horizontal="left" vertical="center"/>
    </xf>
    <xf numFmtId="0" fontId="2" fillId="0" borderId="97" xfId="0" applyFont="1" applyBorder="1" applyAlignment="1">
      <alignment horizontal="left" vertical="center"/>
    </xf>
    <xf numFmtId="0" fontId="2" fillId="0" borderId="92" xfId="0" applyFont="1" applyBorder="1" applyAlignment="1">
      <alignment horizontal="left"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6"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60" xfId="0" applyFont="1" applyBorder="1" applyAlignment="1">
      <alignment horizontal="distributed" vertical="center"/>
    </xf>
    <xf numFmtId="0" fontId="2" fillId="0" borderId="157" xfId="0" applyFont="1" applyBorder="1" applyAlignment="1">
      <alignment horizontal="distributed" vertical="center"/>
    </xf>
    <xf numFmtId="0" fontId="2" fillId="0" borderId="161" xfId="0" applyFont="1" applyBorder="1" applyAlignment="1">
      <alignment horizontal="distributed" vertical="center"/>
    </xf>
    <xf numFmtId="177" fontId="2" fillId="0" borderId="156" xfId="42" applyNumberFormat="1" applyFont="1" applyFill="1" applyBorder="1" applyAlignment="1">
      <alignment horizontal="right" vertical="center"/>
    </xf>
    <xf numFmtId="177" fontId="2" fillId="0" borderId="161" xfId="42" applyNumberFormat="1" applyFont="1" applyFill="1" applyBorder="1" applyAlignment="1">
      <alignment horizontal="right" vertical="center"/>
    </xf>
    <xf numFmtId="0" fontId="2" fillId="0" borderId="146" xfId="0" applyFont="1" applyBorder="1" applyAlignment="1">
      <alignment horizontal="distributed" vertical="center"/>
    </xf>
    <xf numFmtId="0" fontId="2" fillId="0" borderId="162" xfId="0" applyFont="1" applyBorder="1" applyAlignment="1">
      <alignment horizontal="distributed" vertical="center"/>
    </xf>
    <xf numFmtId="0" fontId="2" fillId="0" borderId="147" xfId="0" applyFont="1" applyBorder="1" applyAlignment="1">
      <alignment horizontal="distributed" vertical="center"/>
    </xf>
    <xf numFmtId="177" fontId="2" fillId="0" borderId="163" xfId="42" applyNumberFormat="1" applyFont="1" applyFill="1" applyBorder="1" applyAlignment="1">
      <alignment horizontal="right" vertical="center"/>
    </xf>
    <xf numFmtId="177" fontId="2" fillId="0" borderId="147" xfId="42"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158" xfId="0" applyFont="1" applyBorder="1" applyAlignment="1">
      <alignment horizontal="distributed"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6" xfId="0" applyFont="1" applyBorder="1" applyAlignment="1">
      <alignment horizontal="center" vertical="center"/>
    </xf>
    <xf numFmtId="0" fontId="2" fillId="0" borderId="80" xfId="0" applyFont="1" applyBorder="1" applyAlignment="1">
      <alignment horizontal="center" vertical="center"/>
    </xf>
    <xf numFmtId="177" fontId="2" fillId="0" borderId="98" xfId="42" applyNumberFormat="1" applyFont="1" applyFill="1" applyBorder="1" applyAlignment="1">
      <alignment horizontal="right" vertical="center"/>
    </xf>
    <xf numFmtId="177" fontId="2" fillId="0" borderId="80" xfId="42" applyNumberFormat="1" applyFont="1" applyFill="1" applyBorder="1" applyAlignment="1">
      <alignment horizontal="right" vertical="center"/>
    </xf>
    <xf numFmtId="0" fontId="2" fillId="0" borderId="166" xfId="0" applyFont="1" applyBorder="1" applyAlignment="1">
      <alignment horizontal="distributed" vertical="center"/>
    </xf>
    <xf numFmtId="0" fontId="2" fillId="0" borderId="46" xfId="0" applyFont="1" applyBorder="1" applyAlignment="1">
      <alignment horizontal="distributed" vertical="center"/>
    </xf>
    <xf numFmtId="0" fontId="2" fillId="0" borderId="80" xfId="0" applyFont="1" applyBorder="1" applyAlignment="1">
      <alignment horizontal="distributed" vertical="center"/>
    </xf>
    <xf numFmtId="0" fontId="9" fillId="0" borderId="98" xfId="0" applyFont="1" applyBorder="1" applyAlignment="1">
      <alignment horizontal="center" vertical="center"/>
    </xf>
    <xf numFmtId="0" fontId="9" fillId="0" borderId="46" xfId="0" applyFont="1" applyBorder="1" applyAlignment="1">
      <alignment horizontal="center" vertical="center"/>
    </xf>
    <xf numFmtId="0" fontId="9" fillId="0" borderId="94" xfId="0" applyFont="1" applyBorder="1" applyAlignment="1">
      <alignment horizontal="center" vertical="center"/>
    </xf>
    <xf numFmtId="236" fontId="9" fillId="44" borderId="167" xfId="50" applyNumberFormat="1" applyFont="1" applyFill="1" applyBorder="1" applyAlignment="1">
      <alignment horizontal="right" vertical="center"/>
    </xf>
    <xf numFmtId="236" fontId="9" fillId="44" borderId="158" xfId="50" applyNumberFormat="1" applyFont="1" applyFill="1" applyBorder="1" applyAlignment="1">
      <alignment horizontal="right" vertical="center"/>
    </xf>
    <xf numFmtId="0" fontId="2" fillId="0" borderId="103"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55"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177" fontId="2" fillId="0" borderId="96" xfId="42" applyNumberFormat="1" applyFont="1" applyFill="1" applyBorder="1" applyAlignment="1">
      <alignment horizontal="right" vertical="center"/>
    </xf>
    <xf numFmtId="177" fontId="2" fillId="0" borderId="48" xfId="42" applyNumberFormat="1" applyFont="1" applyFill="1" applyBorder="1" applyAlignment="1">
      <alignment horizontal="right" vertical="center"/>
    </xf>
    <xf numFmtId="0" fontId="2" fillId="42" borderId="0" xfId="0" applyFont="1" applyFill="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38" fontId="2" fillId="0" borderId="40" xfId="50" applyFont="1" applyBorder="1" applyAlignment="1">
      <alignment horizontal="right" vertical="center"/>
    </xf>
    <xf numFmtId="38" fontId="2" fillId="0" borderId="41" xfId="50" applyFont="1" applyBorder="1" applyAlignment="1">
      <alignment horizontal="right" vertical="center"/>
    </xf>
    <xf numFmtId="176" fontId="2" fillId="33" borderId="0" xfId="50" applyNumberFormat="1" applyFont="1" applyFill="1" applyAlignment="1">
      <alignment vertical="center"/>
    </xf>
    <xf numFmtId="181" fontId="9" fillId="44" borderId="167" xfId="50" applyNumberFormat="1" applyFont="1" applyFill="1" applyBorder="1" applyAlignment="1">
      <alignment horizontal="right" vertical="center"/>
    </xf>
    <xf numFmtId="181" fontId="9" fillId="44" borderId="158" xfId="50" applyNumberFormat="1" applyFont="1" applyFill="1" applyBorder="1" applyAlignment="1">
      <alignment horizontal="right" vertical="center"/>
    </xf>
    <xf numFmtId="38" fontId="2" fillId="37" borderId="54" xfId="50" applyNumberFormat="1" applyFont="1" applyFill="1" applyBorder="1" applyAlignment="1">
      <alignment horizontal="right" vertical="center"/>
    </xf>
    <xf numFmtId="38" fontId="2" fillId="37" borderId="55" xfId="50" applyNumberFormat="1" applyFont="1" applyFill="1" applyBorder="1" applyAlignment="1">
      <alignment horizontal="right" vertical="center"/>
    </xf>
    <xf numFmtId="0" fontId="2" fillId="37" borderId="54" xfId="50" applyNumberFormat="1" applyFont="1" applyFill="1" applyBorder="1" applyAlignment="1">
      <alignment horizontal="right" vertical="center"/>
    </xf>
    <xf numFmtId="176" fontId="2" fillId="37" borderId="55" xfId="50" applyNumberFormat="1" applyFont="1" applyFill="1" applyBorder="1" applyAlignment="1">
      <alignment horizontal="right" vertical="center"/>
    </xf>
    <xf numFmtId="38" fontId="2" fillId="0" borderId="21" xfId="50" applyFont="1" applyBorder="1" applyAlignment="1">
      <alignment horizontal="right" vertical="center"/>
    </xf>
    <xf numFmtId="38" fontId="2" fillId="0" borderId="23" xfId="50" applyFont="1" applyBorder="1" applyAlignment="1">
      <alignment horizontal="right" vertical="center"/>
    </xf>
    <xf numFmtId="38" fontId="2" fillId="44" borderId="146" xfId="50" applyFont="1" applyFill="1" applyBorder="1" applyAlignment="1">
      <alignment horizontal="right" vertical="center"/>
    </xf>
    <xf numFmtId="38" fontId="2" fillId="44" borderId="147" xfId="50" applyFont="1" applyFill="1" applyBorder="1" applyAlignment="1">
      <alignment horizontal="right" vertical="center"/>
    </xf>
    <xf numFmtId="38" fontId="2" fillId="34" borderId="154" xfId="50" applyFont="1" applyFill="1" applyBorder="1" applyAlignment="1">
      <alignment horizontal="right"/>
    </xf>
    <xf numFmtId="38" fontId="2" fillId="34" borderId="76" xfId="50" applyFont="1" applyFill="1" applyBorder="1" applyAlignment="1">
      <alignment horizontal="right"/>
    </xf>
    <xf numFmtId="38" fontId="2" fillId="34" borderId="82" xfId="50" applyFont="1" applyFill="1" applyBorder="1" applyAlignment="1">
      <alignment horizontal="right"/>
    </xf>
    <xf numFmtId="38" fontId="2" fillId="0" borderId="42" xfId="50" applyFont="1" applyBorder="1" applyAlignment="1">
      <alignment horizontal="right" vertical="center"/>
    </xf>
    <xf numFmtId="38" fontId="2" fillId="0" borderId="113" xfId="50" applyFont="1" applyBorder="1" applyAlignment="1">
      <alignment horizontal="right" vertical="center"/>
    </xf>
    <xf numFmtId="38" fontId="2" fillId="0" borderId="146" xfId="50" applyFont="1" applyBorder="1" applyAlignment="1">
      <alignment horizontal="right" vertical="center"/>
    </xf>
    <xf numFmtId="38" fontId="2" fillId="0" borderId="147" xfId="50" applyFont="1" applyBorder="1" applyAlignment="1">
      <alignment horizontal="right" vertical="center"/>
    </xf>
    <xf numFmtId="38" fontId="2" fillId="34" borderId="152" xfId="50" applyFont="1" applyFill="1" applyBorder="1" applyAlignment="1">
      <alignment horizontal="right"/>
    </xf>
    <xf numFmtId="38" fontId="2" fillId="34" borderId="153" xfId="50" applyFont="1" applyFill="1" applyBorder="1" applyAlignment="1">
      <alignment horizontal="right"/>
    </xf>
    <xf numFmtId="38" fontId="2" fillId="34" borderId="131" xfId="50" applyFont="1" applyFill="1" applyBorder="1" applyAlignment="1">
      <alignment horizontal="right"/>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shrinkToFit="1"/>
    </xf>
    <xf numFmtId="0" fontId="27" fillId="0" borderId="98"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94" xfId="0" applyFont="1" applyFill="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left" vertical="center" wrapText="1"/>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7" fillId="0" borderId="91" xfId="0" applyFont="1" applyBorder="1" applyAlignment="1">
      <alignment horizontal="distributed" vertical="center"/>
    </xf>
    <xf numFmtId="0" fontId="7" fillId="0" borderId="93" xfId="0" applyFont="1" applyBorder="1" applyAlignment="1">
      <alignment horizontal="distributed" vertical="center"/>
    </xf>
    <xf numFmtId="0" fontId="7" fillId="0" borderId="10" xfId="0" applyFont="1" applyBorder="1" applyAlignment="1">
      <alignment horizontal="distributed" vertical="center"/>
    </xf>
    <xf numFmtId="0" fontId="7" fillId="0" borderId="15" xfId="0" applyFont="1" applyBorder="1" applyAlignment="1">
      <alignment horizontal="distributed" vertical="center"/>
    </xf>
    <xf numFmtId="0" fontId="7" fillId="0" borderId="92" xfId="0" applyFont="1" applyBorder="1" applyAlignment="1">
      <alignment horizontal="distributed" vertical="center"/>
    </xf>
    <xf numFmtId="0" fontId="7" fillId="0" borderId="16" xfId="0" applyFont="1" applyBorder="1" applyAlignment="1">
      <alignment horizontal="distributed" vertical="center"/>
    </xf>
    <xf numFmtId="0" fontId="7" fillId="0" borderId="91" xfId="0" applyFont="1" applyBorder="1" applyAlignment="1">
      <alignment vertical="center"/>
    </xf>
    <xf numFmtId="0" fontId="7" fillId="0" borderId="93"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7" fillId="0" borderId="9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9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9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7" fillId="0" borderId="17" xfId="0" applyFont="1" applyBorder="1" applyAlignment="1">
      <alignment horizontal="distributed" vertical="center"/>
    </xf>
    <xf numFmtId="0" fontId="7" fillId="0" borderId="92" xfId="0" applyFont="1" applyBorder="1" applyAlignment="1">
      <alignment horizontal="center" vertical="center"/>
    </xf>
    <xf numFmtId="0" fontId="7" fillId="0" borderId="91" xfId="0" applyFont="1" applyBorder="1" applyAlignment="1">
      <alignment horizontal="center" vertical="center"/>
    </xf>
    <xf numFmtId="0" fontId="7" fillId="0" borderId="93"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97" xfId="0" applyFont="1" applyBorder="1" applyAlignment="1">
      <alignment horizontal="center" vertical="center"/>
    </xf>
    <xf numFmtId="0" fontId="7" fillId="0" borderId="14" xfId="0" applyFont="1" applyBorder="1" applyAlignment="1">
      <alignment horizontal="center" vertical="center"/>
    </xf>
    <xf numFmtId="0" fontId="7" fillId="0" borderId="92" xfId="0" applyFont="1" applyBorder="1" applyAlignment="1">
      <alignment vertical="center" wrapText="1"/>
    </xf>
    <xf numFmtId="0" fontId="7" fillId="0" borderId="91" xfId="0" applyFont="1" applyBorder="1" applyAlignment="1">
      <alignment vertical="center" wrapText="1"/>
    </xf>
    <xf numFmtId="0" fontId="7" fillId="0" borderId="93" xfId="0" applyFont="1" applyBorder="1" applyAlignment="1">
      <alignment vertical="center" wrapText="1"/>
    </xf>
    <xf numFmtId="0" fontId="7" fillId="0" borderId="17" xfId="0" applyFont="1" applyFill="1" applyBorder="1" applyAlignment="1">
      <alignment horizontal="distributed" vertical="center" wrapText="1"/>
    </xf>
    <xf numFmtId="0" fontId="7" fillId="0" borderId="17" xfId="0" applyFont="1" applyBorder="1" applyAlignment="1">
      <alignment horizontal="distributed" vertical="center" wrapText="1"/>
    </xf>
    <xf numFmtId="0" fontId="7" fillId="0" borderId="98" xfId="0" applyFont="1" applyBorder="1" applyAlignment="1">
      <alignment horizontal="distributed" vertical="center" wrapText="1"/>
    </xf>
    <xf numFmtId="0" fontId="7" fillId="0" borderId="94" xfId="0" applyFont="1" applyBorder="1" applyAlignment="1">
      <alignment horizontal="distributed" vertical="center" wrapText="1"/>
    </xf>
    <xf numFmtId="0" fontId="2" fillId="39" borderId="14" xfId="0" applyFont="1" applyFill="1" applyBorder="1" applyAlignment="1">
      <alignment vertical="center"/>
    </xf>
    <xf numFmtId="0" fontId="2" fillId="39" borderId="16" xfId="0" applyFont="1" applyFill="1" applyBorder="1" applyAlignment="1">
      <alignment vertical="center"/>
    </xf>
    <xf numFmtId="0" fontId="2" fillId="39" borderId="97" xfId="0" applyFont="1" applyFill="1" applyBorder="1" applyAlignment="1">
      <alignment vertical="center"/>
    </xf>
    <xf numFmtId="0" fontId="2" fillId="39" borderId="92" xfId="0" applyFont="1" applyFill="1" applyBorder="1" applyAlignment="1">
      <alignment vertical="center"/>
    </xf>
    <xf numFmtId="0" fontId="2" fillId="39" borderId="91" xfId="0" applyFont="1" applyFill="1" applyBorder="1" applyAlignment="1">
      <alignment horizontal="distributed" vertical="center"/>
    </xf>
    <xf numFmtId="0" fontId="2" fillId="39" borderId="93" xfId="0" applyFont="1" applyFill="1" applyBorder="1" applyAlignment="1">
      <alignment horizontal="distributed" vertical="center"/>
    </xf>
    <xf numFmtId="0" fontId="2" fillId="39" borderId="0" xfId="0" applyFont="1" applyFill="1" applyBorder="1" applyAlignment="1">
      <alignment horizontal="distributed" vertical="center"/>
    </xf>
    <xf numFmtId="0" fontId="2" fillId="39" borderId="12" xfId="0" applyFont="1" applyFill="1" applyBorder="1" applyAlignment="1">
      <alignment horizontal="distributed" vertical="center"/>
    </xf>
    <xf numFmtId="0" fontId="2" fillId="39" borderId="17" xfId="0" applyFont="1" applyFill="1" applyBorder="1" applyAlignment="1">
      <alignment horizontal="distributed" vertical="center" wrapText="1"/>
    </xf>
    <xf numFmtId="0" fontId="2" fillId="39" borderId="17" xfId="0" applyFont="1" applyFill="1" applyBorder="1" applyAlignment="1">
      <alignment horizontal="distributed" vertical="center"/>
    </xf>
    <xf numFmtId="0" fontId="3" fillId="39" borderId="98" xfId="0" applyFont="1" applyFill="1" applyBorder="1" applyAlignment="1">
      <alignment horizontal="center" vertical="center"/>
    </xf>
    <xf numFmtId="0" fontId="3" fillId="39" borderId="46" xfId="0" applyFont="1" applyFill="1" applyBorder="1" applyAlignment="1">
      <alignment horizontal="center" vertical="center"/>
    </xf>
    <xf numFmtId="0" fontId="3" fillId="39" borderId="94" xfId="0" applyFont="1" applyFill="1" applyBorder="1" applyAlignment="1">
      <alignment horizontal="center" vertical="center"/>
    </xf>
    <xf numFmtId="0" fontId="2" fillId="39" borderId="92" xfId="0" applyFont="1" applyFill="1" applyBorder="1" applyAlignment="1">
      <alignment horizontal="right" vertical="center"/>
    </xf>
    <xf numFmtId="0" fontId="2" fillId="39" borderId="91" xfId="0" applyFont="1" applyFill="1" applyBorder="1" applyAlignment="1">
      <alignment horizontal="right" vertical="center"/>
    </xf>
    <xf numFmtId="0" fontId="2" fillId="39" borderId="93" xfId="0" applyFont="1" applyFill="1" applyBorder="1" applyAlignment="1">
      <alignment horizontal="right" vertical="center"/>
    </xf>
    <xf numFmtId="0" fontId="2" fillId="39" borderId="92" xfId="0" applyFont="1" applyFill="1" applyBorder="1" applyAlignment="1">
      <alignment horizontal="center" vertical="distributed" textRotation="255"/>
    </xf>
    <xf numFmtId="0" fontId="2" fillId="39" borderId="11" xfId="0" applyFont="1" applyFill="1" applyBorder="1" applyAlignment="1">
      <alignment horizontal="center" vertical="distributed" textRotation="255"/>
    </xf>
    <xf numFmtId="0" fontId="2" fillId="39" borderId="16" xfId="0" applyFont="1" applyFill="1" applyBorder="1" applyAlignment="1">
      <alignment horizontal="center" vertical="distributed" textRotation="255"/>
    </xf>
    <xf numFmtId="0" fontId="99" fillId="39" borderId="92" xfId="0" applyFont="1" applyFill="1" applyBorder="1" applyAlignment="1">
      <alignment horizontal="distributed" vertical="center" wrapText="1"/>
    </xf>
    <xf numFmtId="0" fontId="100" fillId="39" borderId="91" xfId="0" applyFont="1" applyFill="1" applyBorder="1" applyAlignment="1">
      <alignment/>
    </xf>
    <xf numFmtId="0" fontId="100" fillId="39" borderId="93" xfId="0" applyFont="1" applyFill="1" applyBorder="1" applyAlignment="1">
      <alignment/>
    </xf>
    <xf numFmtId="0" fontId="100" fillId="39" borderId="16" xfId="0" applyFont="1" applyFill="1" applyBorder="1" applyAlignment="1">
      <alignment/>
    </xf>
    <xf numFmtId="0" fontId="100" fillId="39" borderId="10" xfId="0" applyFont="1" applyFill="1" applyBorder="1" applyAlignment="1">
      <alignment/>
    </xf>
    <xf numFmtId="0" fontId="100" fillId="39" borderId="15" xfId="0" applyFont="1" applyFill="1" applyBorder="1" applyAlignment="1">
      <alignment/>
    </xf>
    <xf numFmtId="0" fontId="98" fillId="39" borderId="17" xfId="0" applyFont="1" applyFill="1" applyBorder="1" applyAlignment="1">
      <alignment horizontal="distributed" vertical="center" wrapText="1"/>
    </xf>
    <xf numFmtId="0" fontId="98" fillId="39" borderId="17" xfId="0" applyFont="1" applyFill="1" applyBorder="1" applyAlignment="1">
      <alignment horizontal="distributed" vertical="center"/>
    </xf>
    <xf numFmtId="0" fontId="98" fillId="39" borderId="91" xfId="0" applyFont="1" applyFill="1" applyBorder="1" applyAlignment="1">
      <alignment horizontal="distributed" vertical="center"/>
    </xf>
    <xf numFmtId="0" fontId="98" fillId="39" borderId="93" xfId="0" applyFont="1" applyFill="1" applyBorder="1" applyAlignment="1">
      <alignment horizontal="distributed" vertical="center"/>
    </xf>
    <xf numFmtId="0" fontId="98" fillId="39" borderId="0" xfId="0" applyFont="1" applyFill="1" applyBorder="1" applyAlignment="1">
      <alignment horizontal="distributed" vertical="center"/>
    </xf>
    <xf numFmtId="0" fontId="98" fillId="39" borderId="12" xfId="0" applyFont="1" applyFill="1" applyBorder="1" applyAlignment="1">
      <alignment horizontal="distributed" vertical="center"/>
    </xf>
    <xf numFmtId="0" fontId="2" fillId="39" borderId="92" xfId="0" applyFont="1" applyFill="1" applyBorder="1" applyAlignment="1">
      <alignment horizontal="distributed" vertical="distributed" wrapText="1"/>
    </xf>
    <xf numFmtId="0" fontId="0" fillId="39" borderId="91" xfId="0" applyFont="1" applyFill="1" applyBorder="1" applyAlignment="1">
      <alignment/>
    </xf>
    <xf numFmtId="0" fontId="0" fillId="39" borderId="93" xfId="0" applyFont="1" applyFill="1" applyBorder="1" applyAlignment="1">
      <alignment/>
    </xf>
    <xf numFmtId="0" fontId="0" fillId="39" borderId="16" xfId="0" applyFont="1" applyFill="1" applyBorder="1" applyAlignment="1">
      <alignment/>
    </xf>
    <xf numFmtId="0" fontId="0" fillId="39" borderId="10" xfId="0" applyFont="1" applyFill="1" applyBorder="1" applyAlignment="1">
      <alignment/>
    </xf>
    <xf numFmtId="0" fontId="0" fillId="39" borderId="15" xfId="0" applyFont="1" applyFill="1" applyBorder="1" applyAlignment="1">
      <alignment/>
    </xf>
    <xf numFmtId="0" fontId="2" fillId="39" borderId="92" xfId="0" applyFont="1" applyFill="1" applyBorder="1" applyAlignment="1">
      <alignment horizontal="center" vertical="distributed"/>
    </xf>
    <xf numFmtId="0" fontId="2" fillId="39" borderId="91" xfId="0" applyFont="1" applyFill="1" applyBorder="1" applyAlignment="1">
      <alignment horizontal="center" vertical="distributed"/>
    </xf>
    <xf numFmtId="0" fontId="2" fillId="39" borderId="93" xfId="0" applyFont="1" applyFill="1" applyBorder="1" applyAlignment="1">
      <alignment horizontal="center" vertical="distributed"/>
    </xf>
    <xf numFmtId="0" fontId="2" fillId="39" borderId="16" xfId="0" applyFont="1" applyFill="1" applyBorder="1" applyAlignment="1">
      <alignment horizontal="center" vertical="distributed"/>
    </xf>
    <xf numFmtId="0" fontId="2" fillId="39" borderId="10" xfId="0" applyFont="1" applyFill="1" applyBorder="1" applyAlignment="1">
      <alignment horizontal="center" vertical="distributed"/>
    </xf>
    <xf numFmtId="0" fontId="2" fillId="39" borderId="15" xfId="0" applyFont="1" applyFill="1" applyBorder="1" applyAlignment="1">
      <alignment horizontal="center" vertical="distributed"/>
    </xf>
    <xf numFmtId="0" fontId="98" fillId="39" borderId="92" xfId="0" applyFont="1" applyFill="1" applyBorder="1" applyAlignment="1">
      <alignment horizontal="distributed" vertical="distributed" wrapText="1"/>
    </xf>
    <xf numFmtId="0" fontId="2" fillId="39" borderId="98" xfId="0" applyFont="1" applyFill="1" applyBorder="1" applyAlignment="1">
      <alignment horizontal="center" vertical="center"/>
    </xf>
    <xf numFmtId="0" fontId="2" fillId="39" borderId="94" xfId="0" applyFont="1" applyFill="1" applyBorder="1" applyAlignment="1">
      <alignment horizontal="center" vertical="center"/>
    </xf>
    <xf numFmtId="0" fontId="2" fillId="39" borderId="16" xfId="0" applyFont="1" applyFill="1" applyBorder="1" applyAlignment="1">
      <alignment horizontal="left" vertical="center"/>
    </xf>
    <xf numFmtId="0" fontId="2" fillId="39" borderId="10" xfId="0" applyFont="1" applyFill="1" applyBorder="1" applyAlignment="1">
      <alignment horizontal="left" vertical="center"/>
    </xf>
    <xf numFmtId="0" fontId="2" fillId="39" borderId="15" xfId="0" applyFont="1" applyFill="1" applyBorder="1" applyAlignment="1">
      <alignment horizontal="left" vertical="center"/>
    </xf>
    <xf numFmtId="0" fontId="2" fillId="39" borderId="97" xfId="0" applyFont="1" applyFill="1" applyBorder="1" applyAlignment="1">
      <alignment horizontal="center" vertical="distributed" textRotation="255" wrapText="1"/>
    </xf>
    <xf numFmtId="0" fontId="2" fillId="39" borderId="13" xfId="0" applyFont="1" applyFill="1" applyBorder="1" applyAlignment="1">
      <alignment horizontal="center" vertical="distributed" textRotation="255"/>
    </xf>
    <xf numFmtId="0" fontId="2" fillId="39" borderId="14" xfId="0" applyFont="1" applyFill="1" applyBorder="1" applyAlignment="1">
      <alignment horizontal="center" vertical="distributed" textRotation="255"/>
    </xf>
    <xf numFmtId="0" fontId="98" fillId="39" borderId="97" xfId="0" applyFont="1" applyFill="1" applyBorder="1" applyAlignment="1">
      <alignment horizontal="center" vertical="distributed" textRotation="255"/>
    </xf>
    <xf numFmtId="0" fontId="98" fillId="39" borderId="13" xfId="0" applyFont="1" applyFill="1" applyBorder="1" applyAlignment="1">
      <alignment horizontal="center" vertical="distributed" textRotation="255"/>
    </xf>
    <xf numFmtId="0" fontId="98" fillId="39" borderId="14" xfId="0" applyFont="1" applyFill="1" applyBorder="1" applyAlignment="1">
      <alignment horizontal="center" vertical="distributed" textRotation="255"/>
    </xf>
    <xf numFmtId="0" fontId="98" fillId="39" borderId="92" xfId="0" applyFont="1" applyFill="1" applyBorder="1" applyAlignment="1">
      <alignment horizontal="distributed" vertical="center" wrapText="1"/>
    </xf>
    <xf numFmtId="0" fontId="98" fillId="39" borderId="93" xfId="0" applyFont="1" applyFill="1" applyBorder="1" applyAlignment="1">
      <alignment horizontal="distributed" vertical="center" wrapText="1"/>
    </xf>
    <xf numFmtId="0" fontId="98" fillId="39" borderId="11" xfId="0" applyFont="1" applyFill="1" applyBorder="1" applyAlignment="1">
      <alignment horizontal="distributed" vertical="center" wrapText="1"/>
    </xf>
    <xf numFmtId="0" fontId="98" fillId="39" borderId="12" xfId="0" applyFont="1" applyFill="1" applyBorder="1" applyAlignment="1">
      <alignment horizontal="distributed" vertical="center" wrapText="1"/>
    </xf>
    <xf numFmtId="0" fontId="98" fillId="39" borderId="16" xfId="0" applyFont="1" applyFill="1" applyBorder="1" applyAlignment="1">
      <alignment horizontal="distributed" vertical="center" wrapText="1"/>
    </xf>
    <xf numFmtId="0" fontId="98" fillId="39" borderId="15" xfId="0" applyFont="1" applyFill="1" applyBorder="1" applyAlignment="1">
      <alignment horizontal="distributed" vertical="center" wrapText="1"/>
    </xf>
    <xf numFmtId="0" fontId="98" fillId="39" borderId="92" xfId="0" applyFont="1" applyFill="1" applyBorder="1" applyAlignment="1">
      <alignment horizontal="distributed" vertical="center"/>
    </xf>
    <xf numFmtId="0" fontId="98" fillId="39" borderId="92" xfId="0" applyFont="1" applyFill="1" applyBorder="1" applyAlignment="1">
      <alignment horizontal="distributed" vertical="center" shrinkToFit="1"/>
    </xf>
    <xf numFmtId="0" fontId="98" fillId="39" borderId="93" xfId="0" applyFont="1" applyFill="1" applyBorder="1" applyAlignment="1">
      <alignment horizontal="distributed" vertical="center" shrinkToFit="1"/>
    </xf>
    <xf numFmtId="0" fontId="98" fillId="39" borderId="16" xfId="0" applyFont="1" applyFill="1" applyBorder="1" applyAlignment="1">
      <alignment horizontal="distributed" vertical="center" shrinkToFit="1"/>
    </xf>
    <xf numFmtId="0" fontId="98" fillId="39" borderId="15" xfId="0" applyFont="1" applyFill="1" applyBorder="1" applyAlignment="1">
      <alignment horizontal="distributed" vertical="center" shrinkToFit="1"/>
    </xf>
    <xf numFmtId="0" fontId="98" fillId="39" borderId="11" xfId="0" applyFont="1" applyFill="1" applyBorder="1" applyAlignment="1">
      <alignment horizontal="center" vertical="center"/>
    </xf>
    <xf numFmtId="0" fontId="98" fillId="39" borderId="0" xfId="0" applyFont="1" applyFill="1" applyBorder="1" applyAlignment="1">
      <alignment horizontal="center" vertical="center"/>
    </xf>
    <xf numFmtId="0" fontId="98" fillId="39" borderId="12" xfId="0" applyFont="1" applyFill="1" applyBorder="1" applyAlignment="1">
      <alignment horizontal="center" vertical="center"/>
    </xf>
    <xf numFmtId="0" fontId="98" fillId="39" borderId="16" xfId="0" applyFont="1" applyFill="1" applyBorder="1" applyAlignment="1">
      <alignment horizontal="center" vertical="center"/>
    </xf>
    <xf numFmtId="0" fontId="98" fillId="39" borderId="10" xfId="0" applyFont="1" applyFill="1" applyBorder="1" applyAlignment="1">
      <alignment horizontal="center" vertical="center"/>
    </xf>
    <xf numFmtId="0" fontId="98" fillId="39" borderId="15" xfId="0" applyFont="1" applyFill="1" applyBorder="1" applyAlignment="1">
      <alignment horizontal="center" vertical="center"/>
    </xf>
    <xf numFmtId="0" fontId="98" fillId="39" borderId="93" xfId="0" applyFont="1" applyFill="1" applyBorder="1" applyAlignment="1">
      <alignment horizontal="distributed" vertical="distributed" wrapText="1"/>
    </xf>
    <xf numFmtId="0" fontId="98" fillId="39" borderId="11" xfId="0" applyFont="1" applyFill="1" applyBorder="1" applyAlignment="1">
      <alignment horizontal="distributed" vertical="distributed" wrapText="1"/>
    </xf>
    <xf numFmtId="0" fontId="98" fillId="39" borderId="12" xfId="0" applyFont="1" applyFill="1" applyBorder="1" applyAlignment="1">
      <alignment horizontal="distributed" vertical="distributed" wrapText="1"/>
    </xf>
    <xf numFmtId="0" fontId="98" fillId="39" borderId="16" xfId="0" applyFont="1" applyFill="1" applyBorder="1" applyAlignment="1">
      <alignment horizontal="distributed" vertical="distributed" wrapText="1"/>
    </xf>
    <xf numFmtId="0" fontId="98" fillId="39" borderId="15" xfId="0" applyFont="1" applyFill="1" applyBorder="1" applyAlignment="1">
      <alignment horizontal="distributed" vertical="distributed" wrapText="1"/>
    </xf>
    <xf numFmtId="0" fontId="100" fillId="39" borderId="11" xfId="0" applyFont="1" applyFill="1" applyBorder="1" applyAlignment="1">
      <alignment/>
    </xf>
    <xf numFmtId="0" fontId="100" fillId="39" borderId="0" xfId="0" applyFont="1" applyFill="1" applyAlignment="1">
      <alignment/>
    </xf>
    <xf numFmtId="0" fontId="100" fillId="39" borderId="12" xfId="0" applyFont="1" applyFill="1" applyBorder="1" applyAlignment="1">
      <alignment/>
    </xf>
    <xf numFmtId="0" fontId="101" fillId="39" borderId="98" xfId="0" applyFont="1" applyFill="1" applyBorder="1" applyAlignment="1">
      <alignment horizontal="distributed" vertical="center"/>
    </xf>
    <xf numFmtId="0" fontId="101" fillId="39" borderId="46" xfId="0" applyFont="1" applyFill="1" applyBorder="1" applyAlignment="1">
      <alignment horizontal="distributed" vertical="center"/>
    </xf>
    <xf numFmtId="0" fontId="101" fillId="39" borderId="94" xfId="0" applyFont="1" applyFill="1" applyBorder="1" applyAlignment="1">
      <alignment horizontal="distributed" vertical="center"/>
    </xf>
    <xf numFmtId="0" fontId="2" fillId="39" borderId="98" xfId="0" applyFont="1" applyFill="1" applyBorder="1" applyAlignment="1">
      <alignment horizontal="right" vertical="center"/>
    </xf>
    <xf numFmtId="0" fontId="2" fillId="39" borderId="46" xfId="0" applyFont="1" applyFill="1" applyBorder="1" applyAlignment="1">
      <alignment horizontal="right" vertical="center"/>
    </xf>
    <xf numFmtId="0" fontId="2" fillId="39" borderId="94" xfId="0" applyFont="1" applyFill="1" applyBorder="1" applyAlignment="1">
      <alignment horizontal="right" vertical="center"/>
    </xf>
    <xf numFmtId="0" fontId="2" fillId="39" borderId="98" xfId="0" applyFont="1" applyFill="1" applyBorder="1" applyAlignment="1">
      <alignment vertical="center"/>
    </xf>
    <xf numFmtId="0" fontId="2" fillId="39" borderId="46" xfId="0" applyFont="1" applyFill="1" applyBorder="1" applyAlignment="1">
      <alignment vertical="center"/>
    </xf>
    <xf numFmtId="0" fontId="2" fillId="39" borderId="94" xfId="0" applyFont="1" applyFill="1" applyBorder="1" applyAlignment="1">
      <alignment vertical="center"/>
    </xf>
    <xf numFmtId="0" fontId="101" fillId="39" borderId="97" xfId="0" applyFont="1" applyFill="1" applyBorder="1" applyAlignment="1">
      <alignment horizontal="center" vertical="distributed" textRotation="255" wrapText="1"/>
    </xf>
    <xf numFmtId="0" fontId="101" fillId="39" borderId="13" xfId="0" applyFont="1" applyFill="1" applyBorder="1" applyAlignment="1">
      <alignment horizontal="center" vertical="distributed" textRotation="255" wrapText="1"/>
    </xf>
    <xf numFmtId="0" fontId="101" fillId="39" borderId="14" xfId="0" applyFont="1" applyFill="1" applyBorder="1" applyAlignment="1">
      <alignment horizontal="center" vertical="distributed" textRotation="255" wrapText="1"/>
    </xf>
    <xf numFmtId="0" fontId="2" fillId="39" borderId="92" xfId="0" applyFont="1" applyFill="1" applyBorder="1" applyAlignment="1">
      <alignment horizontal="distributed" vertical="distributed"/>
    </xf>
    <xf numFmtId="0" fontId="2" fillId="39" borderId="97" xfId="0" applyFont="1" applyFill="1" applyBorder="1" applyAlignment="1">
      <alignment horizontal="center" vertical="distributed" textRotation="255"/>
    </xf>
    <xf numFmtId="0" fontId="2" fillId="39" borderId="91" xfId="0" applyFont="1" applyFill="1" applyBorder="1" applyAlignment="1">
      <alignment horizontal="distributed" vertical="distributed"/>
    </xf>
    <xf numFmtId="0" fontId="2" fillId="39" borderId="93" xfId="0" applyFont="1" applyFill="1" applyBorder="1" applyAlignment="1">
      <alignment horizontal="distributed" vertical="distributed"/>
    </xf>
    <xf numFmtId="0" fontId="2" fillId="39" borderId="16" xfId="0" applyFont="1" applyFill="1" applyBorder="1" applyAlignment="1">
      <alignment horizontal="distributed" vertical="distributed"/>
    </xf>
    <xf numFmtId="0" fontId="2" fillId="39" borderId="10" xfId="0" applyFont="1" applyFill="1" applyBorder="1" applyAlignment="1">
      <alignment horizontal="distributed" vertical="distributed"/>
    </xf>
    <xf numFmtId="0" fontId="2" fillId="39" borderId="15" xfId="0" applyFont="1" applyFill="1" applyBorder="1" applyAlignment="1">
      <alignment horizontal="distributed" vertical="distributed"/>
    </xf>
    <xf numFmtId="0" fontId="2" fillId="39" borderId="91" xfId="0" applyFont="1" applyFill="1" applyBorder="1" applyAlignment="1">
      <alignment vertical="center"/>
    </xf>
    <xf numFmtId="0" fontId="2" fillId="39" borderId="93" xfId="0" applyFont="1" applyFill="1" applyBorder="1" applyAlignment="1">
      <alignment vertical="center"/>
    </xf>
    <xf numFmtId="0" fontId="2" fillId="39" borderId="10" xfId="0" applyFont="1" applyFill="1" applyBorder="1" applyAlignment="1">
      <alignment vertical="center"/>
    </xf>
    <xf numFmtId="0" fontId="2" fillId="39" borderId="15" xfId="0" applyFont="1" applyFill="1" applyBorder="1" applyAlignment="1">
      <alignment vertical="center"/>
    </xf>
    <xf numFmtId="0" fontId="2" fillId="39" borderId="91" xfId="0" applyFont="1" applyFill="1" applyBorder="1" applyAlignment="1">
      <alignment vertical="distributed" wrapText="1"/>
    </xf>
    <xf numFmtId="0" fontId="2" fillId="39" borderId="93" xfId="0" applyFont="1" applyFill="1" applyBorder="1" applyAlignment="1">
      <alignment vertical="distributed" wrapText="1"/>
    </xf>
    <xf numFmtId="0" fontId="2" fillId="39" borderId="10" xfId="0" applyFont="1" applyFill="1" applyBorder="1" applyAlignment="1">
      <alignment vertical="distributed" wrapText="1"/>
    </xf>
    <xf numFmtId="0" fontId="2" fillId="39" borderId="15" xfId="0" applyFont="1" applyFill="1" applyBorder="1" applyAlignment="1">
      <alignment vertical="distributed" wrapText="1"/>
    </xf>
    <xf numFmtId="0" fontId="2" fillId="39" borderId="91" xfId="0" applyFont="1" applyFill="1" applyBorder="1" applyAlignment="1">
      <alignment vertical="distributed"/>
    </xf>
    <xf numFmtId="0" fontId="2" fillId="39" borderId="93" xfId="0" applyFont="1" applyFill="1" applyBorder="1" applyAlignment="1">
      <alignment vertical="distributed"/>
    </xf>
    <xf numFmtId="0" fontId="0" fillId="39" borderId="16" xfId="0" applyFont="1" applyFill="1" applyBorder="1" applyAlignment="1">
      <alignment/>
    </xf>
    <xf numFmtId="0" fontId="2" fillId="39" borderId="10" xfId="0" applyFont="1" applyFill="1" applyBorder="1" applyAlignment="1">
      <alignment vertical="distributed"/>
    </xf>
    <xf numFmtId="0" fontId="2" fillId="39" borderId="15" xfId="0" applyFont="1" applyFill="1" applyBorder="1" applyAlignment="1">
      <alignment vertical="distributed"/>
    </xf>
    <xf numFmtId="0" fontId="2" fillId="39" borderId="92" xfId="0" applyFont="1" applyFill="1" applyBorder="1" applyAlignment="1">
      <alignment horizontal="distributed" vertical="center"/>
    </xf>
    <xf numFmtId="0" fontId="2" fillId="39" borderId="16" xfId="0" applyFont="1" applyFill="1" applyBorder="1" applyAlignment="1">
      <alignment horizontal="distributed" vertical="center"/>
    </xf>
    <xf numFmtId="0" fontId="2" fillId="39" borderId="10" xfId="0" applyFont="1" applyFill="1" applyBorder="1" applyAlignment="1">
      <alignment horizontal="distributed" vertical="center"/>
    </xf>
    <xf numFmtId="0" fontId="2" fillId="39" borderId="15" xfId="0" applyFont="1" applyFill="1" applyBorder="1" applyAlignment="1">
      <alignment horizontal="distributed" vertical="center"/>
    </xf>
    <xf numFmtId="0" fontId="98" fillId="39" borderId="92" xfId="0" applyFont="1" applyFill="1" applyBorder="1" applyAlignment="1">
      <alignment horizontal="center" vertical="distributed" textRotation="255"/>
    </xf>
    <xf numFmtId="0" fontId="98" fillId="39" borderId="11" xfId="0" applyFont="1" applyFill="1" applyBorder="1" applyAlignment="1">
      <alignment horizontal="center" vertical="distributed" textRotation="255"/>
    </xf>
    <xf numFmtId="0" fontId="98" fillId="39" borderId="16" xfId="0" applyFont="1" applyFill="1" applyBorder="1" applyAlignment="1">
      <alignment horizontal="center" vertical="distributed" textRotation="255"/>
    </xf>
    <xf numFmtId="0" fontId="98" fillId="39" borderId="91" xfId="0" applyFont="1" applyFill="1" applyBorder="1" applyAlignment="1">
      <alignment horizontal="distributed" vertical="center" wrapText="1"/>
    </xf>
    <xf numFmtId="0" fontId="100" fillId="39" borderId="0" xfId="0" applyFont="1" applyFill="1" applyBorder="1" applyAlignment="1">
      <alignment/>
    </xf>
    <xf numFmtId="0" fontId="7" fillId="39" borderId="92" xfId="0" applyFont="1" applyFill="1" applyBorder="1" applyAlignment="1">
      <alignment horizontal="distributed" vertical="distributed" wrapText="1"/>
    </xf>
    <xf numFmtId="0" fontId="28" fillId="39" borderId="91" xfId="0" applyFont="1" applyFill="1" applyBorder="1" applyAlignment="1">
      <alignment/>
    </xf>
    <xf numFmtId="0" fontId="28" fillId="39" borderId="93" xfId="0" applyFont="1" applyFill="1" applyBorder="1" applyAlignment="1">
      <alignment/>
    </xf>
    <xf numFmtId="0" fontId="28" fillId="39" borderId="16" xfId="0" applyFont="1" applyFill="1" applyBorder="1" applyAlignment="1">
      <alignment/>
    </xf>
    <xf numFmtId="0" fontId="28" fillId="39" borderId="10" xfId="0" applyFont="1" applyFill="1" applyBorder="1" applyAlignment="1">
      <alignment/>
    </xf>
    <xf numFmtId="0" fontId="28" fillId="39" borderId="15" xfId="0" applyFont="1" applyFill="1" applyBorder="1" applyAlignment="1">
      <alignment/>
    </xf>
    <xf numFmtId="0" fontId="7" fillId="39" borderId="91" xfId="0" applyFont="1" applyFill="1" applyBorder="1" applyAlignment="1">
      <alignment vertical="distributed" wrapText="1"/>
    </xf>
    <xf numFmtId="0" fontId="7" fillId="39" borderId="93" xfId="0" applyFont="1" applyFill="1" applyBorder="1" applyAlignment="1">
      <alignment vertical="distributed" wrapText="1"/>
    </xf>
    <xf numFmtId="0" fontId="7" fillId="39" borderId="10" xfId="0" applyFont="1" applyFill="1" applyBorder="1" applyAlignment="1">
      <alignment vertical="distributed" wrapText="1"/>
    </xf>
    <xf numFmtId="0" fontId="7" fillId="39" borderId="15" xfId="0" applyFont="1" applyFill="1" applyBorder="1" applyAlignment="1">
      <alignment vertical="distributed" wrapText="1"/>
    </xf>
    <xf numFmtId="0" fontId="8" fillId="0" borderId="22" xfId="63" applyFont="1" applyFill="1" applyBorder="1" applyAlignment="1">
      <alignment vertical="center"/>
      <protection/>
    </xf>
    <xf numFmtId="0" fontId="98" fillId="39" borderId="10" xfId="0" applyFont="1" applyFill="1" applyBorder="1" applyAlignment="1">
      <alignment horizontal="distributed" vertical="center"/>
    </xf>
    <xf numFmtId="0" fontId="98" fillId="39" borderId="15" xfId="0" applyFont="1" applyFill="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5" xfId="63"/>
    <cellStyle name="標準_添付書類等【個別事業シート】（H21.10）"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49</xdr:col>
      <xdr:colOff>0</xdr:colOff>
      <xdr:row>95</xdr:row>
      <xdr:rowOff>0</xdr:rowOff>
    </xdr:to>
    <xdr:sp>
      <xdr:nvSpPr>
        <xdr:cNvPr id="1" name="Rectangle 13"/>
        <xdr:cNvSpPr>
          <a:spLocks/>
        </xdr:cNvSpPr>
      </xdr:nvSpPr>
      <xdr:spPr>
        <a:xfrm>
          <a:off x="0" y="6715125"/>
          <a:ext cx="11201400" cy="7772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104775</xdr:rowOff>
    </xdr:from>
    <xdr:to>
      <xdr:col>16</xdr:col>
      <xdr:colOff>28575</xdr:colOff>
      <xdr:row>80</xdr:row>
      <xdr:rowOff>114300</xdr:rowOff>
    </xdr:to>
    <xdr:sp>
      <xdr:nvSpPr>
        <xdr:cNvPr id="2" name="Text Box 14"/>
        <xdr:cNvSpPr txBox="1">
          <a:spLocks noChangeArrowheads="1"/>
        </xdr:cNvSpPr>
      </xdr:nvSpPr>
      <xdr:spPr>
        <a:xfrm>
          <a:off x="228600" y="6896100"/>
          <a:ext cx="3457575" cy="49625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・Ａ４判縮尺自（参考図面の縮小でも</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・縮尺を必ず記入のこと。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・以下の作成要領に基づき、都市における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地区の位置づけがわかる範囲を対象とし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て作成すること。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・位置図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都市計画総括図に、施行地区の位置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（赤太線縁取り）、地区名、施行者、施</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行面積、施行期間を記入すること。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直前（都市再生区画整理事業の街なか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再生重点地区の場合は</a:t>
          </a:r>
          <a:r>
            <a:rPr lang="en-US" cap="none" sz="1100" b="0" i="0" u="none" baseline="0">
              <a:solidFill>
                <a:srgbClr val="000000"/>
              </a:solidFill>
              <a:latin typeface="ＭＳ 明朝"/>
              <a:ea typeface="ＭＳ 明朝"/>
              <a:cs typeface="ＭＳ 明朝"/>
            </a:rPr>
            <a:t>S55</a:t>
          </a:r>
          <a:r>
            <a:rPr lang="en-US" cap="none" sz="1100" b="0" i="0" u="none" baseline="0">
              <a:solidFill>
                <a:srgbClr val="000000"/>
              </a:solidFill>
              <a:latin typeface="ＭＳ 明朝"/>
              <a:ea typeface="ＭＳ 明朝"/>
              <a:cs typeface="ＭＳ 明朝"/>
            </a:rPr>
            <a:t>）の</a:t>
          </a:r>
          <a:r>
            <a:rPr lang="en-US" cap="none" sz="1100" b="0" i="0" u="none" baseline="0">
              <a:solidFill>
                <a:srgbClr val="000000"/>
              </a:solidFill>
              <a:latin typeface="ＭＳ 明朝"/>
              <a:ea typeface="ＭＳ 明朝"/>
              <a:cs typeface="ＭＳ 明朝"/>
            </a:rPr>
            <a:t>DID</a:t>
          </a:r>
          <a:r>
            <a:rPr lang="en-US" cap="none" sz="1100" b="0" i="0" u="none" baseline="0">
              <a:solidFill>
                <a:srgbClr val="000000"/>
              </a:solidFill>
              <a:latin typeface="ＭＳ 明朝"/>
              <a:ea typeface="ＭＳ 明朝"/>
              <a:cs typeface="ＭＳ 明朝"/>
            </a:rPr>
            <a:t>（人口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集中地区）区域を図示すること。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また、鉄道、国道、県道、高速道、鉄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道駅、インターチェンジ等主要交通関連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施設をわかりやすく表示し、当該地区に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関連する都市計画道路については、施行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済み</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黒点線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と色分けする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土地区画整理事業施行箇所について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は、公共団体施行中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黒ハッチ</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、組合施</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行済み</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黄</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、組合施行中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黄ハッチ</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等に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色分けし表示すること。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凡例を必ず記入すること。</a:t>
          </a:r>
        </a:p>
      </xdr:txBody>
    </xdr:sp>
    <xdr:clientData/>
  </xdr:twoCellAnchor>
  <xdr:twoCellAnchor>
    <xdr:from>
      <xdr:col>0</xdr:col>
      <xdr:colOff>0</xdr:colOff>
      <xdr:row>1</xdr:row>
      <xdr:rowOff>0</xdr:rowOff>
    </xdr:from>
    <xdr:to>
      <xdr:col>49</xdr:col>
      <xdr:colOff>0</xdr:colOff>
      <xdr:row>6</xdr:row>
      <xdr:rowOff>0</xdr:rowOff>
    </xdr:to>
    <xdr:sp>
      <xdr:nvSpPr>
        <xdr:cNvPr id="3" name="Text Box 1"/>
        <xdr:cNvSpPr txBox="1">
          <a:spLocks noChangeArrowheads="1"/>
        </xdr:cNvSpPr>
      </xdr:nvSpPr>
      <xdr:spPr>
        <a:xfrm>
          <a:off x="0" y="190500"/>
          <a:ext cx="11201400" cy="952500"/>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○○○○○地区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実施計画書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令和○○年○○月作成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○○県○○市</a:t>
          </a:r>
        </a:p>
      </xdr:txBody>
    </xdr:sp>
    <xdr:clientData/>
  </xdr:twoCellAnchor>
  <xdr:twoCellAnchor>
    <xdr:from>
      <xdr:col>0</xdr:col>
      <xdr:colOff>0</xdr:colOff>
      <xdr:row>7</xdr:row>
      <xdr:rowOff>0</xdr:rowOff>
    </xdr:from>
    <xdr:to>
      <xdr:col>49</xdr:col>
      <xdr:colOff>0</xdr:colOff>
      <xdr:row>51</xdr:row>
      <xdr:rowOff>66675</xdr:rowOff>
    </xdr:to>
    <xdr:sp>
      <xdr:nvSpPr>
        <xdr:cNvPr id="4" name="Rectangle 3"/>
        <xdr:cNvSpPr>
          <a:spLocks/>
        </xdr:cNvSpPr>
      </xdr:nvSpPr>
      <xdr:spPr>
        <a:xfrm>
          <a:off x="0" y="1304925"/>
          <a:ext cx="11201400" cy="5210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28575</xdr:rowOff>
    </xdr:from>
    <xdr:to>
      <xdr:col>5</xdr:col>
      <xdr:colOff>0</xdr:colOff>
      <xdr:row>14</xdr:row>
      <xdr:rowOff>180975</xdr:rowOff>
    </xdr:to>
    <xdr:sp>
      <xdr:nvSpPr>
        <xdr:cNvPr id="5" name="Rectangle 5"/>
        <xdr:cNvSpPr>
          <a:spLocks/>
        </xdr:cNvSpPr>
      </xdr:nvSpPr>
      <xdr:spPr>
        <a:xfrm>
          <a:off x="228600" y="2095500"/>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28575</xdr:rowOff>
    </xdr:from>
    <xdr:to>
      <xdr:col>5</xdr:col>
      <xdr:colOff>0</xdr:colOff>
      <xdr:row>36</xdr:row>
      <xdr:rowOff>180975</xdr:rowOff>
    </xdr:to>
    <xdr:sp>
      <xdr:nvSpPr>
        <xdr:cNvPr id="6" name="Rectangle 6"/>
        <xdr:cNvSpPr>
          <a:spLocks/>
        </xdr:cNvSpPr>
      </xdr:nvSpPr>
      <xdr:spPr>
        <a:xfrm>
          <a:off x="228600" y="4610100"/>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5</xdr:col>
      <xdr:colOff>0</xdr:colOff>
      <xdr:row>38</xdr:row>
      <xdr:rowOff>180975</xdr:rowOff>
    </xdr:to>
    <xdr:sp>
      <xdr:nvSpPr>
        <xdr:cNvPr id="7" name="Rectangle 7"/>
        <xdr:cNvSpPr>
          <a:spLocks/>
        </xdr:cNvSpPr>
      </xdr:nvSpPr>
      <xdr:spPr>
        <a:xfrm>
          <a:off x="228600" y="4838700"/>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12</xdr:row>
      <xdr:rowOff>0</xdr:rowOff>
    </xdr:from>
    <xdr:to>
      <xdr:col>29</xdr:col>
      <xdr:colOff>0</xdr:colOff>
      <xdr:row>13</xdr:row>
      <xdr:rowOff>0</xdr:rowOff>
    </xdr:to>
    <xdr:sp>
      <xdr:nvSpPr>
        <xdr:cNvPr id="8" name="Rectangle 8"/>
        <xdr:cNvSpPr>
          <a:spLocks/>
        </xdr:cNvSpPr>
      </xdr:nvSpPr>
      <xdr:spPr>
        <a:xfrm>
          <a:off x="5715000" y="1876425"/>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29</xdr:col>
      <xdr:colOff>0</xdr:colOff>
      <xdr:row>19</xdr:row>
      <xdr:rowOff>0</xdr:rowOff>
    </xdr:to>
    <xdr:sp>
      <xdr:nvSpPr>
        <xdr:cNvPr id="9" name="Rectangle 10"/>
        <xdr:cNvSpPr>
          <a:spLocks/>
        </xdr:cNvSpPr>
      </xdr:nvSpPr>
      <xdr:spPr>
        <a:xfrm>
          <a:off x="5715000" y="2562225"/>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42</xdr:row>
      <xdr:rowOff>0</xdr:rowOff>
    </xdr:from>
    <xdr:to>
      <xdr:col>29</xdr:col>
      <xdr:colOff>0</xdr:colOff>
      <xdr:row>43</xdr:row>
      <xdr:rowOff>0</xdr:rowOff>
    </xdr:to>
    <xdr:sp>
      <xdr:nvSpPr>
        <xdr:cNvPr id="10" name="Rectangle 11"/>
        <xdr:cNvSpPr>
          <a:spLocks/>
        </xdr:cNvSpPr>
      </xdr:nvSpPr>
      <xdr:spPr>
        <a:xfrm>
          <a:off x="5715000" y="5305425"/>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29</xdr:col>
      <xdr:colOff>0</xdr:colOff>
      <xdr:row>49</xdr:row>
      <xdr:rowOff>0</xdr:rowOff>
    </xdr:to>
    <xdr:sp>
      <xdr:nvSpPr>
        <xdr:cNvPr id="11" name="Rectangle 12"/>
        <xdr:cNvSpPr>
          <a:spLocks/>
        </xdr:cNvSpPr>
      </xdr:nvSpPr>
      <xdr:spPr>
        <a:xfrm>
          <a:off x="5715000" y="5991225"/>
          <a:ext cx="9144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123825</xdr:colOff>
      <xdr:row>0</xdr:row>
      <xdr:rowOff>114300</xdr:rowOff>
    </xdr:from>
    <xdr:to>
      <xdr:col>62</xdr:col>
      <xdr:colOff>66675</xdr:colOff>
      <xdr:row>2</xdr:row>
      <xdr:rowOff>9525</xdr:rowOff>
    </xdr:to>
    <xdr:sp>
      <xdr:nvSpPr>
        <xdr:cNvPr id="3" name="Text Box 3"/>
        <xdr:cNvSpPr txBox="1">
          <a:spLocks noChangeArrowheads="1"/>
        </xdr:cNvSpPr>
      </xdr:nvSpPr>
      <xdr:spPr>
        <a:xfrm>
          <a:off x="10029825" y="114300"/>
          <a:ext cx="12096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Ｈ２４以降採択</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Ｈ２８～Ｈ３０採択</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R1</a:t>
          </a:r>
          <a:r>
            <a:rPr lang="en-US" cap="none" sz="1100" b="1" i="0" u="none" baseline="0">
              <a:solidFill>
                <a:srgbClr val="000000"/>
              </a:solidFill>
              <a:latin typeface="ＭＳ Ｐゴシック"/>
              <a:ea typeface="ＭＳ Ｐゴシック"/>
              <a:cs typeface="ＭＳ Ｐゴシック"/>
            </a:rPr>
            <a:t>以降採択</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R</a:t>
          </a:r>
          <a:r>
            <a:rPr lang="en-US" cap="none" sz="1100" b="1" i="0" u="none" baseline="0">
              <a:solidFill>
                <a:srgbClr val="000000"/>
              </a:solidFill>
              <a:latin typeface="ＭＳ Ｐゴシック"/>
              <a:ea typeface="ＭＳ Ｐゴシック"/>
              <a:cs typeface="ＭＳ Ｐゴシック"/>
            </a:rPr>
            <a:t>３以降採択</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1</xdr:row>
      <xdr:rowOff>0</xdr:rowOff>
    </xdr:from>
    <xdr:to>
      <xdr:col>61</xdr:col>
      <xdr:colOff>104775</xdr:colOff>
      <xdr:row>1</xdr:row>
      <xdr:rowOff>285750</xdr:rowOff>
    </xdr:to>
    <xdr:sp>
      <xdr:nvSpPr>
        <xdr:cNvPr id="1" name="Text Box 3"/>
        <xdr:cNvSpPr txBox="1">
          <a:spLocks noChangeArrowheads="1"/>
        </xdr:cNvSpPr>
      </xdr:nvSpPr>
      <xdr:spPr>
        <a:xfrm>
          <a:off x="9544050" y="114300"/>
          <a:ext cx="1552575" cy="285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R5.11</a:t>
          </a:r>
          <a:r>
            <a:rPr lang="en-US" cap="none" sz="1100" b="1" i="0" u="none" baseline="0">
              <a:solidFill>
                <a:srgbClr val="000000"/>
              </a:solidFill>
              <a:latin typeface="ＭＳ Ｐゴシック"/>
              <a:ea typeface="ＭＳ Ｐゴシック"/>
              <a:cs typeface="ＭＳ Ｐゴシック"/>
            </a:rPr>
            <a:t>以降採択</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大街区化</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空間再編</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0</xdr:row>
      <xdr:rowOff>114300</xdr:rowOff>
    </xdr:from>
    <xdr:to>
      <xdr:col>62</xdr:col>
      <xdr:colOff>66675</xdr:colOff>
      <xdr:row>2</xdr:row>
      <xdr:rowOff>9525</xdr:rowOff>
    </xdr:to>
    <xdr:sp>
      <xdr:nvSpPr>
        <xdr:cNvPr id="3" name="Text Box 3"/>
        <xdr:cNvSpPr txBox="1">
          <a:spLocks noChangeArrowheads="1"/>
        </xdr:cNvSpPr>
      </xdr:nvSpPr>
      <xdr:spPr>
        <a:xfrm>
          <a:off x="9686925" y="114300"/>
          <a:ext cx="1552575"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生活拠点</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106</xdr:row>
      <xdr:rowOff>76200</xdr:rowOff>
    </xdr:from>
    <xdr:to>
      <xdr:col>38</xdr:col>
      <xdr:colOff>323850</xdr:colOff>
      <xdr:row>110</xdr:row>
      <xdr:rowOff>180975</xdr:rowOff>
    </xdr:to>
    <xdr:sp>
      <xdr:nvSpPr>
        <xdr:cNvPr id="1" name="Text Box 3"/>
        <xdr:cNvSpPr txBox="1">
          <a:spLocks noChangeArrowheads="1"/>
        </xdr:cNvSpPr>
      </xdr:nvSpPr>
      <xdr:spPr>
        <a:xfrm>
          <a:off x="12592050" y="25469850"/>
          <a:ext cx="11477625" cy="1019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都市再生区画整理（都市再生整備計画事業分も含む）</a:t>
          </a:r>
          <a:r>
            <a:rPr lang="en-US" cap="none" sz="1400" b="0" i="0" u="none" baseline="0">
              <a:solidFill>
                <a:srgbClr val="000000"/>
              </a:solidFill>
              <a:latin typeface="ＭＳ 明朝"/>
              <a:ea typeface="ＭＳ 明朝"/>
              <a:cs typeface="ＭＳ 明朝"/>
            </a:rPr>
            <a:t>については、基本事業費欄に資金計画の収入における設定額を、</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用買方式事業費欄にシート４（５）補助限度額の積算（都市再生土地区画整理事業）により積算された補助限度額を</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 </a:t>
          </a:r>
        </a:p>
      </xdr:txBody>
    </xdr:sp>
    <xdr:clientData/>
  </xdr:twoCellAnchor>
  <xdr:twoCellAnchor>
    <xdr:from>
      <xdr:col>3</xdr:col>
      <xdr:colOff>57150</xdr:colOff>
      <xdr:row>106</xdr:row>
      <xdr:rowOff>47625</xdr:rowOff>
    </xdr:from>
    <xdr:to>
      <xdr:col>13</xdr:col>
      <xdr:colOff>57150</xdr:colOff>
      <xdr:row>121</xdr:row>
      <xdr:rowOff>152400</xdr:rowOff>
    </xdr:to>
    <xdr:sp>
      <xdr:nvSpPr>
        <xdr:cNvPr id="2" name="Text Box 2"/>
        <xdr:cNvSpPr txBox="1">
          <a:spLocks noChangeArrowheads="1"/>
        </xdr:cNvSpPr>
      </xdr:nvSpPr>
      <xdr:spPr>
        <a:xfrm>
          <a:off x="495300" y="25441275"/>
          <a:ext cx="11753850" cy="3267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（注）①　その他補助金・交付金等がある場合は、備考欄にその事業内訳（種別、金額等）を記入すること。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　住宅基盤の備考欄には、住宅市街地基盤整備事業等の種別を記載すること。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　</a:t>
          </a:r>
          <a:r>
            <a:rPr lang="en-US" cap="none" sz="1200" b="0" i="0" u="none" baseline="0">
              <a:solidFill>
                <a:srgbClr val="000000"/>
              </a:solidFill>
              <a:latin typeface="ＭＳ 明朝"/>
              <a:ea typeface="ＭＳ 明朝"/>
              <a:cs typeface="ＭＳ 明朝"/>
            </a:rPr>
            <a:t>社会資本整備総合交付金における市街地整備欄については、都市再生区画整理欄には社会資本整備総合交付金交付要綱</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以下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「交付要綱」という。</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附属</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a:t>
          </a:r>
          <a:r>
            <a:rPr lang="en-US" cap="none" sz="1200" b="0" i="0" u="none" baseline="0">
              <a:solidFill>
                <a:srgbClr val="000000"/>
              </a:solidFill>
              <a:latin typeface="ＭＳ 明朝"/>
              <a:ea typeface="ＭＳ 明朝"/>
              <a:cs typeface="ＭＳ 明朝"/>
            </a:rPr>
            <a:t>１３－（６）による都市再生区画整理事業</a:t>
          </a:r>
          <a:r>
            <a:rPr lang="en-US" cap="none" sz="1200" b="0" i="0" u="none" baseline="0">
              <a:solidFill>
                <a:srgbClr val="000000"/>
              </a:solidFill>
              <a:latin typeface="ＭＳ 明朝"/>
              <a:ea typeface="ＭＳ 明朝"/>
              <a:cs typeface="ＭＳ 明朝"/>
            </a:rPr>
            <a:t>について、都市再生整備計画事業欄のうち旧特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会欄には、「公共団体等区画整理</a:t>
          </a:r>
          <a:r>
            <a:rPr lang="en-US" cap="none" sz="1200" b="0" i="0" u="none" baseline="0">
              <a:solidFill>
                <a:srgbClr val="000000"/>
              </a:solidFill>
              <a:latin typeface="ＭＳ 明朝"/>
              <a:ea typeface="ＭＳ 明朝"/>
              <a:cs typeface="ＭＳ 明朝"/>
            </a:rPr>
            <a:t>補</a:t>
          </a:r>
          <a:r>
            <a:rPr lang="en-US" cap="none" sz="1200" b="0" i="0" u="none" baseline="0">
              <a:solidFill>
                <a:srgbClr val="000000"/>
              </a:solidFill>
              <a:latin typeface="ＭＳ 明朝"/>
              <a:ea typeface="ＭＳ 明朝"/>
              <a:cs typeface="ＭＳ 明朝"/>
            </a:rPr>
            <a:t>助</a:t>
          </a:r>
          <a:r>
            <a:rPr lang="en-US" cap="none" sz="1200" b="0" i="0" u="none" baseline="0">
              <a:solidFill>
                <a:srgbClr val="000000"/>
              </a:solidFill>
              <a:latin typeface="ＭＳ 明朝"/>
              <a:ea typeface="ＭＳ 明朝"/>
              <a:cs typeface="ＭＳ 明朝"/>
            </a:rPr>
            <a:t>事業実施要領」あるいは「組合等区画整理補助事業実施要領」に基づき、交付要綱附属</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編１０－（１）により実施する土地区画整理事業について、都市再生区画整理欄には</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交付要綱付属第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a:t>
          </a:r>
          <a:r>
            <a:rPr lang="en-US" cap="none" sz="1200" b="0" i="0" u="none" baseline="0">
              <a:solidFill>
                <a:srgbClr val="000000"/>
              </a:solidFill>
              <a:latin typeface="ＭＳ 明朝"/>
              <a:ea typeface="ＭＳ 明朝"/>
              <a:cs typeface="ＭＳ 明朝"/>
            </a:rPr>
            <a:t>０</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により実施す</a:t>
          </a:r>
          <a:r>
            <a:rPr lang="en-US" cap="none" sz="1200" b="0" i="0" u="none" baseline="0">
              <a:solidFill>
                <a:srgbClr val="000000"/>
              </a:solidFill>
              <a:latin typeface="ＭＳ 明朝"/>
              <a:ea typeface="ＭＳ 明朝"/>
              <a:cs typeface="ＭＳ 明朝"/>
            </a:rPr>
            <a:t>る都市再生区画整理事業について、提案欄には、</a:t>
          </a:r>
          <a:r>
            <a:rPr lang="en-US" cap="none" sz="1200" b="0" i="0" u="none" baseline="0">
              <a:solidFill>
                <a:srgbClr val="000000"/>
              </a:solidFill>
              <a:latin typeface="ＭＳ 明朝"/>
              <a:ea typeface="ＭＳ 明朝"/>
              <a:cs typeface="ＭＳ 明朝"/>
            </a:rPr>
            <a:t>交付要綱</a:t>
          </a:r>
          <a:r>
            <a:rPr lang="en-US" cap="none" sz="1200" b="0" i="0" u="none" baseline="0">
              <a:solidFill>
                <a:srgbClr val="000000"/>
              </a:solidFill>
              <a:latin typeface="ＭＳ 明朝"/>
              <a:ea typeface="ＭＳ 明朝"/>
              <a:cs typeface="ＭＳ 明朝"/>
            </a:rPr>
            <a:t>附</a:t>
          </a:r>
          <a:r>
            <a:rPr lang="en-US" cap="none" sz="1200" b="0" i="0" u="none" baseline="0">
              <a:solidFill>
                <a:srgbClr val="000000"/>
              </a:solidFill>
              <a:latin typeface="ＭＳ 明朝"/>
              <a:ea typeface="ＭＳ 明朝"/>
              <a:cs typeface="ＭＳ 明朝"/>
            </a:rPr>
            <a:t>属第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a:t>
          </a:r>
          <a:r>
            <a:rPr lang="en-US" cap="none" sz="1200" b="0" i="0" u="none" baseline="0">
              <a:solidFill>
                <a:srgbClr val="000000"/>
              </a:solidFill>
              <a:latin typeface="ＭＳ 明朝"/>
              <a:ea typeface="ＭＳ 明朝"/>
              <a:cs typeface="ＭＳ 明朝"/>
            </a:rPr>
            <a:t>０</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により実施する土地区画整理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事業に関する提案事業について記載すること。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④　旧地域活力基盤創造交付金の地方道路整備費は、都市計画道路、区画道路等の道路整備費用を記載すること。また、備考欄に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都</a:t>
          </a:r>
          <a:r>
            <a:rPr lang="en-US" cap="none" sz="1200" b="0" i="0" u="none" baseline="0">
              <a:solidFill>
                <a:srgbClr val="000000"/>
              </a:solidFill>
              <a:latin typeface="ＭＳ 明朝"/>
              <a:ea typeface="ＭＳ 明朝"/>
              <a:cs typeface="ＭＳ 明朝"/>
            </a:rPr>
            <a:t>市計画道路の整備費用を記載すること。（旧臨時交付金の基本額に該当。）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⑤　社会資本整備総合交付金</a:t>
          </a:r>
          <a:r>
            <a:rPr lang="en-US" cap="none" sz="1200" b="0" i="0" u="none" baseline="0">
              <a:solidFill>
                <a:srgbClr val="000000"/>
              </a:solidFill>
              <a:latin typeface="ＭＳ 明朝"/>
              <a:ea typeface="ＭＳ 明朝"/>
              <a:cs typeface="ＭＳ 明朝"/>
            </a:rPr>
            <a:t>、防災・安全交付金、沖縄振興公共投資交付金</a:t>
          </a:r>
          <a:r>
            <a:rPr lang="en-US" cap="none" sz="1200" b="0" i="0" u="none" baseline="0">
              <a:solidFill>
                <a:srgbClr val="000000"/>
              </a:solidFill>
              <a:latin typeface="ＭＳ 明朝"/>
              <a:ea typeface="ＭＳ 明朝"/>
              <a:cs typeface="ＭＳ 明朝"/>
            </a:rPr>
            <a:t>の関連社会資本整備費及び効果促進事業については、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土地区画整理事業として実施する事業のみを記載すること。</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106</xdr:row>
      <xdr:rowOff>76200</xdr:rowOff>
    </xdr:from>
    <xdr:to>
      <xdr:col>38</xdr:col>
      <xdr:colOff>323850</xdr:colOff>
      <xdr:row>110</xdr:row>
      <xdr:rowOff>180975</xdr:rowOff>
    </xdr:to>
    <xdr:sp>
      <xdr:nvSpPr>
        <xdr:cNvPr id="1" name="Text Box 3"/>
        <xdr:cNvSpPr txBox="1">
          <a:spLocks noChangeArrowheads="1"/>
        </xdr:cNvSpPr>
      </xdr:nvSpPr>
      <xdr:spPr>
        <a:xfrm>
          <a:off x="12592050" y="25469850"/>
          <a:ext cx="11477625" cy="1019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都市再生区画整理（都市再生整備計画事業分も含む）</a:t>
          </a:r>
          <a:r>
            <a:rPr lang="en-US" cap="none" sz="1400" b="0" i="0" u="none" baseline="0">
              <a:solidFill>
                <a:srgbClr val="000000"/>
              </a:solidFill>
              <a:latin typeface="ＭＳ 明朝"/>
              <a:ea typeface="ＭＳ 明朝"/>
              <a:cs typeface="ＭＳ 明朝"/>
            </a:rPr>
            <a:t>については、基本事業費欄に資金計画の収入における設定額を、</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用買方式事業費欄にシート４（５）補助限度額の積算（都市再生土地区画整理事業）により積算された補助限度額を</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 </a:t>
          </a:r>
        </a:p>
      </xdr:txBody>
    </xdr:sp>
    <xdr:clientData/>
  </xdr:twoCellAnchor>
  <xdr:twoCellAnchor>
    <xdr:from>
      <xdr:col>3</xdr:col>
      <xdr:colOff>57150</xdr:colOff>
      <xdr:row>106</xdr:row>
      <xdr:rowOff>47625</xdr:rowOff>
    </xdr:from>
    <xdr:to>
      <xdr:col>13</xdr:col>
      <xdr:colOff>57150</xdr:colOff>
      <xdr:row>121</xdr:row>
      <xdr:rowOff>152400</xdr:rowOff>
    </xdr:to>
    <xdr:sp>
      <xdr:nvSpPr>
        <xdr:cNvPr id="2" name="Text Box 2"/>
        <xdr:cNvSpPr txBox="1">
          <a:spLocks noChangeArrowheads="1"/>
        </xdr:cNvSpPr>
      </xdr:nvSpPr>
      <xdr:spPr>
        <a:xfrm>
          <a:off x="495300" y="25441275"/>
          <a:ext cx="11753850" cy="3267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（注）①　その他補助金・交付金等がある場合は、備考欄にその事業内訳（種別、金額等）を記入すること。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　住宅基盤の備考欄には、住宅市街地基盤整備事業等の種別を記載すること。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　</a:t>
          </a:r>
          <a:r>
            <a:rPr lang="en-US" cap="none" sz="1200" b="0" i="0" u="none" baseline="0">
              <a:solidFill>
                <a:srgbClr val="000000"/>
              </a:solidFill>
              <a:latin typeface="ＭＳ 明朝"/>
              <a:ea typeface="ＭＳ 明朝"/>
              <a:cs typeface="ＭＳ 明朝"/>
            </a:rPr>
            <a:t>社会資本整備総合交付金における市街地整備欄については、都市再生区画整理欄には社会資本整備総合交付金交付要綱</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以下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「交付要綱」という。</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附属</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a:t>
          </a:r>
          <a:r>
            <a:rPr lang="en-US" cap="none" sz="1200" b="0" i="0" u="none" baseline="0">
              <a:solidFill>
                <a:srgbClr val="000000"/>
              </a:solidFill>
              <a:latin typeface="ＭＳ 明朝"/>
              <a:ea typeface="ＭＳ 明朝"/>
              <a:cs typeface="ＭＳ 明朝"/>
            </a:rPr>
            <a:t>１３－（６）による都市再生区画整理事業</a:t>
          </a:r>
          <a:r>
            <a:rPr lang="en-US" cap="none" sz="1200" b="0" i="0" u="none" baseline="0">
              <a:solidFill>
                <a:srgbClr val="000000"/>
              </a:solidFill>
              <a:latin typeface="ＭＳ 明朝"/>
              <a:ea typeface="ＭＳ 明朝"/>
              <a:cs typeface="ＭＳ 明朝"/>
            </a:rPr>
            <a:t>について、都市再生整備計画事業欄のうち旧特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会欄には、「公共団体等区画整理</a:t>
          </a:r>
          <a:r>
            <a:rPr lang="en-US" cap="none" sz="1200" b="0" i="0" u="none" baseline="0">
              <a:solidFill>
                <a:srgbClr val="000000"/>
              </a:solidFill>
              <a:latin typeface="ＭＳ 明朝"/>
              <a:ea typeface="ＭＳ 明朝"/>
              <a:cs typeface="ＭＳ 明朝"/>
            </a:rPr>
            <a:t>補</a:t>
          </a:r>
          <a:r>
            <a:rPr lang="en-US" cap="none" sz="1200" b="0" i="0" u="none" baseline="0">
              <a:solidFill>
                <a:srgbClr val="000000"/>
              </a:solidFill>
              <a:latin typeface="ＭＳ 明朝"/>
              <a:ea typeface="ＭＳ 明朝"/>
              <a:cs typeface="ＭＳ 明朝"/>
            </a:rPr>
            <a:t>助</a:t>
          </a:r>
          <a:r>
            <a:rPr lang="en-US" cap="none" sz="1200" b="0" i="0" u="none" baseline="0">
              <a:solidFill>
                <a:srgbClr val="000000"/>
              </a:solidFill>
              <a:latin typeface="ＭＳ 明朝"/>
              <a:ea typeface="ＭＳ 明朝"/>
              <a:cs typeface="ＭＳ 明朝"/>
            </a:rPr>
            <a:t>事業実施要領」あるいは「組合等区画整理補助事業実施要領」に基づき、交付要綱附属</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編１０－（１）により実施する土地区画整理事業について、都市再生区画整理欄には</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交付要綱付属第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a:t>
          </a:r>
          <a:r>
            <a:rPr lang="en-US" cap="none" sz="1200" b="0" i="0" u="none" baseline="0">
              <a:solidFill>
                <a:srgbClr val="000000"/>
              </a:solidFill>
              <a:latin typeface="ＭＳ 明朝"/>
              <a:ea typeface="ＭＳ 明朝"/>
              <a:cs typeface="ＭＳ 明朝"/>
            </a:rPr>
            <a:t>０</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により実施す</a:t>
          </a:r>
          <a:r>
            <a:rPr lang="en-US" cap="none" sz="1200" b="0" i="0" u="none" baseline="0">
              <a:solidFill>
                <a:srgbClr val="000000"/>
              </a:solidFill>
              <a:latin typeface="ＭＳ 明朝"/>
              <a:ea typeface="ＭＳ 明朝"/>
              <a:cs typeface="ＭＳ 明朝"/>
            </a:rPr>
            <a:t>る都市再生区画整理事業について、提案欄には、</a:t>
          </a:r>
          <a:r>
            <a:rPr lang="en-US" cap="none" sz="1200" b="0" i="0" u="none" baseline="0">
              <a:solidFill>
                <a:srgbClr val="000000"/>
              </a:solidFill>
              <a:latin typeface="ＭＳ 明朝"/>
              <a:ea typeface="ＭＳ 明朝"/>
              <a:cs typeface="ＭＳ 明朝"/>
            </a:rPr>
            <a:t>交付要綱</a:t>
          </a:r>
          <a:r>
            <a:rPr lang="en-US" cap="none" sz="1200" b="0" i="0" u="none" baseline="0">
              <a:solidFill>
                <a:srgbClr val="000000"/>
              </a:solidFill>
              <a:latin typeface="ＭＳ 明朝"/>
              <a:ea typeface="ＭＳ 明朝"/>
              <a:cs typeface="ＭＳ 明朝"/>
            </a:rPr>
            <a:t>附</a:t>
          </a:r>
          <a:r>
            <a:rPr lang="en-US" cap="none" sz="1200" b="0" i="0" u="none" baseline="0">
              <a:solidFill>
                <a:srgbClr val="000000"/>
              </a:solidFill>
              <a:latin typeface="ＭＳ 明朝"/>
              <a:ea typeface="ＭＳ 明朝"/>
              <a:cs typeface="ＭＳ 明朝"/>
            </a:rPr>
            <a:t>属第</a:t>
          </a:r>
          <a:r>
            <a:rPr lang="en-US" cap="none" sz="1200" b="0" i="0" u="none" baseline="0">
              <a:solidFill>
                <a:srgbClr val="000000"/>
              </a:solidFill>
              <a:latin typeface="ＭＳ 明朝"/>
              <a:ea typeface="ＭＳ 明朝"/>
              <a:cs typeface="ＭＳ 明朝"/>
            </a:rPr>
            <a:t>Ⅰ</a:t>
          </a:r>
          <a:r>
            <a:rPr lang="en-US" cap="none" sz="1200" b="0" i="0" u="none" baseline="0">
              <a:solidFill>
                <a:srgbClr val="000000"/>
              </a:solidFill>
              <a:latin typeface="ＭＳ 明朝"/>
              <a:ea typeface="ＭＳ 明朝"/>
              <a:cs typeface="ＭＳ 明朝"/>
            </a:rPr>
            <a:t>編１</a:t>
          </a:r>
          <a:r>
            <a:rPr lang="en-US" cap="none" sz="1200" b="0" i="0" u="none" baseline="0">
              <a:solidFill>
                <a:srgbClr val="000000"/>
              </a:solidFill>
              <a:latin typeface="ＭＳ 明朝"/>
              <a:ea typeface="ＭＳ 明朝"/>
              <a:cs typeface="ＭＳ 明朝"/>
            </a:rPr>
            <a:t>０</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により実施する土地区画整理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事業に関する提案事業について記載すること。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④　旧地域活力基盤創造交付金の地方道路整備費は、都市計画道路、区画道路等の道路整備費用を記載すること。また、備考欄に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都</a:t>
          </a:r>
          <a:r>
            <a:rPr lang="en-US" cap="none" sz="1200" b="0" i="0" u="none" baseline="0">
              <a:solidFill>
                <a:srgbClr val="000000"/>
              </a:solidFill>
              <a:latin typeface="ＭＳ 明朝"/>
              <a:ea typeface="ＭＳ 明朝"/>
              <a:cs typeface="ＭＳ 明朝"/>
            </a:rPr>
            <a:t>市計画道路の整備費用を記載すること。（旧臨時交付金の基本額に該当。）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⑤　社会資本整備総合交付金</a:t>
          </a:r>
          <a:r>
            <a:rPr lang="en-US" cap="none" sz="1200" b="0" i="0" u="none" baseline="0">
              <a:solidFill>
                <a:srgbClr val="000000"/>
              </a:solidFill>
              <a:latin typeface="ＭＳ 明朝"/>
              <a:ea typeface="ＭＳ 明朝"/>
              <a:cs typeface="ＭＳ 明朝"/>
            </a:rPr>
            <a:t>、防災・安全交付金、沖縄振興公共投資交付金</a:t>
          </a:r>
          <a:r>
            <a:rPr lang="en-US" cap="none" sz="1200" b="0" i="0" u="none" baseline="0">
              <a:solidFill>
                <a:srgbClr val="000000"/>
              </a:solidFill>
              <a:latin typeface="ＭＳ 明朝"/>
              <a:ea typeface="ＭＳ 明朝"/>
              <a:cs typeface="ＭＳ 明朝"/>
            </a:rPr>
            <a:t>の関連社会資本整備費及び効果促進事業については、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土地区画整理事業として実施する事業のみを記載すること。</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8001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23</xdr:col>
      <xdr:colOff>0</xdr:colOff>
      <xdr:row>33</xdr:row>
      <xdr:rowOff>0</xdr:rowOff>
    </xdr:to>
    <xdr:sp>
      <xdr:nvSpPr>
        <xdr:cNvPr id="2" name="Text Box 7"/>
        <xdr:cNvSpPr txBox="1">
          <a:spLocks noChangeArrowheads="1"/>
        </xdr:cNvSpPr>
      </xdr:nvSpPr>
      <xdr:spPr>
        <a:xfrm>
          <a:off x="400050" y="5429250"/>
          <a:ext cx="420052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都市機能の誘導のための街区再編、新たな都市拠点の形成のための都市基盤の整備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無秩序な市街化の防止</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良好な宅地の供給等事業の目的を具体的に説明すること。</a:t>
          </a:r>
        </a:p>
      </xdr:txBody>
    </xdr:sp>
    <xdr:clientData/>
  </xdr:twoCellAnchor>
  <xdr:twoCellAnchor>
    <xdr:from>
      <xdr:col>26</xdr:col>
      <xdr:colOff>9525</xdr:colOff>
      <xdr:row>26</xdr:row>
      <xdr:rowOff>38100</xdr:rowOff>
    </xdr:from>
    <xdr:to>
      <xdr:col>31</xdr:col>
      <xdr:colOff>866775</xdr:colOff>
      <xdr:row>33</xdr:row>
      <xdr:rowOff>38100</xdr:rowOff>
    </xdr:to>
    <xdr:sp>
      <xdr:nvSpPr>
        <xdr:cNvPr id="3" name="Text Box 10"/>
        <xdr:cNvSpPr txBox="1">
          <a:spLocks noChangeArrowheads="1"/>
        </xdr:cNvSpPr>
      </xdr:nvSpPr>
      <xdr:spPr>
        <a:xfrm>
          <a:off x="5210175" y="4924425"/>
          <a:ext cx="4591050" cy="1266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予定の場合は（　　）書きで記入すること。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都市施設については、都市計画道路･公園･下水道等につ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いて路線･施設ごとに記入すること。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　都市計画法第７条から第</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条の６までの都市計画の決定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状況を適宜記載すること。</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76200</xdr:rowOff>
    </xdr:from>
    <xdr:to>
      <xdr:col>15</xdr:col>
      <xdr:colOff>561975</xdr:colOff>
      <xdr:row>34</xdr:row>
      <xdr:rowOff>85725</xdr:rowOff>
    </xdr:to>
    <xdr:sp>
      <xdr:nvSpPr>
        <xdr:cNvPr id="1" name="Text Box 1"/>
        <xdr:cNvSpPr txBox="1">
          <a:spLocks noChangeArrowheads="1"/>
        </xdr:cNvSpPr>
      </xdr:nvSpPr>
      <xdr:spPr>
        <a:xfrm>
          <a:off x="200025" y="5791200"/>
          <a:ext cx="9591675" cy="962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①</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駅前広場については、「建運協定」に準じて計算し、都市側負担分を計上すること。なお、参考として鉄道側負担分を（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外書きで記入すること。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②</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事務費は、年度計画に合わせて算出しその合計を記入すること。算出方法は、都市局所管補助事業実務必携による。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なお、平成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年度以降の事務費を加えることはできない。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③</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他事業で別途施行を予定している部分については、計上しないこと。</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34</xdr:row>
      <xdr:rowOff>0</xdr:rowOff>
    </xdr:to>
    <xdr:sp>
      <xdr:nvSpPr>
        <xdr:cNvPr id="1" name="Rectangle 1"/>
        <xdr:cNvSpPr>
          <a:spLocks/>
        </xdr:cNvSpPr>
      </xdr:nvSpPr>
      <xdr:spPr>
        <a:xfrm>
          <a:off x="0" y="266700"/>
          <a:ext cx="9801225" cy="60960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29</xdr:row>
      <xdr:rowOff>9525</xdr:rowOff>
    </xdr:from>
    <xdr:to>
      <xdr:col>12</xdr:col>
      <xdr:colOff>180975</xdr:colOff>
      <xdr:row>33</xdr:row>
      <xdr:rowOff>47625</xdr:rowOff>
    </xdr:to>
    <xdr:sp>
      <xdr:nvSpPr>
        <xdr:cNvPr id="1" name="Text Box 1"/>
        <xdr:cNvSpPr txBox="1">
          <a:spLocks noChangeArrowheads="1"/>
        </xdr:cNvSpPr>
      </xdr:nvSpPr>
      <xdr:spPr>
        <a:xfrm>
          <a:off x="161925" y="5610225"/>
          <a:ext cx="9629775" cy="800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用地買収方式事業費積算説明図、施行前単価等積算説明図の番号と本表の図面対照とは対応させること。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１地区につき３点以上、５～</a:t>
          </a:r>
          <a:r>
            <a:rPr lang="en-US" cap="none" sz="1100" b="0" i="0" u="none" baseline="0">
              <a:solidFill>
                <a:srgbClr val="000000"/>
              </a:solidFill>
              <a:latin typeface="ＭＳ 明朝"/>
              <a:ea typeface="ＭＳ 明朝"/>
              <a:cs typeface="ＭＳ 明朝"/>
            </a:rPr>
            <a:t>10ha</a:t>
          </a:r>
          <a:r>
            <a:rPr lang="en-US" cap="none" sz="1100" b="0" i="0" u="none" baseline="0">
              <a:solidFill>
                <a:srgbClr val="000000"/>
              </a:solidFill>
              <a:latin typeface="ＭＳ 明朝"/>
              <a:ea typeface="ＭＳ 明朝"/>
              <a:cs typeface="ＭＳ 明朝"/>
            </a:rPr>
            <a:t>に１点以上調査すること。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鑑定地点についてはすべて記入すること。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地区平均単価は、シート２の施行前単価と一致すること。</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xdr:row>
      <xdr:rowOff>133350</xdr:rowOff>
    </xdr:from>
    <xdr:to>
      <xdr:col>17</xdr:col>
      <xdr:colOff>104775</xdr:colOff>
      <xdr:row>26</xdr:row>
      <xdr:rowOff>95250</xdr:rowOff>
    </xdr:to>
    <xdr:sp>
      <xdr:nvSpPr>
        <xdr:cNvPr id="2" name="Text Box 2"/>
        <xdr:cNvSpPr txBox="1">
          <a:spLocks noChangeArrowheads="1"/>
        </xdr:cNvSpPr>
      </xdr:nvSpPr>
      <xdr:spPr>
        <a:xfrm>
          <a:off x="190500" y="781050"/>
          <a:ext cx="3314700" cy="41529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・用地買収方式事業費積算説明図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地価鑑定地点をプロットし、それぞれの単価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（円／㎡）を記入する。地価分布に基づい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て、用地買収方式事業費積算の対象となる道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路の区域について単価別に色分けする。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支障物件については、住居（黄）、商業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（桃色）、工業（水色）、その他（茶）、特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殊建物（赤縁取り）、堅牢建物（黒縁取り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移転工法（工法の頭文字）、公共施設整備に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伴い換地設計上移転が必要となる建築物等（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黒斜線）、移転方向（矢印）を表示すること。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5</xdr:row>
      <xdr:rowOff>85725</xdr:rowOff>
    </xdr:from>
    <xdr:to>
      <xdr:col>19</xdr:col>
      <xdr:colOff>9525</xdr:colOff>
      <xdr:row>26</xdr:row>
      <xdr:rowOff>95250</xdr:rowOff>
    </xdr:to>
    <xdr:sp>
      <xdr:nvSpPr>
        <xdr:cNvPr id="2" name="Text Box 2"/>
        <xdr:cNvSpPr txBox="1">
          <a:spLocks noChangeArrowheads="1"/>
        </xdr:cNvSpPr>
      </xdr:nvSpPr>
      <xdr:spPr>
        <a:xfrm>
          <a:off x="495300" y="923925"/>
          <a:ext cx="3314700" cy="4010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・施行前単価等積算説明図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地価鑑定地点をプロットし、それぞれの単価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（円／㎡）を記入する。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また、都市再生区画整理事業の補助限度額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算定の対象となる支障物件については、住居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（黄）、商業（桃色）、工業（水色）、その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他（茶）、特殊建物（赤縁取り）、堅牢建物</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（黒縁取り）、</a:t>
          </a:r>
          <a:r>
            <a:rPr lang="en-US" cap="none" sz="1100" b="0" i="0" u="none" baseline="0">
              <a:solidFill>
                <a:srgbClr val="000000"/>
              </a:solidFill>
              <a:latin typeface="ＭＳ 明朝"/>
              <a:ea typeface="ＭＳ 明朝"/>
              <a:cs typeface="ＭＳ 明朝"/>
            </a:rPr>
            <a:t>公共施設整備に伴い換地設計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上移転が必要となる建築物等（黒斜線）</a:t>
          </a:r>
          <a:r>
            <a:rPr lang="en-US" cap="none" sz="1100" b="0" i="0" u="none" baseline="0">
              <a:solidFill>
                <a:srgbClr val="000000"/>
              </a:solidFill>
              <a:latin typeface="ＭＳ 明朝"/>
              <a:ea typeface="ＭＳ 明朝"/>
              <a:cs typeface="ＭＳ 明朝"/>
            </a:rPr>
            <a:t>移転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工法（</a:t>
          </a:r>
          <a:r>
            <a:rPr lang="en-US" cap="none" sz="1100" b="0" i="0" u="none" baseline="0">
              <a:solidFill>
                <a:srgbClr val="000000"/>
              </a:solidFill>
              <a:latin typeface="ＭＳ 明朝"/>
              <a:ea typeface="ＭＳ 明朝"/>
              <a:cs typeface="ＭＳ 明朝"/>
            </a:rPr>
            <a:t>工法の頭文字）、移転方向（矢印）を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85725</xdr:rowOff>
    </xdr:from>
    <xdr:to>
      <xdr:col>13</xdr:col>
      <xdr:colOff>0</xdr:colOff>
      <xdr:row>4</xdr:row>
      <xdr:rowOff>0</xdr:rowOff>
    </xdr:to>
    <xdr:sp>
      <xdr:nvSpPr>
        <xdr:cNvPr id="1" name="Line 2"/>
        <xdr:cNvSpPr>
          <a:spLocks/>
        </xdr:cNvSpPr>
      </xdr:nvSpPr>
      <xdr:spPr>
        <a:xfrm>
          <a:off x="257175" y="352425"/>
          <a:ext cx="3305175" cy="4095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100</xdr:row>
      <xdr:rowOff>142875</xdr:rowOff>
    </xdr:from>
    <xdr:to>
      <xdr:col>36</xdr:col>
      <xdr:colOff>133350</xdr:colOff>
      <xdr:row>109</xdr:row>
      <xdr:rowOff>171450</xdr:rowOff>
    </xdr:to>
    <xdr:sp>
      <xdr:nvSpPr>
        <xdr:cNvPr id="2" name="Text Box 3"/>
        <xdr:cNvSpPr txBox="1">
          <a:spLocks noChangeArrowheads="1"/>
        </xdr:cNvSpPr>
      </xdr:nvSpPr>
      <xdr:spPr>
        <a:xfrm>
          <a:off x="200025" y="16278225"/>
          <a:ext cx="8067675" cy="17430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①</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その他補助金・交付金等がある場合は、備考欄にその事業内訳（種別・金額等）を記入すること。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②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住宅基盤の備考欄には、住宅市街地基盤整備事業等の種別を記載すること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③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社会資本整備</a:t>
          </a:r>
          <a:r>
            <a:rPr lang="en-US" cap="none" sz="800" b="0" i="0" u="none" baseline="0">
              <a:solidFill>
                <a:srgbClr val="000000"/>
              </a:solidFill>
              <a:latin typeface="ＭＳ 明朝"/>
              <a:ea typeface="ＭＳ 明朝"/>
              <a:cs typeface="ＭＳ 明朝"/>
            </a:rPr>
            <a:t>総合交付金における市街地整備欄については、都市再生区画整理欄には社会資本整備総合交付金交付要綱</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以下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「交付要綱」という。</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附属第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編１３－（６）による都市再生区画整理事業について、都市再生整備計画事業欄のうち旧特</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会欄には、「公共団体等区画整理補助事業実施要領」あるいは「組合等区画整理補助事業実施要領」に基づき、交付要綱附属</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編１０－（１）により実施する土地区画整理事業について、都市再生区画整理欄には、交付要綱付属第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により実施する都市再生区画整理事業について、提案欄には、交付要綱附属第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編１０－（１）により実施する土地区画整理</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事業に関する提案事業について記載すること。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④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旧臨時交付金の額は、旧地域活力基盤創造交付金の地方道路整備事業に含むものとし、地方道路整備事業の欄に記載すること。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⑤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社会資本整備総合交付金、</a:t>
          </a:r>
          <a:r>
            <a:rPr lang="en-US" cap="none" sz="800" b="0" i="0" u="none" baseline="0">
              <a:solidFill>
                <a:srgbClr val="000000"/>
              </a:solidFill>
              <a:latin typeface="ＭＳ 明朝"/>
              <a:ea typeface="ＭＳ 明朝"/>
              <a:cs typeface="ＭＳ 明朝"/>
            </a:rPr>
            <a:t>防災、安全交付金、</a:t>
          </a:r>
          <a:r>
            <a:rPr lang="en-US" cap="none" sz="800" b="0" i="0" u="none" baseline="0">
              <a:solidFill>
                <a:srgbClr val="000000"/>
              </a:solidFill>
              <a:latin typeface="ＭＳ 明朝"/>
              <a:ea typeface="ＭＳ 明朝"/>
              <a:cs typeface="ＭＳ 明朝"/>
            </a:rPr>
            <a:t>沖縄振興公共投資交付金の</a:t>
          </a:r>
          <a:r>
            <a:rPr lang="en-US" cap="none" sz="800" b="0" i="0" u="none" baseline="0">
              <a:solidFill>
                <a:srgbClr val="000000"/>
              </a:solidFill>
              <a:latin typeface="ＭＳ 明朝"/>
              <a:ea typeface="ＭＳ 明朝"/>
              <a:cs typeface="ＭＳ 明朝"/>
            </a:rPr>
            <a:t>関連社会資本整備事業及び効果促進事業欄について</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は、土地区画整備事業として実施する事業について記載すること。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85725</xdr:rowOff>
    </xdr:from>
    <xdr:to>
      <xdr:col>13</xdr:col>
      <xdr:colOff>0</xdr:colOff>
      <xdr:row>4</xdr:row>
      <xdr:rowOff>0</xdr:rowOff>
    </xdr:to>
    <xdr:sp>
      <xdr:nvSpPr>
        <xdr:cNvPr id="1" name="Line 2"/>
        <xdr:cNvSpPr>
          <a:spLocks/>
        </xdr:cNvSpPr>
      </xdr:nvSpPr>
      <xdr:spPr>
        <a:xfrm>
          <a:off x="257175" y="352425"/>
          <a:ext cx="3305175" cy="4095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100</xdr:row>
      <xdr:rowOff>142875</xdr:rowOff>
    </xdr:from>
    <xdr:to>
      <xdr:col>36</xdr:col>
      <xdr:colOff>133350</xdr:colOff>
      <xdr:row>109</xdr:row>
      <xdr:rowOff>171450</xdr:rowOff>
    </xdr:to>
    <xdr:sp>
      <xdr:nvSpPr>
        <xdr:cNvPr id="2" name="Text Box 3"/>
        <xdr:cNvSpPr txBox="1">
          <a:spLocks noChangeArrowheads="1"/>
        </xdr:cNvSpPr>
      </xdr:nvSpPr>
      <xdr:spPr>
        <a:xfrm>
          <a:off x="200025" y="16325850"/>
          <a:ext cx="8067675" cy="17430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①</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その他補助金・交付金等がある場合は、備考欄にその事業内訳（種別・金額等）を記入すること。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②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住宅基盤の備考欄には、住宅市街地基盤整備事業等の種別を記載すること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③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社会資本整備</a:t>
          </a:r>
          <a:r>
            <a:rPr lang="en-US" cap="none" sz="800" b="0" i="0" u="none" baseline="0">
              <a:solidFill>
                <a:srgbClr val="000000"/>
              </a:solidFill>
              <a:latin typeface="ＭＳ 明朝"/>
              <a:ea typeface="ＭＳ 明朝"/>
              <a:cs typeface="ＭＳ 明朝"/>
            </a:rPr>
            <a:t>総合交付金における市街地整備欄については、都市再生区画整理欄には社会資本整備総合交付金交付要綱</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以下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「交付要綱」という。</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附属第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編１３－（６）による都市再生区画整理事業について、都市再生整備計画事業欄のうち旧特</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会欄には、「公共団体等区画整理補助事業実施要領」あるいは「組合等区画整理補助事業実施要領」に基づき、交付要綱附属</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編１０－（１）により実施する土地区画整理事業について、都市再生区画整理欄には、交付要綱付属第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により実施する都市再生区画整理事業について、提案欄には、交付要綱附属第</a:t>
          </a:r>
          <a:r>
            <a:rPr lang="en-US" cap="none" sz="800" b="0" i="0" u="none" baseline="0">
              <a:solidFill>
                <a:srgbClr val="000000"/>
              </a:solidFill>
              <a:latin typeface="ＭＳ 明朝"/>
              <a:ea typeface="ＭＳ 明朝"/>
              <a:cs typeface="ＭＳ 明朝"/>
            </a:rPr>
            <a:t>Ⅰ</a:t>
          </a:r>
          <a:r>
            <a:rPr lang="en-US" cap="none" sz="800" b="0" i="0" u="none" baseline="0">
              <a:solidFill>
                <a:srgbClr val="000000"/>
              </a:solidFill>
              <a:latin typeface="ＭＳ 明朝"/>
              <a:ea typeface="ＭＳ 明朝"/>
              <a:cs typeface="ＭＳ 明朝"/>
            </a:rPr>
            <a:t>編１０－（１）により実施する土地区画整理</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事業に関する提案事業について記載すること。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④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旧臨時交付金の額は、旧地域活力基盤創造交付金の地方道路整備事業に含むものとし、地方道路整備事業の欄に記載すること。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⑤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社会資本整備総合交付金、</a:t>
          </a:r>
          <a:r>
            <a:rPr lang="en-US" cap="none" sz="800" b="0" i="0" u="none" baseline="0">
              <a:solidFill>
                <a:srgbClr val="000000"/>
              </a:solidFill>
              <a:latin typeface="ＭＳ 明朝"/>
              <a:ea typeface="ＭＳ 明朝"/>
              <a:cs typeface="ＭＳ 明朝"/>
            </a:rPr>
            <a:t>防災、安全交付金、</a:t>
          </a:r>
          <a:r>
            <a:rPr lang="en-US" cap="none" sz="800" b="0" i="0" u="none" baseline="0">
              <a:solidFill>
                <a:srgbClr val="000000"/>
              </a:solidFill>
              <a:latin typeface="ＭＳ 明朝"/>
              <a:ea typeface="ＭＳ 明朝"/>
              <a:cs typeface="ＭＳ 明朝"/>
            </a:rPr>
            <a:t>沖縄振興公共投資交付金の</a:t>
          </a:r>
          <a:r>
            <a:rPr lang="en-US" cap="none" sz="800" b="0" i="0" u="none" baseline="0">
              <a:solidFill>
                <a:srgbClr val="000000"/>
              </a:solidFill>
              <a:latin typeface="ＭＳ 明朝"/>
              <a:ea typeface="ＭＳ 明朝"/>
              <a:cs typeface="ＭＳ 明朝"/>
            </a:rPr>
            <a:t>関連社会資本整備事業及び効果促進事業欄について</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は、土地区画整備事業として実施する事業について記載すること。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114300</xdr:rowOff>
    </xdr:from>
    <xdr:to>
      <xdr:col>5</xdr:col>
      <xdr:colOff>0</xdr:colOff>
      <xdr:row>22</xdr:row>
      <xdr:rowOff>85725</xdr:rowOff>
    </xdr:to>
    <xdr:sp>
      <xdr:nvSpPr>
        <xdr:cNvPr id="1" name="Text Box 1"/>
        <xdr:cNvSpPr txBox="1">
          <a:spLocks noChangeArrowheads="1"/>
        </xdr:cNvSpPr>
      </xdr:nvSpPr>
      <xdr:spPr>
        <a:xfrm>
          <a:off x="200025" y="4229100"/>
          <a:ext cx="491490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予定の場合は（　　）書きで記入すること。</a:t>
          </a:r>
        </a:p>
      </xdr:txBody>
    </xdr:sp>
    <xdr:clientData/>
  </xdr:twoCellAnchor>
  <xdr:twoCellAnchor>
    <xdr:from>
      <xdr:col>1</xdr:col>
      <xdr:colOff>0</xdr:colOff>
      <xdr:row>26</xdr:row>
      <xdr:rowOff>114300</xdr:rowOff>
    </xdr:from>
    <xdr:to>
      <xdr:col>5</xdr:col>
      <xdr:colOff>0</xdr:colOff>
      <xdr:row>30</xdr:row>
      <xdr:rowOff>85725</xdr:rowOff>
    </xdr:to>
    <xdr:sp>
      <xdr:nvSpPr>
        <xdr:cNvPr id="2" name="Text Box 2"/>
        <xdr:cNvSpPr txBox="1">
          <a:spLocks noChangeArrowheads="1"/>
        </xdr:cNvSpPr>
      </xdr:nvSpPr>
      <xdr:spPr>
        <a:xfrm>
          <a:off x="200025" y="5829300"/>
          <a:ext cx="491490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仮換地指定が完了した場合、指定面積合計と施行面積・地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区面積は一致させること。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備考欄にこれまでの指定時期を記入すること。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0"/>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4</xdr:col>
      <xdr:colOff>0</xdr:colOff>
      <xdr:row>1</xdr:row>
      <xdr:rowOff>0</xdr:rowOff>
    </xdr:to>
    <xdr:sp>
      <xdr:nvSpPr>
        <xdr:cNvPr id="2" name="Rectangle 12"/>
        <xdr:cNvSpPr>
          <a:spLocks/>
        </xdr:cNvSpPr>
      </xdr:nvSpPr>
      <xdr:spPr>
        <a:xfrm>
          <a:off x="0" y="0"/>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xdr:row>
      <xdr:rowOff>104775</xdr:rowOff>
    </xdr:from>
    <xdr:to>
      <xdr:col>17</xdr:col>
      <xdr:colOff>85725</xdr:colOff>
      <xdr:row>33</xdr:row>
      <xdr:rowOff>171450</xdr:rowOff>
    </xdr:to>
    <xdr:sp>
      <xdr:nvSpPr>
        <xdr:cNvPr id="3" name="Text Box 11"/>
        <xdr:cNvSpPr txBox="1">
          <a:spLocks noChangeArrowheads="1"/>
        </xdr:cNvSpPr>
      </xdr:nvSpPr>
      <xdr:spPr>
        <a:xfrm>
          <a:off x="171450" y="371475"/>
          <a:ext cx="3314700" cy="5972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・設計図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現況図と設計図の重ね図とし、施行前の公</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共施設、建築物等の概要が判別可能な図面と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都市計画道路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茶</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については種別、路線番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号、名称、幅員、歩車道区分を、区画道路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朱</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については幅員、歩車道区分を、特殊道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緑</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については道路の種別、幅員を、駅前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広場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茶</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については名称、面積を記入するこ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また、公園、緑地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緑</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については種別、名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称、面積を、河川、水路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青</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等については種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別、名称、管理者、幅員を記入すること。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兼用工作物については管理者区分を明確に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他の施設についても以上と同様に分かりや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すく表示すること。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さらに、事業後の土地利用について、用途</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地域の色使いに倣い着彩すること。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凡例を必ず記入すること。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7239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31</xdr:row>
      <xdr:rowOff>38100</xdr:rowOff>
    </xdr:from>
    <xdr:to>
      <xdr:col>8</xdr:col>
      <xdr:colOff>333375</xdr:colOff>
      <xdr:row>35</xdr:row>
      <xdr:rowOff>123825</xdr:rowOff>
    </xdr:to>
    <xdr:sp>
      <xdr:nvSpPr>
        <xdr:cNvPr id="2" name="Text Box 2"/>
        <xdr:cNvSpPr txBox="1">
          <a:spLocks noChangeArrowheads="1"/>
        </xdr:cNvSpPr>
      </xdr:nvSpPr>
      <xdr:spPr>
        <a:xfrm>
          <a:off x="323850" y="6019800"/>
          <a:ext cx="3810000" cy="8477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①</a:t>
          </a:r>
          <a:r>
            <a:rPr lang="en-US" cap="none" sz="1000" b="0" i="0" u="none" baseline="0">
              <a:solidFill>
                <a:srgbClr val="000000"/>
              </a:solidFill>
              <a:latin typeface="ＭＳ 明朝"/>
              <a:ea typeface="ＭＳ 明朝"/>
              <a:cs typeface="ＭＳ 明朝"/>
            </a:rPr>
            <a:t>　施行前は、登記簿地積又は実測値による。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②　施行後は土地利用の計画を記入すること。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③　公有地については主要施設名を記入すること。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④　準国有地とは、独立行政法人鉄道建設・運輸施設整備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支援機構等の所有地をいう。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19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19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0</xdr:row>
      <xdr:rowOff>142875</xdr:rowOff>
    </xdr:from>
    <xdr:to>
      <xdr:col>62</xdr:col>
      <xdr:colOff>19050</xdr:colOff>
      <xdr:row>2</xdr:row>
      <xdr:rowOff>47625</xdr:rowOff>
    </xdr:to>
    <xdr:sp>
      <xdr:nvSpPr>
        <xdr:cNvPr id="3" name="Text Box 3"/>
        <xdr:cNvSpPr txBox="1">
          <a:spLocks noChangeArrowheads="1"/>
        </xdr:cNvSpPr>
      </xdr:nvSpPr>
      <xdr:spPr>
        <a:xfrm>
          <a:off x="9315450" y="142875"/>
          <a:ext cx="1219200" cy="285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Ｈ１９以前採択</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123825</xdr:colOff>
      <xdr:row>0</xdr:row>
      <xdr:rowOff>114300</xdr:rowOff>
    </xdr:from>
    <xdr:to>
      <xdr:col>62</xdr:col>
      <xdr:colOff>66675</xdr:colOff>
      <xdr:row>2</xdr:row>
      <xdr:rowOff>9525</xdr:rowOff>
    </xdr:to>
    <xdr:sp>
      <xdr:nvSpPr>
        <xdr:cNvPr id="3" name="Text Box 3"/>
        <xdr:cNvSpPr txBox="1">
          <a:spLocks noChangeArrowheads="1"/>
        </xdr:cNvSpPr>
      </xdr:nvSpPr>
      <xdr:spPr>
        <a:xfrm>
          <a:off x="9829800" y="114300"/>
          <a:ext cx="1143000" cy="276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Ｈ２０以降採択</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HLAN809\share\My%20Documents\&#26395;&#26376;\&#20104;&#31639;&#38306;&#36899;\H12&#20104;&#31639;\H12&#35201;&#27714;\H12&#27010;&#31639;&#35201;&#26395;\&#12479;&#12486;&#22411;&#32113;&#21512;&#35036;&#21161;&#35519;&#26360;\&#35519;&#26360;\&#19968;&#20307;&#20107;&#26989;&#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bskacc11\&#26032;&#23455;&#35336;&#29677;&#20849;&#26377;%20(F)\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95"/>
  <sheetViews>
    <sheetView view="pageBreakPreview" zoomScale="70" zoomScaleNormal="75" zoomScaleSheetLayoutView="70" zoomScalePageLayoutView="0" workbookViewId="0" topLeftCell="A1">
      <selection activeCell="I33" sqref="I33"/>
    </sheetView>
  </sheetViews>
  <sheetFormatPr defaultColWidth="2.625" defaultRowHeight="15" customHeight="1"/>
  <cols>
    <col min="1" max="50" width="3.00390625" style="3" customWidth="1"/>
    <col min="51" max="16384" width="2.625" style="3" customWidth="1"/>
  </cols>
  <sheetData>
    <row r="1" ht="15" customHeight="1">
      <c r="A1" s="3" t="s">
        <v>117</v>
      </c>
    </row>
    <row r="3" spans="50:57" ht="15" customHeight="1">
      <c r="AX3" s="5"/>
      <c r="AY3" s="5"/>
      <c r="AZ3" s="5"/>
      <c r="BA3" s="5"/>
      <c r="BB3" s="5"/>
      <c r="BC3" s="5"/>
      <c r="BD3" s="5"/>
      <c r="BE3" s="5"/>
    </row>
    <row r="7" ht="12.75" customHeight="1"/>
    <row r="8" ht="6" customHeight="1"/>
    <row r="9" spans="1:49" ht="15" customHeight="1">
      <c r="A9" s="768" t="s">
        <v>118</v>
      </c>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row>
    <row r="10" ht="6" customHeight="1"/>
    <row r="11" ht="15" customHeight="1">
      <c r="B11" s="3" t="s">
        <v>663</v>
      </c>
    </row>
    <row r="12" ht="3" customHeight="1"/>
    <row r="13" spans="2:47" ht="15" customHeight="1">
      <c r="B13" s="3" t="s">
        <v>424</v>
      </c>
      <c r="Z13" s="768" t="s">
        <v>121</v>
      </c>
      <c r="AA13" s="768"/>
      <c r="AB13" s="768"/>
      <c r="AC13" s="768"/>
      <c r="AE13" s="3" t="s">
        <v>427</v>
      </c>
      <c r="AU13" s="4" t="s">
        <v>136</v>
      </c>
    </row>
    <row r="14" ht="3" customHeight="1"/>
    <row r="15" spans="2:27" ht="15" customHeight="1">
      <c r="B15" s="768" t="s">
        <v>489</v>
      </c>
      <c r="C15" s="768"/>
      <c r="D15" s="768"/>
      <c r="E15" s="768"/>
      <c r="G15" s="3" t="s">
        <v>588</v>
      </c>
      <c r="W15" s="4" t="s">
        <v>664</v>
      </c>
      <c r="AA15" s="3" t="s">
        <v>250</v>
      </c>
    </row>
    <row r="16" spans="2:5" ht="3" customHeight="1">
      <c r="B16" s="314"/>
      <c r="C16" s="314"/>
      <c r="D16" s="314"/>
      <c r="E16" s="314"/>
    </row>
    <row r="17" spans="3:27" ht="15" customHeight="1">
      <c r="C17" s="3" t="s">
        <v>589</v>
      </c>
      <c r="AA17" s="3" t="s">
        <v>92</v>
      </c>
    </row>
    <row r="18" ht="3" customHeight="1"/>
    <row r="19" spans="3:47" ht="15" customHeight="1">
      <c r="C19" s="3" t="s">
        <v>595</v>
      </c>
      <c r="Z19" s="768" t="s">
        <v>665</v>
      </c>
      <c r="AA19" s="768"/>
      <c r="AB19" s="768"/>
      <c r="AC19" s="768"/>
      <c r="AE19" s="3" t="s">
        <v>123</v>
      </c>
      <c r="AU19" s="4" t="s">
        <v>137</v>
      </c>
    </row>
    <row r="20" ht="3" customHeight="1"/>
    <row r="21" spans="3:27" ht="15" customHeight="1">
      <c r="C21" s="3" t="s">
        <v>598</v>
      </c>
      <c r="AA21" s="3" t="s">
        <v>124</v>
      </c>
    </row>
    <row r="22" ht="3" customHeight="1"/>
    <row r="23" spans="3:27" ht="15" customHeight="1">
      <c r="C23" s="3" t="s">
        <v>601</v>
      </c>
      <c r="AA23" s="3" t="s">
        <v>125</v>
      </c>
    </row>
    <row r="24" ht="3" customHeight="1"/>
    <row r="25" spans="3:27" ht="15" customHeight="1">
      <c r="C25" s="3" t="s">
        <v>609</v>
      </c>
      <c r="AA25" s="3" t="s">
        <v>126</v>
      </c>
    </row>
    <row r="26" ht="3" customHeight="1"/>
    <row r="27" spans="3:27" ht="15" customHeight="1">
      <c r="C27" s="3" t="s">
        <v>614</v>
      </c>
      <c r="AA27" s="3" t="s">
        <v>127</v>
      </c>
    </row>
    <row r="28" ht="3" customHeight="1"/>
    <row r="29" spans="3:28" ht="15" customHeight="1">
      <c r="C29" s="3" t="s">
        <v>590</v>
      </c>
      <c r="AB29" s="3" t="s">
        <v>134</v>
      </c>
    </row>
    <row r="30" ht="3" customHeight="1"/>
    <row r="31" spans="3:28" ht="15" customHeight="1">
      <c r="C31" s="3" t="s">
        <v>615</v>
      </c>
      <c r="AB31" s="3" t="s">
        <v>135</v>
      </c>
    </row>
    <row r="32" ht="3" customHeight="1"/>
    <row r="33" spans="3:27" ht="15" customHeight="1">
      <c r="C33" s="3" t="s">
        <v>617</v>
      </c>
      <c r="AA33" s="3" t="s">
        <v>666</v>
      </c>
    </row>
    <row r="34" ht="3" customHeight="1"/>
    <row r="35" spans="3:27" ht="15" customHeight="1">
      <c r="C35" s="3" t="s">
        <v>667</v>
      </c>
      <c r="AA35" s="3" t="s">
        <v>128</v>
      </c>
    </row>
    <row r="36" ht="3" customHeight="1"/>
    <row r="37" spans="2:27" ht="15" customHeight="1">
      <c r="B37" s="768" t="s">
        <v>119</v>
      </c>
      <c r="C37" s="768"/>
      <c r="D37" s="768"/>
      <c r="E37" s="768"/>
      <c r="G37" s="3" t="s">
        <v>668</v>
      </c>
      <c r="W37" s="4" t="s">
        <v>669</v>
      </c>
      <c r="AA37" s="3" t="s">
        <v>129</v>
      </c>
    </row>
    <row r="38" ht="3" customHeight="1"/>
    <row r="39" spans="2:27" ht="15" customHeight="1">
      <c r="B39" s="768" t="s">
        <v>670</v>
      </c>
      <c r="C39" s="768"/>
      <c r="D39" s="768"/>
      <c r="E39" s="768"/>
      <c r="G39" s="3" t="s">
        <v>671</v>
      </c>
      <c r="W39" s="4" t="s">
        <v>672</v>
      </c>
      <c r="AA39" s="3" t="s">
        <v>673</v>
      </c>
    </row>
    <row r="40" spans="2:5" ht="3" customHeight="1">
      <c r="B40" s="314"/>
      <c r="C40" s="314"/>
      <c r="D40" s="314"/>
      <c r="E40" s="314"/>
    </row>
    <row r="41" spans="3:27" ht="15" customHeight="1">
      <c r="C41" s="3" t="s">
        <v>491</v>
      </c>
      <c r="AA41" s="3" t="s">
        <v>674</v>
      </c>
    </row>
    <row r="42" ht="3" customHeight="1"/>
    <row r="43" spans="3:47" ht="15" customHeight="1">
      <c r="C43" s="3" t="s">
        <v>492</v>
      </c>
      <c r="Z43" s="768" t="s">
        <v>676</v>
      </c>
      <c r="AA43" s="768"/>
      <c r="AB43" s="768"/>
      <c r="AC43" s="768"/>
      <c r="AE43" s="3" t="s">
        <v>130</v>
      </c>
      <c r="AU43" s="4" t="s">
        <v>677</v>
      </c>
    </row>
    <row r="44" ht="3" customHeight="1"/>
    <row r="45" spans="3:27" ht="15" customHeight="1">
      <c r="C45" s="3" t="s">
        <v>512</v>
      </c>
      <c r="AA45" s="3" t="s">
        <v>131</v>
      </c>
    </row>
    <row r="46" ht="3" customHeight="1"/>
    <row r="47" spans="3:27" ht="15" customHeight="1">
      <c r="C47" s="3" t="s">
        <v>530</v>
      </c>
      <c r="AA47" s="3" t="s">
        <v>132</v>
      </c>
    </row>
    <row r="48" ht="3" customHeight="1"/>
    <row r="49" spans="3:47" ht="15" customHeight="1">
      <c r="C49" s="3" t="s">
        <v>551</v>
      </c>
      <c r="Z49" s="768" t="s">
        <v>679</v>
      </c>
      <c r="AA49" s="768"/>
      <c r="AB49" s="768"/>
      <c r="AC49" s="768"/>
      <c r="AE49" s="3" t="s">
        <v>133</v>
      </c>
      <c r="AU49" s="4" t="s">
        <v>680</v>
      </c>
    </row>
    <row r="50" ht="6" customHeight="1"/>
    <row r="52" ht="6" customHeight="1"/>
    <row r="53" ht="15" customHeight="1">
      <c r="A53" s="3" t="s">
        <v>270</v>
      </c>
    </row>
    <row r="54" ht="6" customHeight="1"/>
    <row r="55" spans="19:47" ht="15" customHeight="1">
      <c r="S55" s="768" t="s">
        <v>139</v>
      </c>
      <c r="T55" s="768"/>
      <c r="U55" s="768"/>
      <c r="V55" s="768"/>
      <c r="W55" s="768"/>
      <c r="X55" s="768"/>
      <c r="Y55" s="768"/>
      <c r="Z55" s="768"/>
      <c r="AA55" s="768"/>
      <c r="AB55" s="768"/>
      <c r="AC55" s="768"/>
      <c r="AD55" s="768"/>
      <c r="AE55" s="768"/>
      <c r="AF55" s="768"/>
      <c r="AG55" s="768"/>
      <c r="AH55" s="768"/>
      <c r="AI55" s="768"/>
      <c r="AJ55" s="768"/>
      <c r="AK55" s="768"/>
      <c r="AL55" s="768"/>
      <c r="AM55" s="768"/>
      <c r="AN55" s="768"/>
      <c r="AO55" s="768"/>
      <c r="AP55" s="768"/>
      <c r="AQ55" s="768"/>
      <c r="AR55" s="768"/>
      <c r="AS55" s="768"/>
      <c r="AT55" s="768"/>
      <c r="AU55" s="768"/>
    </row>
    <row r="92" spans="1:49" ht="1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spans="1:49" ht="1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row>
    <row r="94" spans="1:49" ht="15" customHeight="1">
      <c r="A94" s="767" t="s">
        <v>138</v>
      </c>
      <c r="B94" s="767"/>
      <c r="C94" s="767"/>
      <c r="D94" s="767"/>
      <c r="E94" s="767"/>
      <c r="F94" s="767"/>
      <c r="G94" s="767"/>
      <c r="H94" s="767"/>
      <c r="I94" s="767"/>
      <c r="J94" s="767"/>
      <c r="K94" s="767"/>
      <c r="L94" s="767"/>
      <c r="M94" s="767"/>
      <c r="N94" s="767"/>
      <c r="O94" s="767"/>
      <c r="P94" s="767"/>
      <c r="Q94" s="767"/>
      <c r="R94" s="767"/>
      <c r="S94" s="767"/>
      <c r="T94" s="767"/>
      <c r="U94" s="767"/>
      <c r="V94" s="767"/>
      <c r="W94" s="767"/>
      <c r="X94" s="767"/>
      <c r="Y94" s="767"/>
      <c r="Z94" s="767"/>
      <c r="AA94" s="767"/>
      <c r="AB94" s="767"/>
      <c r="AC94" s="767"/>
      <c r="AD94" s="767"/>
      <c r="AE94" s="767"/>
      <c r="AF94" s="767"/>
      <c r="AG94" s="767"/>
      <c r="AH94" s="767"/>
      <c r="AI94" s="767"/>
      <c r="AJ94" s="767"/>
      <c r="AK94" s="767"/>
      <c r="AL94" s="767"/>
      <c r="AM94" s="767"/>
      <c r="AN94" s="767"/>
      <c r="AO94" s="767"/>
      <c r="AP94" s="767"/>
      <c r="AQ94" s="767"/>
      <c r="AR94" s="767"/>
      <c r="AS94" s="767"/>
      <c r="AT94" s="767"/>
      <c r="AU94" s="767"/>
      <c r="AV94" s="767"/>
      <c r="AW94" s="767"/>
    </row>
    <row r="95" spans="1:49" ht="6"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row>
  </sheetData>
  <sheetProtection/>
  <mergeCells count="10">
    <mergeCell ref="A94:AW94"/>
    <mergeCell ref="S55:AU55"/>
    <mergeCell ref="A9:AW9"/>
    <mergeCell ref="Z13:AC13"/>
    <mergeCell ref="B15:E15"/>
    <mergeCell ref="Z19:AC19"/>
    <mergeCell ref="B37:E37"/>
    <mergeCell ref="Z43:AC43"/>
    <mergeCell ref="B39:E39"/>
    <mergeCell ref="Z49:AC49"/>
  </mergeCells>
  <printOptions/>
  <pageMargins left="0.88" right="0.31" top="0.8" bottom="0.73" header="0.5118110236220472" footer="0.5118110236220472"/>
  <pageSetup fitToHeight="2" horizontalDpi="600" verticalDpi="600" orientation="landscape" paperSize="9" scale="81" r:id="rId2"/>
  <rowBreaks count="1" manualBreakCount="1">
    <brk id="52" max="49"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BK47"/>
  <sheetViews>
    <sheetView view="pageBreakPreview" zoomScale="85" zoomScaleNormal="85" zoomScaleSheetLayoutView="85" zoomScalePageLayoutView="0" workbookViewId="0" topLeftCell="A16">
      <selection activeCell="AQ37" sqref="AQ37"/>
    </sheetView>
  </sheetViews>
  <sheetFormatPr defaultColWidth="2.25390625" defaultRowHeight="15" customHeight="1"/>
  <cols>
    <col min="1" max="1" width="1.625" style="1" customWidth="1"/>
    <col min="2" max="2" width="2.25390625" style="1" customWidth="1"/>
    <col min="3" max="3" width="2.125" style="1" customWidth="1"/>
    <col min="4"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427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4.25" customHeight="1">
      <c r="C6" s="900" t="s">
        <v>308</v>
      </c>
      <c r="D6" s="901"/>
      <c r="E6" s="901"/>
      <c r="F6" s="901"/>
      <c r="G6" s="901"/>
      <c r="H6" s="901"/>
      <c r="I6" s="901"/>
      <c r="J6" s="901"/>
      <c r="K6" s="904"/>
      <c r="L6" s="904"/>
      <c r="M6" s="904"/>
      <c r="N6" s="906" t="s">
        <v>288</v>
      </c>
      <c r="O6" s="906"/>
      <c r="P6" s="906"/>
      <c r="Q6" s="906"/>
      <c r="R6" s="906"/>
      <c r="S6" s="906"/>
      <c r="T6" s="904"/>
      <c r="U6" s="904"/>
      <c r="V6" s="904"/>
      <c r="W6" s="908" t="s">
        <v>289</v>
      </c>
      <c r="X6" s="908"/>
      <c r="Y6" s="908"/>
      <c r="Z6" s="908"/>
      <c r="AA6" s="908"/>
      <c r="AB6" s="908"/>
      <c r="AC6" s="908"/>
      <c r="AD6" s="909"/>
      <c r="AF6" s="8"/>
      <c r="AH6" s="912" t="s">
        <v>98</v>
      </c>
      <c r="AI6" s="913"/>
      <c r="AJ6" s="913"/>
      <c r="AK6" s="913"/>
      <c r="AL6" s="913"/>
      <c r="AM6" s="913"/>
      <c r="AN6" s="913"/>
      <c r="AO6" s="914"/>
      <c r="AP6" s="260" t="str">
        <f>IF(AQ6="★",IF(AQ11="★","■","□"),"□")</f>
        <v>□</v>
      </c>
      <c r="AQ6" s="260" t="str">
        <f>IF(AR6="●","★",IF(AR7="■","★","☆"))</f>
        <v>☆</v>
      </c>
      <c r="AR6" s="189" t="s">
        <v>249</v>
      </c>
      <c r="AS6" s="919" t="s">
        <v>346</v>
      </c>
      <c r="AT6" s="919"/>
      <c r="AU6" s="919"/>
      <c r="AV6" s="919"/>
      <c r="AW6" s="919"/>
      <c r="AX6" s="919"/>
      <c r="AY6" s="919"/>
      <c r="AZ6" s="919"/>
      <c r="BA6" s="919"/>
      <c r="BB6" s="919"/>
      <c r="BC6" s="919"/>
      <c r="BD6" s="919"/>
      <c r="BE6" s="919"/>
      <c r="BF6" s="919"/>
      <c r="BG6" s="919"/>
      <c r="BH6" s="919"/>
      <c r="BI6" s="919"/>
      <c r="BJ6" s="919"/>
      <c r="BK6" s="920"/>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H7" s="63"/>
      <c r="AI7" s="921" t="s">
        <v>347</v>
      </c>
      <c r="AJ7" s="921"/>
      <c r="AK7" s="921"/>
      <c r="AL7" s="921"/>
      <c r="AM7" s="921"/>
      <c r="AN7" s="921"/>
      <c r="AO7" s="922"/>
      <c r="AP7" s="190"/>
      <c r="AQ7" s="190"/>
      <c r="AR7" s="191" t="str">
        <f>IF(AS7="●",IF(AS8="★","■","□"),"□")</f>
        <v>□</v>
      </c>
      <c r="AS7" s="192" t="s">
        <v>249</v>
      </c>
      <c r="AT7" s="924" t="s">
        <v>290</v>
      </c>
      <c r="AU7" s="924"/>
      <c r="AV7" s="924"/>
      <c r="AW7" s="924"/>
      <c r="AX7" s="924"/>
      <c r="AY7" s="924"/>
      <c r="AZ7" s="924"/>
      <c r="BA7" s="924"/>
      <c r="BB7" s="924"/>
      <c r="BC7" s="924"/>
      <c r="BD7" s="924"/>
      <c r="BE7" s="924"/>
      <c r="BF7" s="924"/>
      <c r="BG7" s="924"/>
      <c r="BH7" s="924"/>
      <c r="BI7" s="924"/>
      <c r="BJ7" s="924"/>
      <c r="BK7" s="925"/>
    </row>
    <row r="8" spans="32:63" ht="14.25" customHeight="1">
      <c r="AF8" s="8"/>
      <c r="AH8" s="63"/>
      <c r="AI8" s="8"/>
      <c r="AJ8" s="8"/>
      <c r="AK8" s="8"/>
      <c r="AL8" s="8"/>
      <c r="AM8" s="8"/>
      <c r="AN8" s="8"/>
      <c r="AO8" s="8"/>
      <c r="AP8" s="190"/>
      <c r="AQ8" s="190"/>
      <c r="AR8" s="190"/>
      <c r="AS8" s="261" t="str">
        <f>IF(OR(AT8="●",AT9="●",AT10="●"),"★","☆")</f>
        <v>☆</v>
      </c>
      <c r="AT8" s="193" t="s">
        <v>249</v>
      </c>
      <c r="AU8" s="929" t="s">
        <v>729</v>
      </c>
      <c r="AV8" s="929"/>
      <c r="AW8" s="929"/>
      <c r="AX8" s="929"/>
      <c r="AY8" s="929"/>
      <c r="AZ8" s="929"/>
      <c r="BA8" s="929"/>
      <c r="BB8" s="929"/>
      <c r="BC8" s="929"/>
      <c r="BD8" s="929"/>
      <c r="BE8" s="929"/>
      <c r="BF8" s="929"/>
      <c r="BG8" s="929"/>
      <c r="BH8" s="929"/>
      <c r="BI8" s="929"/>
      <c r="BJ8" s="929"/>
      <c r="BK8" s="930"/>
    </row>
    <row r="9" spans="2:63" ht="14.25" customHeight="1">
      <c r="B9" s="183" t="s">
        <v>703</v>
      </c>
      <c r="C9" s="183"/>
      <c r="D9" s="183"/>
      <c r="I9" s="338" t="str">
        <f>IF(K11="★",IF(K28="■","●：","○："),"○：")</f>
        <v>○：</v>
      </c>
      <c r="J9" s="183" t="s">
        <v>572</v>
      </c>
      <c r="K9" s="183"/>
      <c r="L9" s="183"/>
      <c r="M9" s="183"/>
      <c r="N9" s="183"/>
      <c r="O9" s="183"/>
      <c r="AF9" s="8"/>
      <c r="AH9" s="78"/>
      <c r="AI9" s="79"/>
      <c r="AJ9" s="931" t="s">
        <v>348</v>
      </c>
      <c r="AK9" s="931"/>
      <c r="AL9" s="931"/>
      <c r="AM9" s="931"/>
      <c r="AN9" s="931"/>
      <c r="AO9" s="932"/>
      <c r="AP9" s="190"/>
      <c r="AQ9" s="190"/>
      <c r="AR9" s="190"/>
      <c r="AS9" s="194"/>
      <c r="AT9" s="195" t="s">
        <v>249</v>
      </c>
      <c r="AU9" s="933" t="s">
        <v>329</v>
      </c>
      <c r="AV9" s="933"/>
      <c r="AW9" s="933"/>
      <c r="AX9" s="933"/>
      <c r="AY9" s="933"/>
      <c r="AZ9" s="933"/>
      <c r="BA9" s="933"/>
      <c r="BB9" s="933"/>
      <c r="BC9" s="933"/>
      <c r="BD9" s="933"/>
      <c r="BE9" s="933"/>
      <c r="BF9" s="933"/>
      <c r="BG9" s="933"/>
      <c r="BH9" s="933"/>
      <c r="BI9" s="933"/>
      <c r="BJ9" s="933"/>
      <c r="BK9" s="934"/>
    </row>
    <row r="10" spans="2:63" ht="14.25" customHeight="1" thickBot="1">
      <c r="B10" s="11" t="s">
        <v>309</v>
      </c>
      <c r="AF10" s="8"/>
      <c r="AH10" s="80"/>
      <c r="AI10" s="81"/>
      <c r="AJ10" s="931"/>
      <c r="AK10" s="931"/>
      <c r="AL10" s="931"/>
      <c r="AM10" s="931"/>
      <c r="AN10" s="931"/>
      <c r="AO10" s="932"/>
      <c r="AP10" s="190"/>
      <c r="AQ10" s="190"/>
      <c r="AR10" s="190"/>
      <c r="AS10" s="194"/>
      <c r="AT10" s="196" t="s">
        <v>249</v>
      </c>
      <c r="AU10" s="1032" t="s">
        <v>330</v>
      </c>
      <c r="AV10" s="1032"/>
      <c r="AW10" s="1032"/>
      <c r="AX10" s="1032"/>
      <c r="AY10" s="1032"/>
      <c r="AZ10" s="1032"/>
      <c r="BA10" s="1032"/>
      <c r="BB10" s="1032"/>
      <c r="BC10" s="1032"/>
      <c r="BD10" s="1032"/>
      <c r="BE10" s="1032"/>
      <c r="BF10" s="1032"/>
      <c r="BG10" s="1032"/>
      <c r="BH10" s="1032"/>
      <c r="BI10" s="1032"/>
      <c r="BJ10" s="1032"/>
      <c r="BK10" s="1033"/>
    </row>
    <row r="11" spans="3:63" ht="14.25" customHeight="1">
      <c r="C11" s="912" t="s">
        <v>93</v>
      </c>
      <c r="D11" s="913"/>
      <c r="E11" s="913"/>
      <c r="F11" s="913"/>
      <c r="G11" s="913"/>
      <c r="H11" s="913"/>
      <c r="I11" s="913"/>
      <c r="J11" s="914"/>
      <c r="K11" s="262" t="str">
        <f>IF(L11="●","★",IF(L16="●","★","☆"))</f>
        <v>☆</v>
      </c>
      <c r="L11" s="189" t="s">
        <v>249</v>
      </c>
      <c r="M11" s="75" t="s">
        <v>310</v>
      </c>
      <c r="N11" s="75"/>
      <c r="O11" s="75"/>
      <c r="P11" s="75"/>
      <c r="Q11" s="75"/>
      <c r="R11" s="75"/>
      <c r="S11" s="75"/>
      <c r="T11" s="75"/>
      <c r="U11" s="82" t="s">
        <v>349</v>
      </c>
      <c r="V11" s="937">
        <f>IF(U18=0,"",IF(U19="","",U18*U19))</f>
      </c>
      <c r="W11" s="937"/>
      <c r="X11" s="937"/>
      <c r="Y11" s="938" t="s">
        <v>350</v>
      </c>
      <c r="Z11" s="938"/>
      <c r="AA11" s="83" t="s">
        <v>351</v>
      </c>
      <c r="AB11" s="75" t="s">
        <v>292</v>
      </c>
      <c r="AC11" s="75"/>
      <c r="AD11" s="76"/>
      <c r="AE11" s="8"/>
      <c r="AF11" s="8"/>
      <c r="AH11" s="80"/>
      <c r="AI11" s="15"/>
      <c r="AJ11" s="931"/>
      <c r="AK11" s="931"/>
      <c r="AL11" s="931"/>
      <c r="AM11" s="931"/>
      <c r="AN11" s="931"/>
      <c r="AO11" s="932"/>
      <c r="AP11" s="190"/>
      <c r="AQ11" s="191" t="str">
        <f>IF(AR11="■","★",IF(AR19="●","★","☆"))</f>
        <v>☆</v>
      </c>
      <c r="AR11" s="191" t="str">
        <f>IF(AS11="●",IF(AS12="★","■","□"),"□")</f>
        <v>□</v>
      </c>
      <c r="AS11" s="403" t="s">
        <v>249</v>
      </c>
      <c r="AT11" s="1030" t="s">
        <v>352</v>
      </c>
      <c r="AU11" s="1030"/>
      <c r="AV11" s="1030"/>
      <c r="AW11" s="1030"/>
      <c r="AX11" s="1030"/>
      <c r="AY11" s="1030"/>
      <c r="AZ11" s="1030"/>
      <c r="BA11" s="1030"/>
      <c r="BB11" s="1030"/>
      <c r="BC11" s="404" t="s">
        <v>294</v>
      </c>
      <c r="BD11" s="1034"/>
      <c r="BE11" s="1034"/>
      <c r="BF11" s="1034"/>
      <c r="BG11" s="1030" t="s">
        <v>311</v>
      </c>
      <c r="BH11" s="1030"/>
      <c r="BI11" s="1030"/>
      <c r="BJ11" s="1030"/>
      <c r="BK11" s="1031"/>
    </row>
    <row r="12" spans="3:63" ht="14.25" customHeight="1">
      <c r="C12" s="63"/>
      <c r="D12" s="84"/>
      <c r="E12" s="84"/>
      <c r="F12" s="84"/>
      <c r="G12" s="84"/>
      <c r="H12" s="84"/>
      <c r="I12" s="84"/>
      <c r="J12" s="85"/>
      <c r="K12" s="197"/>
      <c r="L12" s="1066" t="s">
        <v>799</v>
      </c>
      <c r="M12" s="1067"/>
      <c r="N12" s="1067"/>
      <c r="O12" s="1067"/>
      <c r="P12" s="1067"/>
      <c r="Q12" s="1067"/>
      <c r="R12" s="1067"/>
      <c r="S12" s="1067"/>
      <c r="T12" s="1067"/>
      <c r="U12" s="1067"/>
      <c r="V12" s="1067"/>
      <c r="W12" s="1067"/>
      <c r="X12" s="1067"/>
      <c r="Y12" s="1067"/>
      <c r="Z12" s="1067"/>
      <c r="AA12" s="1067"/>
      <c r="AB12" s="1067"/>
      <c r="AC12" s="1067"/>
      <c r="AD12" s="1068"/>
      <c r="AF12" s="8"/>
      <c r="AH12" s="80"/>
      <c r="AI12" s="15"/>
      <c r="AJ12" s="79"/>
      <c r="AK12" s="79"/>
      <c r="AL12" s="79"/>
      <c r="AM12" s="79"/>
      <c r="AN12" s="79"/>
      <c r="AO12" s="345"/>
      <c r="AP12" s="190"/>
      <c r="AQ12" s="190"/>
      <c r="AR12" s="190"/>
      <c r="AS12" s="405"/>
      <c r="AT12" s="56"/>
      <c r="AU12" s="406" t="s">
        <v>724</v>
      </c>
      <c r="AV12" s="56"/>
      <c r="AW12" s="56"/>
      <c r="AX12" s="56"/>
      <c r="AY12" s="56"/>
      <c r="AZ12" s="56"/>
      <c r="BA12" s="56"/>
      <c r="BB12" s="56"/>
      <c r="BC12" s="90"/>
      <c r="BD12" s="407"/>
      <c r="BE12" s="407"/>
      <c r="BF12" s="407"/>
      <c r="BG12" s="56"/>
      <c r="BH12" s="56"/>
      <c r="BI12" s="56"/>
      <c r="BJ12" s="56"/>
      <c r="BK12" s="347"/>
    </row>
    <row r="13" spans="3:63" ht="14.25" customHeight="1">
      <c r="C13" s="63"/>
      <c r="D13" s="79"/>
      <c r="E13" s="1028" t="s">
        <v>348</v>
      </c>
      <c r="F13" s="1028"/>
      <c r="G13" s="1028"/>
      <c r="H13" s="1028"/>
      <c r="I13" s="1028"/>
      <c r="J13" s="1029"/>
      <c r="K13" s="197"/>
      <c r="L13" s="1069"/>
      <c r="M13" s="1070"/>
      <c r="N13" s="1070"/>
      <c r="O13" s="1070"/>
      <c r="P13" s="1070"/>
      <c r="Q13" s="1070"/>
      <c r="R13" s="1070"/>
      <c r="S13" s="1070"/>
      <c r="T13" s="1070"/>
      <c r="U13" s="1070"/>
      <c r="V13" s="1070"/>
      <c r="W13" s="1070"/>
      <c r="X13" s="1070"/>
      <c r="Y13" s="1070"/>
      <c r="Z13" s="1070"/>
      <c r="AA13" s="1070"/>
      <c r="AB13" s="1070"/>
      <c r="AC13" s="1070"/>
      <c r="AD13" s="1071"/>
      <c r="AH13" s="80"/>
      <c r="AI13" s="15"/>
      <c r="AJ13" s="79"/>
      <c r="AK13" s="79"/>
      <c r="AL13" s="79"/>
      <c r="AM13" s="79"/>
      <c r="AN13" s="79"/>
      <c r="AO13" s="345"/>
      <c r="AP13" s="190"/>
      <c r="AQ13" s="190"/>
      <c r="AR13" s="190"/>
      <c r="AS13" s="405"/>
      <c r="AT13" s="56"/>
      <c r="AU13" s="406" t="s">
        <v>725</v>
      </c>
      <c r="AV13" s="56"/>
      <c r="AW13" s="56"/>
      <c r="AX13" s="56"/>
      <c r="AY13" s="56"/>
      <c r="AZ13" s="56"/>
      <c r="BA13" s="56"/>
      <c r="BB13" s="56"/>
      <c r="BC13" s="90" t="s">
        <v>294</v>
      </c>
      <c r="BD13" s="1024"/>
      <c r="BE13" s="1024"/>
      <c r="BF13" s="1024"/>
      <c r="BG13" s="967" t="s">
        <v>726</v>
      </c>
      <c r="BH13" s="967"/>
      <c r="BI13" s="967"/>
      <c r="BJ13" s="967"/>
      <c r="BK13" s="968"/>
    </row>
    <row r="14" spans="3:63" ht="14.25" customHeight="1">
      <c r="C14" s="63"/>
      <c r="D14" s="79"/>
      <c r="E14" s="1028"/>
      <c r="F14" s="1028"/>
      <c r="G14" s="1028"/>
      <c r="H14" s="1028"/>
      <c r="I14" s="1028"/>
      <c r="J14" s="1029"/>
      <c r="K14" s="197"/>
      <c r="L14" s="1072"/>
      <c r="M14" s="1073"/>
      <c r="N14" s="1073"/>
      <c r="O14" s="1073"/>
      <c r="P14" s="1073"/>
      <c r="Q14" s="1073"/>
      <c r="R14" s="1073"/>
      <c r="S14" s="1073"/>
      <c r="T14" s="1073"/>
      <c r="U14" s="1073"/>
      <c r="V14" s="1073"/>
      <c r="W14" s="1073"/>
      <c r="X14" s="1073"/>
      <c r="Y14" s="1073"/>
      <c r="Z14" s="1073"/>
      <c r="AA14" s="1073"/>
      <c r="AB14" s="1073"/>
      <c r="AC14" s="1073"/>
      <c r="AD14" s="1074"/>
      <c r="AH14" s="80"/>
      <c r="AI14" s="15"/>
      <c r="AJ14" s="79"/>
      <c r="AK14" s="79"/>
      <c r="AL14" s="79"/>
      <c r="AM14" s="79"/>
      <c r="AN14" s="79"/>
      <c r="AO14" s="345"/>
      <c r="AP14" s="190"/>
      <c r="AQ14" s="190"/>
      <c r="AR14" s="190"/>
      <c r="AS14" s="405"/>
      <c r="AT14" s="56"/>
      <c r="AU14" s="406" t="s">
        <v>727</v>
      </c>
      <c r="AV14" s="56"/>
      <c r="AW14" s="56"/>
      <c r="AX14" s="56"/>
      <c r="AY14" s="56"/>
      <c r="AZ14" s="56"/>
      <c r="BA14" s="56"/>
      <c r="BB14" s="56"/>
      <c r="BC14" s="90"/>
      <c r="BD14" s="407"/>
      <c r="BE14" s="407"/>
      <c r="BF14" s="407"/>
      <c r="BG14" s="56"/>
      <c r="BH14" s="56"/>
      <c r="BI14" s="56"/>
      <c r="BJ14" s="56"/>
      <c r="BK14" s="347"/>
    </row>
    <row r="15" spans="3:63" ht="14.25" customHeight="1">
      <c r="C15" s="63"/>
      <c r="D15" s="79"/>
      <c r="E15" s="1028"/>
      <c r="F15" s="1028"/>
      <c r="G15" s="1028"/>
      <c r="H15" s="1028"/>
      <c r="I15" s="1028"/>
      <c r="J15" s="1029"/>
      <c r="K15" s="197"/>
      <c r="L15" s="226"/>
      <c r="M15" s="1060" t="s">
        <v>331</v>
      </c>
      <c r="N15" s="1060"/>
      <c r="O15" s="1060"/>
      <c r="P15" s="1060"/>
      <c r="Q15" s="1060"/>
      <c r="R15" s="1060"/>
      <c r="S15" s="1060"/>
      <c r="T15" s="227"/>
      <c r="U15" s="227"/>
      <c r="V15" s="1060" t="s">
        <v>332</v>
      </c>
      <c r="W15" s="1060"/>
      <c r="X15" s="1060"/>
      <c r="Y15" s="227"/>
      <c r="Z15" s="227"/>
      <c r="AA15" s="227"/>
      <c r="AB15" s="1060" t="s">
        <v>333</v>
      </c>
      <c r="AC15" s="1060"/>
      <c r="AD15" s="1061"/>
      <c r="AH15" s="80"/>
      <c r="AI15" s="15"/>
      <c r="AJ15" s="79"/>
      <c r="AK15" s="79"/>
      <c r="AL15" s="79"/>
      <c r="AM15" s="79"/>
      <c r="AN15" s="79"/>
      <c r="AO15" s="345"/>
      <c r="AP15" s="190"/>
      <c r="AQ15" s="190"/>
      <c r="AR15" s="190"/>
      <c r="AS15" s="405"/>
      <c r="AT15" s="56"/>
      <c r="AU15" s="406" t="s">
        <v>725</v>
      </c>
      <c r="AV15" s="56"/>
      <c r="AW15" s="56"/>
      <c r="AX15" s="56"/>
      <c r="AY15" s="56"/>
      <c r="AZ15" s="56"/>
      <c r="BA15" s="56"/>
      <c r="BB15" s="56"/>
      <c r="BC15" s="90" t="s">
        <v>294</v>
      </c>
      <c r="BD15" s="1024"/>
      <c r="BE15" s="1024"/>
      <c r="BF15" s="1024"/>
      <c r="BG15" s="967" t="s">
        <v>728</v>
      </c>
      <c r="BH15" s="967"/>
      <c r="BI15" s="967"/>
      <c r="BJ15" s="967"/>
      <c r="BK15" s="968"/>
    </row>
    <row r="16" spans="3:63" ht="14.25" customHeight="1">
      <c r="C16" s="63"/>
      <c r="D16" s="79"/>
      <c r="E16" s="201"/>
      <c r="F16" s="201"/>
      <c r="G16" s="201"/>
      <c r="H16" s="201"/>
      <c r="I16" s="201"/>
      <c r="J16" s="199"/>
      <c r="K16" s="203"/>
      <c r="L16" s="228" t="s">
        <v>249</v>
      </c>
      <c r="M16" s="229"/>
      <c r="N16" s="229"/>
      <c r="O16" s="229"/>
      <c r="P16" s="229"/>
      <c r="Q16" s="229"/>
      <c r="R16" s="229"/>
      <c r="S16" s="229"/>
      <c r="T16" s="71"/>
      <c r="U16" s="187" t="s">
        <v>293</v>
      </c>
      <c r="V16" s="1065"/>
      <c r="W16" s="1065"/>
      <c r="X16" s="1065"/>
      <c r="Y16" s="969" t="s">
        <v>350</v>
      </c>
      <c r="Z16" s="969"/>
      <c r="AA16" s="71" t="s">
        <v>351</v>
      </c>
      <c r="AB16" s="1058" t="s">
        <v>358</v>
      </c>
      <c r="AC16" s="1058"/>
      <c r="AD16" s="1059"/>
      <c r="AH16" s="80"/>
      <c r="AI16" s="15"/>
      <c r="AJ16" s="198"/>
      <c r="AK16" s="198"/>
      <c r="AL16" s="198"/>
      <c r="AM16" s="198"/>
      <c r="AN16" s="198"/>
      <c r="AO16" s="199"/>
      <c r="AP16" s="190"/>
      <c r="AQ16" s="190"/>
      <c r="AR16" s="190"/>
      <c r="AS16" s="263" t="str">
        <f>IF(OR(AT16="●",AT17="●",AT18="●",AT19="●",AT20="●"),"★","☆")</f>
        <v>☆</v>
      </c>
      <c r="AT16" s="200" t="s">
        <v>249</v>
      </c>
      <c r="AU16" s="946" t="s">
        <v>353</v>
      </c>
      <c r="AV16" s="946"/>
      <c r="AW16" s="946"/>
      <c r="AX16" s="946"/>
      <c r="AY16" s="946"/>
      <c r="AZ16" s="86"/>
      <c r="BA16" s="947" t="s">
        <v>354</v>
      </c>
      <c r="BB16" s="947"/>
      <c r="BC16" s="86"/>
      <c r="BD16" s="946" t="s">
        <v>295</v>
      </c>
      <c r="BE16" s="946"/>
      <c r="BF16" s="946"/>
      <c r="BG16" s="946"/>
      <c r="BH16" s="946"/>
      <c r="BI16" s="946"/>
      <c r="BJ16" s="946"/>
      <c r="BK16" s="948"/>
    </row>
    <row r="17" spans="3:63" ht="14.25" customHeight="1">
      <c r="C17" s="63"/>
      <c r="D17" s="79"/>
      <c r="E17" s="201"/>
      <c r="F17" s="201"/>
      <c r="G17" s="201"/>
      <c r="H17" s="201"/>
      <c r="I17" s="201"/>
      <c r="J17" s="199"/>
      <c r="K17" s="206"/>
      <c r="L17" s="81"/>
      <c r="M17" s="8"/>
      <c r="N17" s="8"/>
      <c r="O17" s="71"/>
      <c r="P17" s="71"/>
      <c r="Q17" s="71"/>
      <c r="R17" s="71"/>
      <c r="S17" s="71"/>
      <c r="T17" s="71"/>
      <c r="U17" s="187"/>
      <c r="V17" s="71"/>
      <c r="W17" s="71"/>
      <c r="X17" s="71"/>
      <c r="Y17" s="188"/>
      <c r="Z17" s="188"/>
      <c r="AA17" s="8"/>
      <c r="AB17" s="56"/>
      <c r="AC17" s="8"/>
      <c r="AD17" s="64"/>
      <c r="AH17" s="80"/>
      <c r="AI17" s="15"/>
      <c r="AJ17" s="198"/>
      <c r="AK17" s="198"/>
      <c r="AL17" s="198"/>
      <c r="AM17" s="198"/>
      <c r="AN17" s="198"/>
      <c r="AO17" s="199"/>
      <c r="AP17" s="190"/>
      <c r="AQ17" s="190"/>
      <c r="AR17" s="190"/>
      <c r="AS17" s="197"/>
      <c r="AT17" s="202" t="s">
        <v>249</v>
      </c>
      <c r="AU17" s="951" t="s">
        <v>355</v>
      </c>
      <c r="AV17" s="951"/>
      <c r="AW17" s="951"/>
      <c r="AX17" s="951"/>
      <c r="AY17" s="951"/>
      <c r="AZ17" s="87"/>
      <c r="BA17" s="952" t="s">
        <v>354</v>
      </c>
      <c r="BB17" s="952"/>
      <c r="BC17" s="87"/>
      <c r="BD17" s="951" t="s">
        <v>296</v>
      </c>
      <c r="BE17" s="951"/>
      <c r="BF17" s="951"/>
      <c r="BG17" s="951"/>
      <c r="BH17" s="951"/>
      <c r="BI17" s="951"/>
      <c r="BJ17" s="951"/>
      <c r="BK17" s="953"/>
    </row>
    <row r="18" spans="3:63" ht="14.25" customHeight="1">
      <c r="C18" s="63"/>
      <c r="D18" s="81"/>
      <c r="E18" s="201"/>
      <c r="F18" s="201"/>
      <c r="G18" s="201"/>
      <c r="H18" s="201"/>
      <c r="I18" s="201"/>
      <c r="J18" s="199"/>
      <c r="K18" s="206"/>
      <c r="L18" s="81"/>
      <c r="M18" s="8"/>
      <c r="N18" s="8"/>
      <c r="O18" s="1057" t="s">
        <v>94</v>
      </c>
      <c r="P18" s="1057"/>
      <c r="Q18" s="1057"/>
      <c r="R18" s="1057"/>
      <c r="S18" s="1057"/>
      <c r="T18" s="1057"/>
      <c r="U18" s="1035"/>
      <c r="V18" s="1035"/>
      <c r="W18" s="1035"/>
      <c r="X18" s="1035"/>
      <c r="Y18" s="8"/>
      <c r="Z18" s="8"/>
      <c r="AA18" s="8"/>
      <c r="AB18" s="8"/>
      <c r="AC18" s="8"/>
      <c r="AD18" s="64"/>
      <c r="AH18" s="80"/>
      <c r="AI18" s="15"/>
      <c r="AJ18" s="198"/>
      <c r="AK18" s="198"/>
      <c r="AL18" s="198"/>
      <c r="AM18" s="198"/>
      <c r="AN18" s="198"/>
      <c r="AO18" s="199"/>
      <c r="AP18" s="190"/>
      <c r="AQ18" s="190"/>
      <c r="AR18" s="190"/>
      <c r="AS18" s="197"/>
      <c r="AT18" s="202" t="s">
        <v>249</v>
      </c>
      <c r="AU18" s="951" t="s">
        <v>356</v>
      </c>
      <c r="AV18" s="951"/>
      <c r="AW18" s="951"/>
      <c r="AX18" s="951"/>
      <c r="AY18" s="951"/>
      <c r="AZ18" s="87"/>
      <c r="BA18" s="952" t="s">
        <v>354</v>
      </c>
      <c r="BB18" s="952"/>
      <c r="BC18" s="87"/>
      <c r="BD18" s="951" t="s">
        <v>297</v>
      </c>
      <c r="BE18" s="951"/>
      <c r="BF18" s="951"/>
      <c r="BG18" s="951"/>
      <c r="BH18" s="951"/>
      <c r="BI18" s="951"/>
      <c r="BJ18" s="951"/>
      <c r="BK18" s="953"/>
    </row>
    <row r="19" spans="3:63" ht="14.25" customHeight="1">
      <c r="C19" s="63"/>
      <c r="D19" s="81"/>
      <c r="E19" s="201"/>
      <c r="F19" s="201"/>
      <c r="G19" s="201"/>
      <c r="H19" s="201"/>
      <c r="I19" s="201"/>
      <c r="J19" s="199"/>
      <c r="K19" s="206"/>
      <c r="L19" s="81"/>
      <c r="M19" s="8"/>
      <c r="N19" s="8"/>
      <c r="O19" s="954" t="s">
        <v>96</v>
      </c>
      <c r="P19" s="954"/>
      <c r="Q19" s="954"/>
      <c r="R19" s="954"/>
      <c r="S19" s="954"/>
      <c r="T19" s="954"/>
      <c r="U19" s="955">
        <f>IF(U$23="","",(P20*U20+P21*U21+P22*U22)/U$23)</f>
      </c>
      <c r="V19" s="955"/>
      <c r="W19" s="955"/>
      <c r="X19" s="955"/>
      <c r="Y19" s="8"/>
      <c r="Z19" s="8"/>
      <c r="AA19" s="8"/>
      <c r="AB19" s="8"/>
      <c r="AC19" s="8"/>
      <c r="AD19" s="64"/>
      <c r="AH19" s="80"/>
      <c r="AI19" s="15"/>
      <c r="AJ19" s="198"/>
      <c r="AK19" s="198"/>
      <c r="AL19" s="198"/>
      <c r="AM19" s="198"/>
      <c r="AN19" s="198"/>
      <c r="AO19" s="199"/>
      <c r="AP19" s="190"/>
      <c r="AQ19" s="190"/>
      <c r="AR19" s="190"/>
      <c r="AS19" s="197"/>
      <c r="AT19" s="202" t="s">
        <v>249</v>
      </c>
      <c r="AU19" s="951" t="s">
        <v>357</v>
      </c>
      <c r="AV19" s="951"/>
      <c r="AW19" s="951"/>
      <c r="AX19" s="951"/>
      <c r="AY19" s="951"/>
      <c r="AZ19" s="87"/>
      <c r="BA19" s="952" t="s">
        <v>354</v>
      </c>
      <c r="BB19" s="952"/>
      <c r="BC19" s="87"/>
      <c r="BD19" s="951" t="s">
        <v>298</v>
      </c>
      <c r="BE19" s="951"/>
      <c r="BF19" s="951"/>
      <c r="BG19" s="951"/>
      <c r="BH19" s="951"/>
      <c r="BI19" s="951"/>
      <c r="BJ19" s="951"/>
      <c r="BK19" s="953"/>
    </row>
    <row r="20" spans="3:63" ht="14.25" customHeight="1">
      <c r="C20" s="63"/>
      <c r="D20" s="15"/>
      <c r="E20" s="931"/>
      <c r="F20" s="931"/>
      <c r="G20" s="931"/>
      <c r="H20" s="931"/>
      <c r="I20" s="931"/>
      <c r="J20" s="932"/>
      <c r="K20" s="206"/>
      <c r="L20" s="81"/>
      <c r="M20" s="8"/>
      <c r="N20" s="8"/>
      <c r="O20" s="7"/>
      <c r="P20" s="958">
        <v>1</v>
      </c>
      <c r="Q20" s="958"/>
      <c r="R20" s="958"/>
      <c r="S20" s="958"/>
      <c r="T20" s="958"/>
      <c r="U20" s="950"/>
      <c r="V20" s="950"/>
      <c r="W20" s="950"/>
      <c r="X20" s="950"/>
      <c r="Y20" s="8"/>
      <c r="Z20" s="8"/>
      <c r="AA20" s="8"/>
      <c r="AB20" s="8"/>
      <c r="AC20" s="8"/>
      <c r="AD20" s="64"/>
      <c r="AF20" s="8"/>
      <c r="AH20" s="80"/>
      <c r="AI20" s="15"/>
      <c r="AJ20" s="198"/>
      <c r="AK20" s="204"/>
      <c r="AL20" s="204"/>
      <c r="AM20" s="204"/>
      <c r="AN20" s="204"/>
      <c r="AO20" s="205"/>
      <c r="AP20" s="190"/>
      <c r="AQ20" s="190"/>
      <c r="AR20" s="190"/>
      <c r="AS20" s="197"/>
      <c r="AT20" s="202" t="s">
        <v>249</v>
      </c>
      <c r="AU20" s="951" t="s">
        <v>359</v>
      </c>
      <c r="AV20" s="951"/>
      <c r="AW20" s="951"/>
      <c r="AX20" s="951"/>
      <c r="AY20" s="951"/>
      <c r="BA20" s="952" t="s">
        <v>354</v>
      </c>
      <c r="BB20" s="952"/>
      <c r="BC20" s="87"/>
      <c r="BD20" s="951" t="s">
        <v>299</v>
      </c>
      <c r="BE20" s="951"/>
      <c r="BF20" s="951"/>
      <c r="BG20" s="951"/>
      <c r="BH20" s="951"/>
      <c r="BI20" s="951"/>
      <c r="BJ20" s="951"/>
      <c r="BK20" s="953"/>
    </row>
    <row r="21" spans="3:63" ht="14.25" customHeight="1">
      <c r="C21" s="63"/>
      <c r="D21" s="15"/>
      <c r="E21" s="931"/>
      <c r="F21" s="931"/>
      <c r="G21" s="931"/>
      <c r="H21" s="931"/>
      <c r="I21" s="931"/>
      <c r="J21" s="932"/>
      <c r="K21" s="206"/>
      <c r="L21" s="81"/>
      <c r="M21" s="8"/>
      <c r="N21" s="8"/>
      <c r="O21" s="7"/>
      <c r="P21" s="958">
        <v>2</v>
      </c>
      <c r="Q21" s="958"/>
      <c r="R21" s="958"/>
      <c r="S21" s="958"/>
      <c r="T21" s="958"/>
      <c r="U21" s="950"/>
      <c r="V21" s="950"/>
      <c r="W21" s="950"/>
      <c r="X21" s="950"/>
      <c r="Y21" s="8"/>
      <c r="Z21" s="8"/>
      <c r="AA21" s="8"/>
      <c r="AB21" s="8"/>
      <c r="AC21" s="8"/>
      <c r="AD21" s="64"/>
      <c r="AF21" s="8"/>
      <c r="AH21" s="80"/>
      <c r="AI21" s="15"/>
      <c r="AJ21" s="204"/>
      <c r="AK21" s="204"/>
      <c r="AL21" s="204"/>
      <c r="AM21" s="204"/>
      <c r="AN21" s="204"/>
      <c r="AO21" s="205"/>
      <c r="AP21" s="190"/>
      <c r="AQ21" s="190"/>
      <c r="AR21" s="190"/>
      <c r="AS21" s="197"/>
      <c r="AT21" s="8"/>
      <c r="AU21" s="88" t="s">
        <v>360</v>
      </c>
      <c r="AV21" s="88"/>
      <c r="AW21" s="88"/>
      <c r="AX21" s="88"/>
      <c r="AY21" s="88"/>
      <c r="AZ21" s="88"/>
      <c r="BA21" s="88"/>
      <c r="BB21" s="88"/>
      <c r="BC21" s="89" t="s">
        <v>361</v>
      </c>
      <c r="BD21" s="961"/>
      <c r="BE21" s="961"/>
      <c r="BF21" s="961"/>
      <c r="BG21" s="962" t="s">
        <v>300</v>
      </c>
      <c r="BH21" s="962"/>
      <c r="BI21" s="962"/>
      <c r="BJ21" s="962"/>
      <c r="BK21" s="963"/>
    </row>
    <row r="22" spans="3:63" ht="14.25" customHeight="1">
      <c r="C22" s="63"/>
      <c r="D22" s="15"/>
      <c r="E22" s="931"/>
      <c r="F22" s="931"/>
      <c r="G22" s="931"/>
      <c r="H22" s="931"/>
      <c r="I22" s="931"/>
      <c r="J22" s="932"/>
      <c r="K22" s="206"/>
      <c r="L22" s="81"/>
      <c r="M22" s="8"/>
      <c r="N22" s="8"/>
      <c r="O22" s="7"/>
      <c r="P22" s="958">
        <v>4</v>
      </c>
      <c r="Q22" s="958"/>
      <c r="R22" s="958"/>
      <c r="S22" s="958"/>
      <c r="T22" s="958"/>
      <c r="U22" s="950"/>
      <c r="V22" s="950"/>
      <c r="W22" s="950"/>
      <c r="X22" s="950"/>
      <c r="Y22" s="8"/>
      <c r="Z22" s="8"/>
      <c r="AA22" s="8"/>
      <c r="AB22" s="8"/>
      <c r="AC22" s="8"/>
      <c r="AD22" s="64"/>
      <c r="AF22" s="8"/>
      <c r="AH22" s="80"/>
      <c r="AI22" s="15"/>
      <c r="AJ22" s="204"/>
      <c r="AK22" s="204"/>
      <c r="AL22" s="204"/>
      <c r="AM22" s="204"/>
      <c r="AN22" s="204"/>
      <c r="AO22" s="205"/>
      <c r="AP22" s="190"/>
      <c r="AQ22" s="190"/>
      <c r="AR22" s="190"/>
      <c r="AS22" s="197"/>
      <c r="AT22" s="8"/>
      <c r="AU22" s="56" t="s">
        <v>362</v>
      </c>
      <c r="AV22" s="56"/>
      <c r="AW22" s="56"/>
      <c r="AX22" s="56"/>
      <c r="AY22" s="56"/>
      <c r="AZ22" s="56"/>
      <c r="BA22" s="56"/>
      <c r="BB22" s="56"/>
      <c r="BC22" s="90" t="s">
        <v>361</v>
      </c>
      <c r="BD22" s="966"/>
      <c r="BE22" s="966"/>
      <c r="BF22" s="966"/>
      <c r="BG22" s="967" t="s">
        <v>301</v>
      </c>
      <c r="BH22" s="967"/>
      <c r="BI22" s="967"/>
      <c r="BJ22" s="967"/>
      <c r="BK22" s="968"/>
    </row>
    <row r="23" spans="3:63" ht="14.25" customHeight="1" thickBot="1">
      <c r="C23" s="63"/>
      <c r="D23" s="15"/>
      <c r="E23" s="931"/>
      <c r="F23" s="931"/>
      <c r="G23" s="931"/>
      <c r="H23" s="931"/>
      <c r="I23" s="931"/>
      <c r="J23" s="932"/>
      <c r="K23" s="206"/>
      <c r="L23" s="81"/>
      <c r="M23" s="8"/>
      <c r="N23" s="8"/>
      <c r="O23" s="73"/>
      <c r="P23" s="949" t="s">
        <v>217</v>
      </c>
      <c r="Q23" s="949"/>
      <c r="R23" s="949"/>
      <c r="S23" s="949"/>
      <c r="T23" s="949"/>
      <c r="U23" s="965">
        <f>IF(SUM(U20:W22)=0,"",SUM(U20:W22))</f>
      </c>
      <c r="V23" s="965"/>
      <c r="W23" s="965"/>
      <c r="X23" s="965"/>
      <c r="Y23" s="8"/>
      <c r="Z23" s="8"/>
      <c r="AA23" s="8"/>
      <c r="AB23" s="8"/>
      <c r="AC23" s="8"/>
      <c r="AD23" s="64"/>
      <c r="AF23" s="8"/>
      <c r="AH23" s="60"/>
      <c r="AI23" s="61"/>
      <c r="AJ23" s="61"/>
      <c r="AK23" s="61"/>
      <c r="AL23" s="61"/>
      <c r="AM23" s="61"/>
      <c r="AN23" s="61"/>
      <c r="AO23" s="93"/>
      <c r="AP23" s="207"/>
      <c r="AQ23" s="207"/>
      <c r="AR23" s="208" t="s">
        <v>249</v>
      </c>
      <c r="AS23" s="971" t="s">
        <v>363</v>
      </c>
      <c r="AT23" s="971"/>
      <c r="AU23" s="971"/>
      <c r="AV23" s="971"/>
      <c r="AW23" s="971"/>
      <c r="AX23" s="971"/>
      <c r="AY23" s="971"/>
      <c r="AZ23" s="971"/>
      <c r="BA23" s="971"/>
      <c r="BB23" s="971"/>
      <c r="BC23" s="971"/>
      <c r="BD23" s="971"/>
      <c r="BE23" s="971"/>
      <c r="BF23" s="971"/>
      <c r="BG23" s="971"/>
      <c r="BH23" s="971"/>
      <c r="BI23" s="971"/>
      <c r="BJ23" s="971"/>
      <c r="BK23" s="972"/>
    </row>
    <row r="24" spans="3:32" ht="14.25" customHeight="1" thickBot="1">
      <c r="C24" s="60"/>
      <c r="D24" s="91"/>
      <c r="E24" s="956"/>
      <c r="F24" s="956"/>
      <c r="G24" s="956"/>
      <c r="H24" s="956"/>
      <c r="I24" s="956"/>
      <c r="J24" s="957"/>
      <c r="K24" s="213"/>
      <c r="L24" s="92"/>
      <c r="M24" s="61"/>
      <c r="N24" s="61"/>
      <c r="O24" s="91" t="s">
        <v>95</v>
      </c>
      <c r="P24" s="61"/>
      <c r="Q24" s="61"/>
      <c r="R24" s="61"/>
      <c r="S24" s="61"/>
      <c r="T24" s="61"/>
      <c r="U24" s="61"/>
      <c r="V24" s="61"/>
      <c r="W24" s="61"/>
      <c r="X24" s="61"/>
      <c r="Y24" s="61"/>
      <c r="Z24" s="61"/>
      <c r="AA24" s="61"/>
      <c r="AB24" s="61"/>
      <c r="AC24" s="61"/>
      <c r="AD24" s="62"/>
      <c r="AF24" s="8"/>
    </row>
    <row r="25" spans="3:63" ht="14.25" customHeight="1">
      <c r="C25" s="8"/>
      <c r="D25" s="15"/>
      <c r="E25" s="79"/>
      <c r="F25" s="79"/>
      <c r="G25" s="79"/>
      <c r="H25" s="79"/>
      <c r="I25" s="79"/>
      <c r="J25" s="79"/>
      <c r="K25" s="217"/>
      <c r="L25" s="81"/>
      <c r="M25" s="8"/>
      <c r="N25" s="8"/>
      <c r="O25" s="15"/>
      <c r="P25" s="8"/>
      <c r="Q25" s="8"/>
      <c r="R25" s="8"/>
      <c r="S25" s="8"/>
      <c r="T25" s="8"/>
      <c r="U25" s="8"/>
      <c r="V25" s="8"/>
      <c r="W25" s="8"/>
      <c r="X25" s="8"/>
      <c r="Y25" s="8"/>
      <c r="Z25" s="8"/>
      <c r="AA25" s="8"/>
      <c r="AB25" s="8"/>
      <c r="AC25" s="8"/>
      <c r="AD25" s="8"/>
      <c r="AF25" s="8"/>
      <c r="AH25" s="912" t="s">
        <v>334</v>
      </c>
      <c r="AI25" s="913"/>
      <c r="AJ25" s="913"/>
      <c r="AK25" s="913"/>
      <c r="AL25" s="913"/>
      <c r="AM25" s="913"/>
      <c r="AN25" s="913"/>
      <c r="AO25" s="913"/>
      <c r="AP25" s="264" t="str">
        <f>IF(OR(AQ25="●",AQ26="●",AQ27="●",AQ28="●"),"★","☆")</f>
        <v>☆</v>
      </c>
      <c r="AQ25" s="230" t="s">
        <v>249</v>
      </c>
      <c r="AR25" s="231" t="s">
        <v>335</v>
      </c>
      <c r="AS25" s="83"/>
      <c r="AT25" s="83"/>
      <c r="AU25" s="83"/>
      <c r="AV25" s="83"/>
      <c r="AW25" s="83"/>
      <c r="AX25" s="83"/>
      <c r="AY25" s="83"/>
      <c r="AZ25" s="83"/>
      <c r="BA25" s="83"/>
      <c r="BB25" s="209"/>
      <c r="BC25" s="83"/>
      <c r="BD25" s="186"/>
      <c r="BE25" s="186"/>
      <c r="BF25" s="186"/>
      <c r="BG25" s="83"/>
      <c r="BH25" s="83"/>
      <c r="BI25" s="83"/>
      <c r="BJ25" s="83"/>
      <c r="BK25" s="210"/>
    </row>
    <row r="26" spans="3:63" ht="14.25" customHeight="1">
      <c r="C26" s="8"/>
      <c r="D26" s="15"/>
      <c r="E26" s="79"/>
      <c r="F26" s="79"/>
      <c r="G26" s="79"/>
      <c r="H26" s="79"/>
      <c r="I26" s="79"/>
      <c r="J26" s="79"/>
      <c r="K26" s="217"/>
      <c r="L26" s="81"/>
      <c r="M26" s="8"/>
      <c r="N26" s="8"/>
      <c r="O26" s="15"/>
      <c r="P26" s="8"/>
      <c r="Q26" s="8"/>
      <c r="R26" s="8"/>
      <c r="S26" s="8"/>
      <c r="T26" s="8"/>
      <c r="U26" s="8"/>
      <c r="V26" s="8"/>
      <c r="W26" s="8"/>
      <c r="X26" s="8"/>
      <c r="Y26" s="8"/>
      <c r="Z26" s="8"/>
      <c r="AA26" s="8"/>
      <c r="AB26" s="8"/>
      <c r="AC26" s="8"/>
      <c r="AD26" s="8"/>
      <c r="AF26" s="8"/>
      <c r="AH26" s="63"/>
      <c r="AI26" s="921" t="s">
        <v>99</v>
      </c>
      <c r="AJ26" s="921"/>
      <c r="AK26" s="921"/>
      <c r="AL26" s="921"/>
      <c r="AM26" s="921"/>
      <c r="AN26" s="921"/>
      <c r="AO26" s="921"/>
      <c r="AP26" s="211"/>
      <c r="AQ26" s="232" t="s">
        <v>249</v>
      </c>
      <c r="AR26" s="1062" t="s">
        <v>336</v>
      </c>
      <c r="AS26" s="1063"/>
      <c r="AT26" s="1063"/>
      <c r="AU26" s="1063"/>
      <c r="AV26" s="1063"/>
      <c r="AW26" s="1063"/>
      <c r="AX26" s="1063"/>
      <c r="AY26" s="1063"/>
      <c r="AZ26" s="1063"/>
      <c r="BA26" s="1063"/>
      <c r="BB26" s="1063"/>
      <c r="BC26" s="1063"/>
      <c r="BD26" s="1063"/>
      <c r="BE26" s="1063"/>
      <c r="BF26" s="1063"/>
      <c r="BG26" s="1063"/>
      <c r="BH26" s="1063"/>
      <c r="BI26" s="1063"/>
      <c r="BJ26" s="1063"/>
      <c r="BK26" s="1064"/>
    </row>
    <row r="27" spans="32:63" ht="14.25" customHeight="1" thickBot="1">
      <c r="AF27" s="8"/>
      <c r="AH27" s="1042" t="s">
        <v>348</v>
      </c>
      <c r="AI27" s="1043"/>
      <c r="AJ27" s="1043"/>
      <c r="AK27" s="1043"/>
      <c r="AL27" s="1043"/>
      <c r="AM27" s="1043"/>
      <c r="AN27" s="1043"/>
      <c r="AO27" s="1044"/>
      <c r="AP27" s="211"/>
      <c r="AQ27" s="232" t="s">
        <v>249</v>
      </c>
      <c r="AR27" s="1062" t="s">
        <v>736</v>
      </c>
      <c r="AS27" s="1063"/>
      <c r="AT27" s="1063"/>
      <c r="AU27" s="1063"/>
      <c r="AV27" s="1063"/>
      <c r="AW27" s="1063"/>
      <c r="AX27" s="1063"/>
      <c r="AY27" s="1063"/>
      <c r="AZ27" s="1063"/>
      <c r="BA27" s="1063"/>
      <c r="BB27" s="1063"/>
      <c r="BC27" s="1063"/>
      <c r="BD27" s="1063"/>
      <c r="BE27" s="1063"/>
      <c r="BF27" s="1063"/>
      <c r="BG27" s="1063"/>
      <c r="BH27" s="1063"/>
      <c r="BI27" s="1063"/>
      <c r="BJ27" s="1063"/>
      <c r="BK27" s="1064"/>
    </row>
    <row r="28" spans="3:63" ht="14.25" customHeight="1" thickBot="1">
      <c r="C28" s="912" t="s">
        <v>97</v>
      </c>
      <c r="D28" s="913"/>
      <c r="E28" s="913"/>
      <c r="F28" s="913"/>
      <c r="G28" s="913"/>
      <c r="H28" s="913"/>
      <c r="I28" s="913"/>
      <c r="J28" s="914"/>
      <c r="K28" s="260" t="str">
        <f>IF(AND(L28="●",L29="●",L30="★"),"■","□")</f>
        <v>□</v>
      </c>
      <c r="L28" s="222" t="s">
        <v>249</v>
      </c>
      <c r="M28" s="1038" t="s">
        <v>340</v>
      </c>
      <c r="N28" s="1038"/>
      <c r="O28" s="1038"/>
      <c r="P28" s="1038"/>
      <c r="Q28" s="1038"/>
      <c r="R28" s="1038"/>
      <c r="S28" s="1038"/>
      <c r="T28" s="1038"/>
      <c r="U28" s="1038"/>
      <c r="V28" s="1038"/>
      <c r="W28" s="1038"/>
      <c r="X28" s="1038"/>
      <c r="Y28" s="1038"/>
      <c r="Z28" s="1038"/>
      <c r="AA28" s="1038"/>
      <c r="AB28" s="1038"/>
      <c r="AC28" s="1038"/>
      <c r="AD28" s="1039"/>
      <c r="AF28" s="8"/>
      <c r="AH28" s="1045"/>
      <c r="AI28" s="1046"/>
      <c r="AJ28" s="1046"/>
      <c r="AK28" s="1046"/>
      <c r="AL28" s="1046"/>
      <c r="AM28" s="1046"/>
      <c r="AN28" s="1046"/>
      <c r="AO28" s="1047"/>
      <c r="AP28" s="214"/>
      <c r="AQ28" s="233" t="s">
        <v>249</v>
      </c>
      <c r="AR28" s="234" t="s">
        <v>337</v>
      </c>
      <c r="AS28" s="215"/>
      <c r="AT28" s="215"/>
      <c r="AU28" s="215"/>
      <c r="AV28" s="215"/>
      <c r="AW28" s="215"/>
      <c r="AX28" s="215"/>
      <c r="AY28" s="215"/>
      <c r="AZ28" s="215"/>
      <c r="BA28" s="215"/>
      <c r="BB28" s="215"/>
      <c r="BC28" s="215"/>
      <c r="BD28" s="216"/>
      <c r="BE28" s="216"/>
      <c r="BF28" s="216"/>
      <c r="BG28" s="184"/>
      <c r="BH28" s="184"/>
      <c r="BI28" s="184"/>
      <c r="BJ28" s="184"/>
      <c r="BK28" s="185"/>
    </row>
    <row r="29" spans="3:63" ht="14.25" customHeight="1" thickBot="1">
      <c r="C29" s="63"/>
      <c r="D29" s="8"/>
      <c r="E29" s="8"/>
      <c r="F29" s="8"/>
      <c r="G29" s="8"/>
      <c r="H29" s="8"/>
      <c r="I29" s="8"/>
      <c r="J29" s="8"/>
      <c r="K29" s="190"/>
      <c r="L29" s="192" t="s">
        <v>249</v>
      </c>
      <c r="M29" s="943" t="s">
        <v>364</v>
      </c>
      <c r="N29" s="943"/>
      <c r="O29" s="943"/>
      <c r="P29" s="943"/>
      <c r="Q29" s="943"/>
      <c r="R29" s="943"/>
      <c r="S29" s="943"/>
      <c r="T29" s="943"/>
      <c r="U29" s="943"/>
      <c r="V29" s="90" t="s">
        <v>365</v>
      </c>
      <c r="W29" s="973"/>
      <c r="X29" s="973"/>
      <c r="Y29" s="973"/>
      <c r="Z29" s="1075" t="s">
        <v>800</v>
      </c>
      <c r="AA29" s="1075"/>
      <c r="AB29" s="1075"/>
      <c r="AC29" s="1075"/>
      <c r="AD29" s="1076"/>
      <c r="AF29" s="8"/>
      <c r="AH29" s="212"/>
      <c r="AI29" s="212"/>
      <c r="AJ29" s="212"/>
      <c r="AK29" s="212"/>
      <c r="AL29" s="212"/>
      <c r="AM29" s="212"/>
      <c r="AN29" s="212"/>
      <c r="AO29" s="212"/>
      <c r="AP29" s="218"/>
      <c r="AQ29" s="218"/>
      <c r="AR29" s="235"/>
      <c r="AS29" s="219"/>
      <c r="AT29" s="219"/>
      <c r="AU29" s="219"/>
      <c r="AV29" s="219"/>
      <c r="AW29" s="219"/>
      <c r="AX29" s="219"/>
      <c r="AY29" s="219"/>
      <c r="AZ29" s="219"/>
      <c r="BA29" s="219"/>
      <c r="BB29" s="219"/>
      <c r="BC29" s="219"/>
      <c r="BD29" s="220"/>
      <c r="BE29" s="220"/>
      <c r="BF29" s="220"/>
      <c r="BG29" s="8"/>
      <c r="BH29" s="8"/>
      <c r="BI29" s="8"/>
      <c r="BJ29" s="8"/>
      <c r="BK29" s="8"/>
    </row>
    <row r="30" spans="3:63" ht="14.25" customHeight="1">
      <c r="C30" s="78"/>
      <c r="D30" s="94"/>
      <c r="E30" s="931" t="s">
        <v>348</v>
      </c>
      <c r="F30" s="931"/>
      <c r="G30" s="931"/>
      <c r="H30" s="931"/>
      <c r="I30" s="931"/>
      <c r="J30" s="932"/>
      <c r="K30" s="190"/>
      <c r="L30" s="261" t="str">
        <f>IF(OR(M30="●",M31="●",M32="●",M33="●",M34="●",M35="●",M36="●"),"★","☆")</f>
        <v>☆</v>
      </c>
      <c r="M30" s="224" t="s">
        <v>249</v>
      </c>
      <c r="N30" s="1040" t="s">
        <v>341</v>
      </c>
      <c r="O30" s="1040"/>
      <c r="P30" s="1040"/>
      <c r="Q30" s="1040"/>
      <c r="R30" s="1040"/>
      <c r="S30" s="1040"/>
      <c r="T30" s="1040"/>
      <c r="U30" s="1040"/>
      <c r="V30" s="1040"/>
      <c r="W30" s="1040"/>
      <c r="X30" s="1040"/>
      <c r="Y30" s="1040"/>
      <c r="Z30" s="1040"/>
      <c r="AA30" s="1040"/>
      <c r="AB30" s="1040"/>
      <c r="AC30" s="1040"/>
      <c r="AD30" s="1041"/>
      <c r="AF30" s="8"/>
      <c r="AH30" s="1020" t="s">
        <v>338</v>
      </c>
      <c r="AI30" s="1077"/>
      <c r="AJ30" s="1077"/>
      <c r="AK30" s="1077"/>
      <c r="AL30" s="1077"/>
      <c r="AM30" s="1077"/>
      <c r="AN30" s="1077"/>
      <c r="AO30" s="1078"/>
      <c r="AP30" s="349" t="str">
        <f>IF(AQ30="●","■","□")</f>
        <v>□</v>
      </c>
      <c r="AQ30" s="230" t="s">
        <v>249</v>
      </c>
      <c r="AR30" s="351" t="s">
        <v>339</v>
      </c>
      <c r="AS30" s="352"/>
      <c r="AT30" s="352"/>
      <c r="AU30" s="352"/>
      <c r="AV30" s="352"/>
      <c r="AW30" s="352"/>
      <c r="AX30" s="352"/>
      <c r="AY30" s="352"/>
      <c r="AZ30" s="352"/>
      <c r="BA30" s="352"/>
      <c r="BB30" s="352"/>
      <c r="BC30" s="352"/>
      <c r="BD30" s="352"/>
      <c r="BE30" s="352"/>
      <c r="BF30" s="352"/>
      <c r="BG30" s="352"/>
      <c r="BH30" s="352"/>
      <c r="BI30" s="352"/>
      <c r="BJ30" s="352"/>
      <c r="BK30" s="353"/>
    </row>
    <row r="31" spans="3:63" ht="14.25" customHeight="1" thickBot="1">
      <c r="C31" s="80"/>
      <c r="D31" s="81"/>
      <c r="E31" s="931"/>
      <c r="F31" s="931"/>
      <c r="G31" s="931"/>
      <c r="H31" s="931"/>
      <c r="I31" s="931"/>
      <c r="J31" s="932"/>
      <c r="K31" s="190"/>
      <c r="L31" s="194"/>
      <c r="M31" s="225" t="s">
        <v>249</v>
      </c>
      <c r="N31" s="974" t="s">
        <v>579</v>
      </c>
      <c r="O31" s="974"/>
      <c r="P31" s="974"/>
      <c r="Q31" s="974"/>
      <c r="R31" s="974"/>
      <c r="S31" s="974"/>
      <c r="T31" s="974"/>
      <c r="U31" s="974"/>
      <c r="V31" s="974"/>
      <c r="W31" s="974"/>
      <c r="X31" s="974"/>
      <c r="Y31" s="974"/>
      <c r="Z31" s="974"/>
      <c r="AA31" s="974"/>
      <c r="AB31" s="974"/>
      <c r="AC31" s="974"/>
      <c r="AD31" s="975"/>
      <c r="AF31" s="8"/>
      <c r="AH31" s="1079"/>
      <c r="AI31" s="1080"/>
      <c r="AJ31" s="1080"/>
      <c r="AK31" s="1080"/>
      <c r="AL31" s="1080"/>
      <c r="AM31" s="1080"/>
      <c r="AN31" s="1080"/>
      <c r="AO31" s="1081"/>
      <c r="AP31" s="354"/>
      <c r="AQ31" s="221"/>
      <c r="AR31" s="1025"/>
      <c r="AS31" s="1026"/>
      <c r="AT31" s="1026"/>
      <c r="AU31" s="1026"/>
      <c r="AV31" s="1026"/>
      <c r="AW31" s="1026"/>
      <c r="AX31" s="1026"/>
      <c r="AY31" s="1026"/>
      <c r="AZ31" s="1026"/>
      <c r="BA31" s="1026"/>
      <c r="BB31" s="1026"/>
      <c r="BC31" s="1026"/>
      <c r="BD31" s="1026"/>
      <c r="BE31" s="1026"/>
      <c r="BF31" s="1026"/>
      <c r="BG31" s="1026"/>
      <c r="BH31" s="1026"/>
      <c r="BI31" s="1026"/>
      <c r="BJ31" s="1026"/>
      <c r="BK31" s="1027"/>
    </row>
    <row r="32" spans="3:63" ht="14.25" customHeight="1" thickBot="1">
      <c r="C32" s="80"/>
      <c r="D32" s="15"/>
      <c r="E32" s="931"/>
      <c r="F32" s="931"/>
      <c r="G32" s="931"/>
      <c r="H32" s="931"/>
      <c r="I32" s="931"/>
      <c r="J32" s="932"/>
      <c r="K32" s="190"/>
      <c r="L32" s="194"/>
      <c r="M32" s="225" t="s">
        <v>249</v>
      </c>
      <c r="N32" s="974" t="s">
        <v>303</v>
      </c>
      <c r="O32" s="974"/>
      <c r="P32" s="974"/>
      <c r="Q32" s="974"/>
      <c r="R32" s="974"/>
      <c r="S32" s="974"/>
      <c r="T32" s="974"/>
      <c r="U32" s="974"/>
      <c r="V32" s="974"/>
      <c r="W32" s="974"/>
      <c r="X32" s="974"/>
      <c r="Y32" s="974"/>
      <c r="Z32" s="974"/>
      <c r="AA32" s="974"/>
      <c r="AB32" s="974"/>
      <c r="AC32" s="974"/>
      <c r="AD32" s="975"/>
      <c r="AF32" s="8"/>
      <c r="AH32" s="79"/>
      <c r="AI32" s="79"/>
      <c r="AJ32" s="79"/>
      <c r="AK32" s="79"/>
      <c r="AL32" s="79"/>
      <c r="AM32" s="79"/>
      <c r="AN32" s="79"/>
      <c r="AO32" s="79"/>
      <c r="AP32" s="223"/>
      <c r="AQ32" s="8"/>
      <c r="AR32" s="188"/>
      <c r="AS32" s="188"/>
      <c r="AT32" s="188"/>
      <c r="AU32" s="188"/>
      <c r="AV32" s="188"/>
      <c r="AW32" s="188"/>
      <c r="AX32" s="188"/>
      <c r="AY32" s="188"/>
      <c r="AZ32" s="188"/>
      <c r="BA32" s="188"/>
      <c r="BB32" s="188"/>
      <c r="BC32" s="188"/>
      <c r="BD32" s="188"/>
      <c r="BE32" s="188"/>
      <c r="BF32" s="188"/>
      <c r="BG32" s="188"/>
      <c r="BH32" s="188"/>
      <c r="BI32" s="188"/>
      <c r="BJ32" s="188"/>
      <c r="BK32" s="188"/>
    </row>
    <row r="33" spans="3:63" ht="14.25" customHeight="1">
      <c r="C33" s="80"/>
      <c r="D33" s="15"/>
      <c r="E33" s="931"/>
      <c r="F33" s="931"/>
      <c r="G33" s="931"/>
      <c r="H33" s="931"/>
      <c r="I33" s="931"/>
      <c r="J33" s="932"/>
      <c r="K33" s="190"/>
      <c r="L33" s="194"/>
      <c r="M33" s="225" t="s">
        <v>328</v>
      </c>
      <c r="N33" s="974" t="s">
        <v>304</v>
      </c>
      <c r="O33" s="974"/>
      <c r="P33" s="974"/>
      <c r="Q33" s="974"/>
      <c r="R33" s="974"/>
      <c r="S33" s="974"/>
      <c r="T33" s="974"/>
      <c r="U33" s="974"/>
      <c r="V33" s="974"/>
      <c r="W33" s="974"/>
      <c r="X33" s="974"/>
      <c r="Y33" s="974"/>
      <c r="Z33" s="974"/>
      <c r="AA33" s="974"/>
      <c r="AB33" s="974"/>
      <c r="AC33" s="974"/>
      <c r="AD33" s="975"/>
      <c r="AF33" s="8"/>
      <c r="AH33" s="1020" t="s">
        <v>751</v>
      </c>
      <c r="AI33" s="1021"/>
      <c r="AJ33" s="1021"/>
      <c r="AK33" s="1021"/>
      <c r="AL33" s="1021"/>
      <c r="AM33" s="1021"/>
      <c r="AN33" s="1021"/>
      <c r="AO33" s="1022"/>
      <c r="AP33" s="349" t="str">
        <f>IF(AQ33="●","■","□")</f>
        <v>□</v>
      </c>
      <c r="AQ33" s="230" t="s">
        <v>249</v>
      </c>
      <c r="AR33" s="351" t="s">
        <v>752</v>
      </c>
      <c r="AS33" s="409"/>
      <c r="AT33" s="352"/>
      <c r="AU33" s="409"/>
      <c r="AV33" s="409"/>
      <c r="AW33" s="409"/>
      <c r="AX33" s="409"/>
      <c r="AY33" s="409"/>
      <c r="AZ33" s="409"/>
      <c r="BA33" s="409"/>
      <c r="BB33" s="409"/>
      <c r="BC33" s="409"/>
      <c r="BD33" s="409"/>
      <c r="BE33" s="409"/>
      <c r="BF33" s="409"/>
      <c r="BG33" s="409"/>
      <c r="BH33" s="409"/>
      <c r="BI33" s="409"/>
      <c r="BJ33" s="409"/>
      <c r="BK33" s="410"/>
    </row>
    <row r="34" spans="3:63" ht="14.25" customHeight="1" thickBot="1">
      <c r="C34" s="80"/>
      <c r="D34" s="15"/>
      <c r="E34" s="931"/>
      <c r="F34" s="931"/>
      <c r="G34" s="931"/>
      <c r="H34" s="931"/>
      <c r="I34" s="931"/>
      <c r="J34" s="932"/>
      <c r="K34" s="190"/>
      <c r="L34" s="194"/>
      <c r="M34" s="225" t="s">
        <v>249</v>
      </c>
      <c r="N34" s="974" t="s">
        <v>342</v>
      </c>
      <c r="O34" s="974"/>
      <c r="P34" s="974"/>
      <c r="Q34" s="974"/>
      <c r="R34" s="974"/>
      <c r="S34" s="974"/>
      <c r="T34" s="974"/>
      <c r="U34" s="974"/>
      <c r="V34" s="974"/>
      <c r="W34" s="974"/>
      <c r="X34" s="974"/>
      <c r="Y34" s="974"/>
      <c r="Z34" s="974"/>
      <c r="AA34" s="974"/>
      <c r="AB34" s="974"/>
      <c r="AC34" s="974"/>
      <c r="AD34" s="975"/>
      <c r="AF34" s="8"/>
      <c r="AH34" s="1023"/>
      <c r="AI34" s="956"/>
      <c r="AJ34" s="956"/>
      <c r="AK34" s="956"/>
      <c r="AL34" s="956"/>
      <c r="AM34" s="956"/>
      <c r="AN34" s="956"/>
      <c r="AO34" s="957"/>
      <c r="AP34" s="411"/>
      <c r="AQ34" s="221"/>
      <c r="AR34" s="1025"/>
      <c r="AS34" s="1026"/>
      <c r="AT34" s="1026"/>
      <c r="AU34" s="1026"/>
      <c r="AV34" s="1026"/>
      <c r="AW34" s="1026"/>
      <c r="AX34" s="1026"/>
      <c r="AY34" s="1026"/>
      <c r="AZ34" s="1026"/>
      <c r="BA34" s="1026"/>
      <c r="BB34" s="1026"/>
      <c r="BC34" s="1026"/>
      <c r="BD34" s="1026"/>
      <c r="BE34" s="1026"/>
      <c r="BF34" s="1026"/>
      <c r="BG34" s="1026"/>
      <c r="BH34" s="1026"/>
      <c r="BI34" s="1026"/>
      <c r="BJ34" s="1026"/>
      <c r="BK34" s="1027"/>
    </row>
    <row r="35" spans="3:63" ht="14.25" customHeight="1" thickBot="1">
      <c r="C35" s="80"/>
      <c r="D35" s="15"/>
      <c r="E35" s="198"/>
      <c r="F35" s="198"/>
      <c r="G35" s="198"/>
      <c r="H35" s="198"/>
      <c r="I35" s="198"/>
      <c r="J35" s="199"/>
      <c r="K35" s="190"/>
      <c r="L35" s="194"/>
      <c r="M35" s="225" t="s">
        <v>249</v>
      </c>
      <c r="N35" s="974" t="s">
        <v>305</v>
      </c>
      <c r="O35" s="974"/>
      <c r="P35" s="974"/>
      <c r="Q35" s="974"/>
      <c r="R35" s="974"/>
      <c r="S35" s="974"/>
      <c r="T35" s="974"/>
      <c r="U35" s="974"/>
      <c r="V35" s="974"/>
      <c r="W35" s="974"/>
      <c r="X35" s="974"/>
      <c r="Y35" s="974"/>
      <c r="Z35" s="974"/>
      <c r="AA35" s="974"/>
      <c r="AB35" s="974"/>
      <c r="AC35" s="974"/>
      <c r="AD35" s="975"/>
      <c r="AF35" s="8"/>
      <c r="AH35" s="79"/>
      <c r="AI35" s="79"/>
      <c r="AJ35" s="79"/>
      <c r="AK35" s="79"/>
      <c r="AL35" s="79"/>
      <c r="AM35" s="79"/>
      <c r="AN35" s="79"/>
      <c r="AO35" s="79"/>
      <c r="AP35" s="223"/>
      <c r="AQ35" s="8"/>
      <c r="AR35" s="188"/>
      <c r="AS35" s="188"/>
      <c r="AT35" s="188"/>
      <c r="AU35" s="188"/>
      <c r="AV35" s="188"/>
      <c r="AW35" s="188"/>
      <c r="AX35" s="188"/>
      <c r="AY35" s="188"/>
      <c r="AZ35" s="188"/>
      <c r="BA35" s="188"/>
      <c r="BB35" s="188"/>
      <c r="BC35" s="188"/>
      <c r="BD35" s="188"/>
      <c r="BE35" s="188"/>
      <c r="BF35" s="188"/>
      <c r="BG35" s="188"/>
      <c r="BH35" s="188"/>
      <c r="BI35" s="188"/>
      <c r="BJ35" s="188"/>
      <c r="BK35" s="188"/>
    </row>
    <row r="36" spans="3:63" ht="14.25" customHeight="1" thickBot="1">
      <c r="C36" s="242"/>
      <c r="D36" s="91"/>
      <c r="E36" s="243"/>
      <c r="F36" s="243"/>
      <c r="G36" s="243"/>
      <c r="H36" s="243"/>
      <c r="I36" s="243"/>
      <c r="J36" s="244"/>
      <c r="K36" s="207"/>
      <c r="L36" s="245"/>
      <c r="M36" s="246" t="s">
        <v>249</v>
      </c>
      <c r="N36" s="97" t="s">
        <v>343</v>
      </c>
      <c r="O36" s="97"/>
      <c r="P36" s="97"/>
      <c r="Q36" s="97"/>
      <c r="R36" s="97"/>
      <c r="S36" s="97"/>
      <c r="T36" s="97"/>
      <c r="U36" s="97"/>
      <c r="V36" s="97"/>
      <c r="W36" s="97"/>
      <c r="X36" s="97"/>
      <c r="Y36" s="97"/>
      <c r="Z36" s="97"/>
      <c r="AA36" s="97"/>
      <c r="AB36" s="97"/>
      <c r="AC36" s="97"/>
      <c r="AD36" s="247"/>
      <c r="AF36" s="8"/>
      <c r="AH36" s="1020" t="s">
        <v>753</v>
      </c>
      <c r="AI36" s="1021"/>
      <c r="AJ36" s="1021"/>
      <c r="AK36" s="1021"/>
      <c r="AL36" s="1021"/>
      <c r="AM36" s="1021"/>
      <c r="AN36" s="1021"/>
      <c r="AO36" s="1022"/>
      <c r="AP36" s="349" t="str">
        <f>IF(AQ36="●","■","□")</f>
        <v>□</v>
      </c>
      <c r="AQ36" s="230" t="s">
        <v>249</v>
      </c>
      <c r="AR36" s="351" t="s">
        <v>734</v>
      </c>
      <c r="AS36" s="409"/>
      <c r="AT36" s="352"/>
      <c r="AU36" s="409"/>
      <c r="AV36" s="409"/>
      <c r="AW36" s="409"/>
      <c r="AX36" s="409"/>
      <c r="AY36" s="409"/>
      <c r="AZ36" s="409"/>
      <c r="BA36" s="409"/>
      <c r="BB36" s="409"/>
      <c r="BC36" s="409"/>
      <c r="BD36" s="409"/>
      <c r="BE36" s="409"/>
      <c r="BF36" s="409"/>
      <c r="BG36" s="409"/>
      <c r="BH36" s="409"/>
      <c r="BI36" s="409"/>
      <c r="BJ36" s="409"/>
      <c r="BK36" s="410"/>
    </row>
    <row r="37" spans="3:63" ht="14.25" customHeight="1" thickBot="1">
      <c r="C37" s="1082" t="s">
        <v>750</v>
      </c>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1082"/>
      <c r="AF37" s="8"/>
      <c r="AH37" s="1023"/>
      <c r="AI37" s="956"/>
      <c r="AJ37" s="956"/>
      <c r="AK37" s="956"/>
      <c r="AL37" s="956"/>
      <c r="AM37" s="956"/>
      <c r="AN37" s="956"/>
      <c r="AO37" s="957"/>
      <c r="AP37" s="411"/>
      <c r="AQ37" s="233" t="s">
        <v>249</v>
      </c>
      <c r="AR37" s="440" t="s">
        <v>735</v>
      </c>
      <c r="AS37" s="413"/>
      <c r="AT37" s="413"/>
      <c r="AU37" s="413"/>
      <c r="AV37" s="413"/>
      <c r="AW37" s="413"/>
      <c r="AX37" s="413"/>
      <c r="AY37" s="413"/>
      <c r="AZ37" s="413"/>
      <c r="BA37" s="413"/>
      <c r="BB37" s="413"/>
      <c r="BC37" s="413"/>
      <c r="BD37" s="413"/>
      <c r="BE37" s="413"/>
      <c r="BF37" s="413"/>
      <c r="BG37" s="413"/>
      <c r="BH37" s="413"/>
      <c r="BI37" s="413"/>
      <c r="BJ37" s="413"/>
      <c r="BK37" s="414"/>
    </row>
    <row r="38" spans="3:32" ht="14.25" customHeight="1">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F38" s="8"/>
    </row>
    <row r="39" spans="33:63" ht="14.25" customHeight="1" thickBot="1">
      <c r="AG39" s="1" t="s">
        <v>704</v>
      </c>
      <c r="AN39" s="77" t="str">
        <f>IF(AP40="■",IF(AP42="■","●：","○"),"○：")</f>
        <v>○：</v>
      </c>
      <c r="AO39" s="1" t="s">
        <v>577</v>
      </c>
      <c r="AT39" s="8"/>
      <c r="AU39" s="8"/>
      <c r="AV39" s="8"/>
      <c r="AW39" s="8"/>
      <c r="AX39" s="8"/>
      <c r="AY39" s="8"/>
      <c r="AZ39" s="8"/>
      <c r="BA39" s="8"/>
      <c r="BB39" s="8"/>
      <c r="BC39" s="8"/>
      <c r="BD39" s="8"/>
      <c r="BE39" s="8"/>
      <c r="BF39" s="8"/>
      <c r="BG39" s="8"/>
      <c r="BH39" s="8"/>
      <c r="BI39" s="8"/>
      <c r="BJ39" s="8"/>
      <c r="BK39" s="8"/>
    </row>
    <row r="40" spans="34:63" ht="14.25" customHeight="1">
      <c r="AH40" s="58" t="s">
        <v>578</v>
      </c>
      <c r="AI40" s="59"/>
      <c r="AJ40" s="59"/>
      <c r="AK40" s="59"/>
      <c r="AL40" s="59"/>
      <c r="AM40" s="59"/>
      <c r="AN40" s="59"/>
      <c r="AO40" s="408"/>
      <c r="AP40" s="349" t="str">
        <f>IF(AQ40="●",IF(AQ41="●","■","□"),"□")</f>
        <v>□</v>
      </c>
      <c r="AQ40" s="310" t="s">
        <v>249</v>
      </c>
      <c r="AR40" s="75" t="s">
        <v>368</v>
      </c>
      <c r="AS40" s="75"/>
      <c r="AT40" s="75"/>
      <c r="AU40" s="75"/>
      <c r="AV40" s="75"/>
      <c r="AW40" s="75"/>
      <c r="AX40" s="74" t="s">
        <v>365</v>
      </c>
      <c r="AY40" s="348"/>
      <c r="AZ40" s="348"/>
      <c r="BA40" s="348"/>
      <c r="BB40" s="75" t="s">
        <v>369</v>
      </c>
      <c r="BC40" s="75"/>
      <c r="BD40" s="75"/>
      <c r="BE40" s="75"/>
      <c r="BF40" s="75"/>
      <c r="BG40" s="75"/>
      <c r="BH40" s="75"/>
      <c r="BI40" s="75"/>
      <c r="BJ40" s="75"/>
      <c r="BK40" s="76"/>
    </row>
    <row r="41" spans="34:63" ht="14.25" customHeight="1">
      <c r="AH41" s="154"/>
      <c r="AI41" s="311"/>
      <c r="AJ41" s="311"/>
      <c r="AK41" s="311"/>
      <c r="AL41" s="311"/>
      <c r="AM41" s="311"/>
      <c r="AN41" s="311"/>
      <c r="AO41" s="312"/>
      <c r="AP41" s="350"/>
      <c r="AQ41" s="232" t="s">
        <v>249</v>
      </c>
      <c r="AR41" s="265" t="s">
        <v>370</v>
      </c>
      <c r="AS41" s="265"/>
      <c r="AT41" s="265"/>
      <c r="AU41" s="265"/>
      <c r="AV41" s="265"/>
      <c r="AW41" s="265"/>
      <c r="AX41" s="72" t="s">
        <v>365</v>
      </c>
      <c r="AY41" s="346"/>
      <c r="AZ41" s="346"/>
      <c r="BA41" s="346"/>
      <c r="BB41" s="265" t="s">
        <v>371</v>
      </c>
      <c r="BC41" s="265"/>
      <c r="BD41" s="265"/>
      <c r="BE41" s="265"/>
      <c r="BF41" s="265"/>
      <c r="BG41" s="265"/>
      <c r="BH41" s="265"/>
      <c r="BI41" s="265"/>
      <c r="BJ41" s="265"/>
      <c r="BK41" s="266"/>
    </row>
    <row r="42" spans="3:63" ht="14.25" customHeight="1" thickBot="1">
      <c r="C42" s="1084" t="s">
        <v>425</v>
      </c>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G42" s="8"/>
      <c r="AH42" s="60" t="s">
        <v>580</v>
      </c>
      <c r="AI42" s="243"/>
      <c r="AJ42" s="243"/>
      <c r="AK42" s="243"/>
      <c r="AL42" s="243"/>
      <c r="AM42" s="243"/>
      <c r="AN42" s="243"/>
      <c r="AO42" s="244"/>
      <c r="AP42" s="214" t="str">
        <f>IF(AQ42="●","■","□")</f>
        <v>□</v>
      </c>
      <c r="AQ42" s="313" t="s">
        <v>249</v>
      </c>
      <c r="AR42" s="61" t="s">
        <v>372</v>
      </c>
      <c r="AS42" s="61"/>
      <c r="AT42" s="61"/>
      <c r="AU42" s="61"/>
      <c r="AV42" s="61"/>
      <c r="AW42" s="61"/>
      <c r="AX42" s="61"/>
      <c r="AY42" s="61"/>
      <c r="AZ42" s="61"/>
      <c r="BA42" s="61"/>
      <c r="BB42" s="61"/>
      <c r="BC42" s="61"/>
      <c r="BD42" s="61"/>
      <c r="BE42" s="61"/>
      <c r="BF42" s="61"/>
      <c r="BG42" s="61"/>
      <c r="BH42" s="61"/>
      <c r="BI42" s="61"/>
      <c r="BJ42" s="61"/>
      <c r="BK42" s="62"/>
    </row>
    <row r="43" spans="3:49" ht="14.25" customHeight="1">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I43" s="308" t="s">
        <v>581</v>
      </c>
      <c r="AV43" s="8"/>
      <c r="AW43" s="8"/>
    </row>
    <row r="44" spans="3:63" ht="14.25" customHeight="1" thickBot="1">
      <c r="C44" s="1" t="s">
        <v>426</v>
      </c>
      <c r="AG44" s="8" t="s">
        <v>458</v>
      </c>
      <c r="AI44" s="8"/>
      <c r="AJ44" s="8"/>
      <c r="AK44" s="8"/>
      <c r="AL44" s="8"/>
      <c r="AM44" s="8"/>
      <c r="AN44" s="8"/>
      <c r="AO44" s="8"/>
      <c r="AP44" s="8"/>
      <c r="AQ44" s="8"/>
      <c r="AR44" s="8"/>
      <c r="AS44" s="8"/>
      <c r="AT44" s="8"/>
      <c r="AU44" s="61"/>
      <c r="AV44" s="61"/>
      <c r="AW44" s="8"/>
      <c r="AX44" s="8"/>
      <c r="AY44" s="8"/>
      <c r="AZ44" s="8"/>
      <c r="BA44" s="8"/>
      <c r="BF44" s="8"/>
      <c r="BG44" s="8"/>
      <c r="BH44" s="8"/>
      <c r="BI44" s="8"/>
      <c r="BJ44" s="8"/>
      <c r="BK44" s="8"/>
    </row>
    <row r="45" spans="34:63" ht="14.25" customHeight="1">
      <c r="AH45" s="95" t="s">
        <v>373</v>
      </c>
      <c r="AI45" s="341" t="s">
        <v>374</v>
      </c>
      <c r="AJ45" s="341"/>
      <c r="AK45" s="341"/>
      <c r="AL45" s="341"/>
      <c r="AM45" s="341"/>
      <c r="AN45" s="341"/>
      <c r="AO45" s="341"/>
      <c r="AP45" s="341"/>
      <c r="AQ45" s="341"/>
      <c r="AR45" s="341"/>
      <c r="AS45" s="341"/>
      <c r="AT45" s="341"/>
      <c r="AU45" s="341"/>
      <c r="AV45" s="341"/>
      <c r="AW45" s="341"/>
      <c r="AX45" s="341"/>
      <c r="AY45" s="341"/>
      <c r="AZ45" s="341"/>
      <c r="BA45" s="341"/>
      <c r="BB45" s="341"/>
      <c r="BC45" s="341" t="s">
        <v>375</v>
      </c>
      <c r="BD45" s="341"/>
      <c r="BE45" s="341"/>
      <c r="BF45" s="341"/>
      <c r="BG45" s="341"/>
      <c r="BH45" s="341"/>
      <c r="BI45" s="341"/>
      <c r="BJ45" s="341"/>
      <c r="BK45" s="342"/>
    </row>
    <row r="46" spans="33:63" ht="15" customHeight="1">
      <c r="AG46" s="8"/>
      <c r="AH46" s="96" t="s">
        <v>344</v>
      </c>
      <c r="AI46" s="56" t="s">
        <v>306</v>
      </c>
      <c r="AJ46" s="56"/>
      <c r="AK46" s="56"/>
      <c r="AL46" s="56"/>
      <c r="AM46" s="56"/>
      <c r="AN46" s="56"/>
      <c r="AO46" s="56"/>
      <c r="AP46" s="56"/>
      <c r="AQ46" s="56"/>
      <c r="AR46" s="56"/>
      <c r="AS46" s="56"/>
      <c r="AT46" s="56"/>
      <c r="AU46" s="56"/>
      <c r="AV46" s="56"/>
      <c r="AW46" s="56"/>
      <c r="AX46" s="56"/>
      <c r="AY46" s="56"/>
      <c r="AZ46" s="56"/>
      <c r="BA46" s="56"/>
      <c r="BB46" s="56"/>
      <c r="BC46" s="56" t="s">
        <v>345</v>
      </c>
      <c r="BD46" s="56"/>
      <c r="BE46" s="56"/>
      <c r="BF46" s="56"/>
      <c r="BG46" s="56"/>
      <c r="BH46" s="56"/>
      <c r="BI46" s="56"/>
      <c r="BJ46" s="56"/>
      <c r="BK46" s="347"/>
    </row>
    <row r="47" spans="34:63" ht="15" customHeight="1" thickBot="1">
      <c r="AH47" s="98" t="s">
        <v>376</v>
      </c>
      <c r="AI47" s="343" t="s">
        <v>377</v>
      </c>
      <c r="AJ47" s="343"/>
      <c r="AK47" s="343"/>
      <c r="AL47" s="343"/>
      <c r="AM47" s="343"/>
      <c r="AN47" s="343"/>
      <c r="AO47" s="343"/>
      <c r="AP47" s="343"/>
      <c r="AQ47" s="343"/>
      <c r="AR47" s="343"/>
      <c r="AS47" s="343"/>
      <c r="AT47" s="343"/>
      <c r="AU47" s="343"/>
      <c r="AV47" s="343"/>
      <c r="AW47" s="343"/>
      <c r="AX47" s="343"/>
      <c r="AY47" s="343"/>
      <c r="AZ47" s="343"/>
      <c r="BA47" s="343"/>
      <c r="BB47" s="343"/>
      <c r="BC47" s="343" t="s">
        <v>345</v>
      </c>
      <c r="BD47" s="343"/>
      <c r="BE47" s="343"/>
      <c r="BF47" s="343"/>
      <c r="BG47" s="343"/>
      <c r="BH47" s="343"/>
      <c r="BI47" s="343"/>
      <c r="BJ47" s="343"/>
      <c r="BK47" s="344"/>
    </row>
  </sheetData>
  <sheetProtection/>
  <mergeCells count="89">
    <mergeCell ref="N35:AD35"/>
    <mergeCell ref="AH36:AO37"/>
    <mergeCell ref="C37:AD38"/>
    <mergeCell ref="AH33:AO34"/>
    <mergeCell ref="AR34:BK34"/>
    <mergeCell ref="C42:AD43"/>
    <mergeCell ref="N30:AD30"/>
    <mergeCell ref="N31:AD31"/>
    <mergeCell ref="N32:AD32"/>
    <mergeCell ref="AR31:BK31"/>
    <mergeCell ref="AH30:AO31"/>
    <mergeCell ref="E30:J34"/>
    <mergeCell ref="N33:AD33"/>
    <mergeCell ref="N34:AD34"/>
    <mergeCell ref="AH27:AO28"/>
    <mergeCell ref="AR27:BK27"/>
    <mergeCell ref="C28:J28"/>
    <mergeCell ref="M28:AD28"/>
    <mergeCell ref="M29:U29"/>
    <mergeCell ref="W29:Y29"/>
    <mergeCell ref="Z29:AD29"/>
    <mergeCell ref="P23:T23"/>
    <mergeCell ref="U23:X23"/>
    <mergeCell ref="AS23:BK23"/>
    <mergeCell ref="AH25:AO25"/>
    <mergeCell ref="AI26:AO26"/>
    <mergeCell ref="AR26:BK26"/>
    <mergeCell ref="BD20:BK20"/>
    <mergeCell ref="P21:T21"/>
    <mergeCell ref="U21:X21"/>
    <mergeCell ref="BD21:BF21"/>
    <mergeCell ref="BG21:BK21"/>
    <mergeCell ref="P22:T22"/>
    <mergeCell ref="U22:X22"/>
    <mergeCell ref="BD22:BF22"/>
    <mergeCell ref="BG22:BK22"/>
    <mergeCell ref="O19:T19"/>
    <mergeCell ref="U19:X19"/>
    <mergeCell ref="AU19:AY19"/>
    <mergeCell ref="BA19:BB19"/>
    <mergeCell ref="BD19:BK19"/>
    <mergeCell ref="E20:J24"/>
    <mergeCell ref="P20:T20"/>
    <mergeCell ref="U20:X20"/>
    <mergeCell ref="AU20:AY20"/>
    <mergeCell ref="BA20:BB20"/>
    <mergeCell ref="AU17:AY17"/>
    <mergeCell ref="BA17:BB17"/>
    <mergeCell ref="BD17:BK17"/>
    <mergeCell ref="O18:T18"/>
    <mergeCell ref="U18:X18"/>
    <mergeCell ref="AU18:AY18"/>
    <mergeCell ref="BA18:BB18"/>
    <mergeCell ref="BD18:BK18"/>
    <mergeCell ref="V16:X16"/>
    <mergeCell ref="Y16:Z16"/>
    <mergeCell ref="AB16:AD16"/>
    <mergeCell ref="AU16:AY16"/>
    <mergeCell ref="BA16:BB16"/>
    <mergeCell ref="BD16:BK16"/>
    <mergeCell ref="L12:AD14"/>
    <mergeCell ref="E13:J15"/>
    <mergeCell ref="BD13:BF13"/>
    <mergeCell ref="BG13:BK13"/>
    <mergeCell ref="M15:S15"/>
    <mergeCell ref="V15:X15"/>
    <mergeCell ref="AB15:AD15"/>
    <mergeCell ref="BD15:BF15"/>
    <mergeCell ref="BG15:BK15"/>
    <mergeCell ref="C11:J11"/>
    <mergeCell ref="V11:X11"/>
    <mergeCell ref="Y11:Z11"/>
    <mergeCell ref="AT11:BB11"/>
    <mergeCell ref="BD11:BF11"/>
    <mergeCell ref="BG11:BK11"/>
    <mergeCell ref="AH6:AO6"/>
    <mergeCell ref="AS6:BK6"/>
    <mergeCell ref="AI7:AO7"/>
    <mergeCell ref="AT7:BK7"/>
    <mergeCell ref="AU8:BK8"/>
    <mergeCell ref="AJ9:AO11"/>
    <mergeCell ref="AU9:BK9"/>
    <mergeCell ref="AU10:BK10"/>
    <mergeCell ref="A1:D1"/>
    <mergeCell ref="C6:J7"/>
    <mergeCell ref="K6:M7"/>
    <mergeCell ref="N6:S7"/>
    <mergeCell ref="T6:V7"/>
    <mergeCell ref="W6:AD7"/>
  </mergeCells>
  <printOptions/>
  <pageMargins left="0.41" right="0.4" top="0.46" bottom="0.4724409448818898" header="0.46" footer="0.4724409448818898"/>
  <pageSetup fitToHeight="1" fitToWidth="1" horizontalDpi="400" verticalDpi="400" orientation="landscape" paperSize="9" scale="8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BK52"/>
  <sheetViews>
    <sheetView view="pageBreakPreview" zoomScale="85" zoomScaleNormal="85" zoomScaleSheetLayoutView="85" zoomScalePageLayoutView="0" workbookViewId="0" topLeftCell="A1">
      <selection activeCell="AT15" sqref="AT15:BB15"/>
    </sheetView>
  </sheetViews>
  <sheetFormatPr defaultColWidth="2.25390625" defaultRowHeight="15" customHeight="1"/>
  <cols>
    <col min="1" max="1" width="1.625" style="1" customWidth="1"/>
    <col min="2" max="2" width="2.25390625" style="1" customWidth="1"/>
    <col min="3" max="3" width="2.125" style="1" customWidth="1"/>
    <col min="4"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427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4.25" customHeight="1">
      <c r="C6" s="900" t="s">
        <v>308</v>
      </c>
      <c r="D6" s="901"/>
      <c r="E6" s="901"/>
      <c r="F6" s="901"/>
      <c r="G6" s="901"/>
      <c r="H6" s="901"/>
      <c r="I6" s="901"/>
      <c r="J6" s="901"/>
      <c r="K6" s="904"/>
      <c r="L6" s="904"/>
      <c r="M6" s="904"/>
      <c r="N6" s="906" t="s">
        <v>288</v>
      </c>
      <c r="O6" s="906"/>
      <c r="P6" s="906"/>
      <c r="Q6" s="906"/>
      <c r="R6" s="906"/>
      <c r="S6" s="906"/>
      <c r="T6" s="904"/>
      <c r="U6" s="904"/>
      <c r="V6" s="904"/>
      <c r="W6" s="908" t="s">
        <v>289</v>
      </c>
      <c r="X6" s="908"/>
      <c r="Y6" s="908"/>
      <c r="Z6" s="908"/>
      <c r="AA6" s="908"/>
      <c r="AB6" s="908"/>
      <c r="AC6" s="908"/>
      <c r="AD6" s="909"/>
      <c r="AF6" s="8"/>
      <c r="AG6" s="8"/>
      <c r="AH6" s="58" t="s">
        <v>763</v>
      </c>
      <c r="AI6" s="443"/>
      <c r="AJ6" s="443"/>
      <c r="AK6" s="443"/>
      <c r="AL6" s="443"/>
      <c r="AM6" s="443"/>
      <c r="AN6" s="443"/>
      <c r="AO6" s="444"/>
      <c r="AP6" s="240" t="str">
        <f>IF(OR(AQ6="●",AQ7="●"),"■","□")</f>
        <v>□</v>
      </c>
      <c r="AQ6" s="439" t="s">
        <v>249</v>
      </c>
      <c r="AR6" s="1038" t="s">
        <v>764</v>
      </c>
      <c r="AS6" s="1038"/>
      <c r="AT6" s="1038"/>
      <c r="AU6" s="1038"/>
      <c r="AV6" s="1038"/>
      <c r="AW6" s="1038"/>
      <c r="AX6" s="1038"/>
      <c r="AY6" s="1038"/>
      <c r="AZ6" s="1038"/>
      <c r="BA6" s="1038"/>
      <c r="BB6" s="1038"/>
      <c r="BC6" s="1038"/>
      <c r="BD6" s="1038"/>
      <c r="BE6" s="1038"/>
      <c r="BF6" s="1038"/>
      <c r="BG6" s="1038"/>
      <c r="BH6" s="1038"/>
      <c r="BI6" s="1038"/>
      <c r="BJ6" s="1038"/>
      <c r="BK6" s="437"/>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G7" s="8"/>
      <c r="AH7" s="436"/>
      <c r="AI7" s="445"/>
      <c r="AJ7" s="445"/>
      <c r="AK7" s="445"/>
      <c r="AL7" s="445"/>
      <c r="AM7" s="445"/>
      <c r="AN7" s="445"/>
      <c r="AO7" s="446"/>
      <c r="AP7" s="445"/>
      <c r="AQ7" s="1090" t="s">
        <v>249</v>
      </c>
      <c r="AR7" s="1083" t="s">
        <v>765</v>
      </c>
      <c r="AS7" s="1083"/>
      <c r="AT7" s="1083"/>
      <c r="AU7" s="1083"/>
      <c r="AV7" s="1083"/>
      <c r="AW7" s="1083"/>
      <c r="AX7" s="1083"/>
      <c r="AY7" s="1083"/>
      <c r="AZ7" s="1083"/>
      <c r="BA7" s="1083"/>
      <c r="BB7" s="1083"/>
      <c r="BC7" s="1083"/>
      <c r="BD7" s="1083"/>
      <c r="BE7" s="1083"/>
      <c r="BF7" s="1083"/>
      <c r="BG7" s="1083"/>
      <c r="BH7" s="1083"/>
      <c r="BI7" s="1083"/>
      <c r="BJ7" s="1083"/>
      <c r="BK7" s="64"/>
    </row>
    <row r="8" spans="32:63" ht="14.25" customHeight="1" thickBot="1">
      <c r="AF8" s="8"/>
      <c r="AG8" s="8"/>
      <c r="AH8" s="447"/>
      <c r="AI8" s="448"/>
      <c r="AJ8" s="448"/>
      <c r="AK8" s="448"/>
      <c r="AL8" s="448"/>
      <c r="AM8" s="448"/>
      <c r="AN8" s="448"/>
      <c r="AO8" s="449"/>
      <c r="AP8" s="448"/>
      <c r="AQ8" s="1091"/>
      <c r="AR8" s="1089"/>
      <c r="AS8" s="1089"/>
      <c r="AT8" s="1089"/>
      <c r="AU8" s="1089"/>
      <c r="AV8" s="1089"/>
      <c r="AW8" s="1089"/>
      <c r="AX8" s="1089"/>
      <c r="AY8" s="1089"/>
      <c r="AZ8" s="1089"/>
      <c r="BA8" s="1089"/>
      <c r="BB8" s="1089"/>
      <c r="BC8" s="1089"/>
      <c r="BD8" s="1089"/>
      <c r="BE8" s="1089"/>
      <c r="BF8" s="1089"/>
      <c r="BG8" s="1089"/>
      <c r="BH8" s="1089"/>
      <c r="BI8" s="1089"/>
      <c r="BJ8" s="1089"/>
      <c r="BK8" s="62"/>
    </row>
    <row r="9" spans="2:62" ht="14.25" customHeight="1" thickBot="1">
      <c r="B9" s="183" t="s">
        <v>703</v>
      </c>
      <c r="C9" s="183"/>
      <c r="D9" s="183"/>
      <c r="I9" s="338" t="str">
        <f>IF(K11="★",IF(K28="■","●：","○："),"○：")</f>
        <v>○：</v>
      </c>
      <c r="J9" s="183" t="s">
        <v>572</v>
      </c>
      <c r="K9" s="183"/>
      <c r="L9" s="183"/>
      <c r="M9" s="183"/>
      <c r="N9" s="183"/>
      <c r="O9" s="183"/>
      <c r="AF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2:63" ht="14.25" customHeight="1" thickBot="1">
      <c r="B10" s="11" t="s">
        <v>309</v>
      </c>
      <c r="AF10" s="8"/>
      <c r="AH10" s="912" t="s">
        <v>98</v>
      </c>
      <c r="AI10" s="913"/>
      <c r="AJ10" s="913"/>
      <c r="AK10" s="913"/>
      <c r="AL10" s="913"/>
      <c r="AM10" s="913"/>
      <c r="AN10" s="913"/>
      <c r="AO10" s="914"/>
      <c r="AP10" s="260" t="str">
        <f>IF(AQ10="★",IF(AQ15="★","■","□"),"□")</f>
        <v>□</v>
      </c>
      <c r="AQ10" s="260" t="str">
        <f>IF(AR10="●","★",IF(AR11="■","★","☆"))</f>
        <v>☆</v>
      </c>
      <c r="AR10" s="189" t="s">
        <v>249</v>
      </c>
      <c r="AS10" s="919" t="s">
        <v>346</v>
      </c>
      <c r="AT10" s="919"/>
      <c r="AU10" s="919"/>
      <c r="AV10" s="919"/>
      <c r="AW10" s="919"/>
      <c r="AX10" s="919"/>
      <c r="AY10" s="919"/>
      <c r="AZ10" s="919"/>
      <c r="BA10" s="919"/>
      <c r="BB10" s="919"/>
      <c r="BC10" s="919"/>
      <c r="BD10" s="919"/>
      <c r="BE10" s="919"/>
      <c r="BF10" s="919"/>
      <c r="BG10" s="919"/>
      <c r="BH10" s="919"/>
      <c r="BI10" s="919"/>
      <c r="BJ10" s="919"/>
      <c r="BK10" s="920"/>
    </row>
    <row r="11" spans="3:63" ht="14.25" customHeight="1">
      <c r="C11" s="912" t="s">
        <v>93</v>
      </c>
      <c r="D11" s="913"/>
      <c r="E11" s="913"/>
      <c r="F11" s="913"/>
      <c r="G11" s="913"/>
      <c r="H11" s="913"/>
      <c r="I11" s="913"/>
      <c r="J11" s="914"/>
      <c r="K11" s="262" t="str">
        <f>IF(L11="●","★",IF(L16="●","★","☆"))</f>
        <v>☆</v>
      </c>
      <c r="L11" s="189" t="s">
        <v>249</v>
      </c>
      <c r="M11" s="75" t="s">
        <v>310</v>
      </c>
      <c r="N11" s="75"/>
      <c r="O11" s="75"/>
      <c r="P11" s="75"/>
      <c r="Q11" s="75"/>
      <c r="R11" s="75"/>
      <c r="S11" s="75"/>
      <c r="T11" s="75"/>
      <c r="U11" s="82" t="s">
        <v>349</v>
      </c>
      <c r="V11" s="937">
        <f>IF(U18=0,"",IF(U19="","",U18*U19))</f>
      </c>
      <c r="W11" s="937"/>
      <c r="X11" s="937"/>
      <c r="Y11" s="938" t="s">
        <v>350</v>
      </c>
      <c r="Z11" s="938"/>
      <c r="AA11" s="83" t="s">
        <v>351</v>
      </c>
      <c r="AB11" s="75" t="s">
        <v>292</v>
      </c>
      <c r="AC11" s="75"/>
      <c r="AD11" s="76"/>
      <c r="AE11" s="8"/>
      <c r="AF11" s="8"/>
      <c r="AH11" s="63"/>
      <c r="AI11" s="921" t="s">
        <v>347</v>
      </c>
      <c r="AJ11" s="921"/>
      <c r="AK11" s="921"/>
      <c r="AL11" s="921"/>
      <c r="AM11" s="921"/>
      <c r="AN11" s="921"/>
      <c r="AO11" s="922"/>
      <c r="AP11" s="190"/>
      <c r="AQ11" s="190"/>
      <c r="AR11" s="191" t="str">
        <f>IF(AS11="●",IF(AS12="★","■","□"),"□")</f>
        <v>□</v>
      </c>
      <c r="AS11" s="192" t="s">
        <v>249</v>
      </c>
      <c r="AT11" s="924" t="s">
        <v>290</v>
      </c>
      <c r="AU11" s="924"/>
      <c r="AV11" s="924"/>
      <c r="AW11" s="924"/>
      <c r="AX11" s="924"/>
      <c r="AY11" s="924"/>
      <c r="AZ11" s="924"/>
      <c r="BA11" s="924"/>
      <c r="BB11" s="924"/>
      <c r="BC11" s="924"/>
      <c r="BD11" s="924"/>
      <c r="BE11" s="924"/>
      <c r="BF11" s="924"/>
      <c r="BG11" s="924"/>
      <c r="BH11" s="924"/>
      <c r="BI11" s="924"/>
      <c r="BJ11" s="924"/>
      <c r="BK11" s="925"/>
    </row>
    <row r="12" spans="3:63" ht="14.25" customHeight="1">
      <c r="C12" s="63"/>
      <c r="D12" s="84"/>
      <c r="E12" s="84"/>
      <c r="F12" s="84"/>
      <c r="G12" s="84"/>
      <c r="H12" s="84"/>
      <c r="I12" s="84"/>
      <c r="J12" s="85"/>
      <c r="K12" s="197"/>
      <c r="L12" s="1066" t="s">
        <v>759</v>
      </c>
      <c r="M12" s="1067"/>
      <c r="N12" s="1067"/>
      <c r="O12" s="1067"/>
      <c r="P12" s="1067"/>
      <c r="Q12" s="1067"/>
      <c r="R12" s="1067"/>
      <c r="S12" s="1067"/>
      <c r="T12" s="1067"/>
      <c r="U12" s="1067"/>
      <c r="V12" s="1067"/>
      <c r="W12" s="1067"/>
      <c r="X12" s="1067"/>
      <c r="Y12" s="1067"/>
      <c r="Z12" s="1067"/>
      <c r="AA12" s="1067"/>
      <c r="AB12" s="1067"/>
      <c r="AC12" s="1067"/>
      <c r="AD12" s="1068"/>
      <c r="AF12" s="8"/>
      <c r="AH12" s="63"/>
      <c r="AI12" s="8"/>
      <c r="AJ12" s="8"/>
      <c r="AK12" s="8"/>
      <c r="AL12" s="8"/>
      <c r="AM12" s="8"/>
      <c r="AN12" s="8"/>
      <c r="AO12" s="8"/>
      <c r="AP12" s="190"/>
      <c r="AQ12" s="190"/>
      <c r="AR12" s="190"/>
      <c r="AS12" s="261" t="str">
        <f>IF(OR(AT12="●",AT13="●",AT14="●"),"★","☆")</f>
        <v>☆</v>
      </c>
      <c r="AT12" s="193" t="s">
        <v>249</v>
      </c>
      <c r="AU12" s="929" t="s">
        <v>729</v>
      </c>
      <c r="AV12" s="929"/>
      <c r="AW12" s="929"/>
      <c r="AX12" s="929"/>
      <c r="AY12" s="929"/>
      <c r="AZ12" s="929"/>
      <c r="BA12" s="929"/>
      <c r="BB12" s="929"/>
      <c r="BC12" s="929"/>
      <c r="BD12" s="929"/>
      <c r="BE12" s="929"/>
      <c r="BF12" s="929"/>
      <c r="BG12" s="929"/>
      <c r="BH12" s="929"/>
      <c r="BI12" s="929"/>
      <c r="BJ12" s="929"/>
      <c r="BK12" s="930"/>
    </row>
    <row r="13" spans="3:63" ht="14.25" customHeight="1">
      <c r="C13" s="63"/>
      <c r="D13" s="79"/>
      <c r="E13" s="1028" t="s">
        <v>348</v>
      </c>
      <c r="F13" s="1028"/>
      <c r="G13" s="1028"/>
      <c r="H13" s="1028"/>
      <c r="I13" s="1028"/>
      <c r="J13" s="1029"/>
      <c r="K13" s="197"/>
      <c r="L13" s="1069"/>
      <c r="M13" s="1070"/>
      <c r="N13" s="1070"/>
      <c r="O13" s="1070"/>
      <c r="P13" s="1070"/>
      <c r="Q13" s="1070"/>
      <c r="R13" s="1070"/>
      <c r="S13" s="1070"/>
      <c r="T13" s="1070"/>
      <c r="U13" s="1070"/>
      <c r="V13" s="1070"/>
      <c r="W13" s="1070"/>
      <c r="X13" s="1070"/>
      <c r="Y13" s="1070"/>
      <c r="Z13" s="1070"/>
      <c r="AA13" s="1070"/>
      <c r="AB13" s="1070"/>
      <c r="AC13" s="1070"/>
      <c r="AD13" s="1071"/>
      <c r="AH13" s="78"/>
      <c r="AI13" s="79"/>
      <c r="AJ13" s="931" t="s">
        <v>348</v>
      </c>
      <c r="AK13" s="931"/>
      <c r="AL13" s="931"/>
      <c r="AM13" s="931"/>
      <c r="AN13" s="931"/>
      <c r="AO13" s="932"/>
      <c r="AP13" s="190"/>
      <c r="AQ13" s="190"/>
      <c r="AR13" s="190"/>
      <c r="AS13" s="194"/>
      <c r="AT13" s="195" t="s">
        <v>249</v>
      </c>
      <c r="AU13" s="933" t="s">
        <v>329</v>
      </c>
      <c r="AV13" s="933"/>
      <c r="AW13" s="933"/>
      <c r="AX13" s="933"/>
      <c r="AY13" s="933"/>
      <c r="AZ13" s="933"/>
      <c r="BA13" s="933"/>
      <c r="BB13" s="933"/>
      <c r="BC13" s="933"/>
      <c r="BD13" s="933"/>
      <c r="BE13" s="933"/>
      <c r="BF13" s="933"/>
      <c r="BG13" s="933"/>
      <c r="BH13" s="933"/>
      <c r="BI13" s="933"/>
      <c r="BJ13" s="933"/>
      <c r="BK13" s="934"/>
    </row>
    <row r="14" spans="3:63" ht="14.25" customHeight="1">
      <c r="C14" s="63"/>
      <c r="D14" s="79"/>
      <c r="E14" s="1028"/>
      <c r="F14" s="1028"/>
      <c r="G14" s="1028"/>
      <c r="H14" s="1028"/>
      <c r="I14" s="1028"/>
      <c r="J14" s="1029"/>
      <c r="K14" s="197"/>
      <c r="L14" s="1072"/>
      <c r="M14" s="1073"/>
      <c r="N14" s="1073"/>
      <c r="O14" s="1073"/>
      <c r="P14" s="1073"/>
      <c r="Q14" s="1073"/>
      <c r="R14" s="1073"/>
      <c r="S14" s="1073"/>
      <c r="T14" s="1073"/>
      <c r="U14" s="1073"/>
      <c r="V14" s="1073"/>
      <c r="W14" s="1073"/>
      <c r="X14" s="1073"/>
      <c r="Y14" s="1073"/>
      <c r="Z14" s="1073"/>
      <c r="AA14" s="1073"/>
      <c r="AB14" s="1073"/>
      <c r="AC14" s="1073"/>
      <c r="AD14" s="1074"/>
      <c r="AH14" s="80"/>
      <c r="AI14" s="81"/>
      <c r="AJ14" s="931"/>
      <c r="AK14" s="931"/>
      <c r="AL14" s="931"/>
      <c r="AM14" s="931"/>
      <c r="AN14" s="931"/>
      <c r="AO14" s="932"/>
      <c r="AP14" s="190"/>
      <c r="AQ14" s="190"/>
      <c r="AR14" s="190"/>
      <c r="AS14" s="194"/>
      <c r="AT14" s="196" t="s">
        <v>249</v>
      </c>
      <c r="AU14" s="1032" t="s">
        <v>330</v>
      </c>
      <c r="AV14" s="1032"/>
      <c r="AW14" s="1032"/>
      <c r="AX14" s="1032"/>
      <c r="AY14" s="1032"/>
      <c r="AZ14" s="1032"/>
      <c r="BA14" s="1032"/>
      <c r="BB14" s="1032"/>
      <c r="BC14" s="1032"/>
      <c r="BD14" s="1032"/>
      <c r="BE14" s="1032"/>
      <c r="BF14" s="1032"/>
      <c r="BG14" s="1032"/>
      <c r="BH14" s="1032"/>
      <c r="BI14" s="1032"/>
      <c r="BJ14" s="1032"/>
      <c r="BK14" s="1033"/>
    </row>
    <row r="15" spans="3:63" ht="14.25" customHeight="1">
      <c r="C15" s="63"/>
      <c r="D15" s="79"/>
      <c r="E15" s="1028"/>
      <c r="F15" s="1028"/>
      <c r="G15" s="1028"/>
      <c r="H15" s="1028"/>
      <c r="I15" s="1028"/>
      <c r="J15" s="1029"/>
      <c r="K15" s="197"/>
      <c r="L15" s="226"/>
      <c r="M15" s="1060" t="s">
        <v>331</v>
      </c>
      <c r="N15" s="1060"/>
      <c r="O15" s="1060"/>
      <c r="P15" s="1060"/>
      <c r="Q15" s="1060"/>
      <c r="R15" s="1060"/>
      <c r="S15" s="1060"/>
      <c r="T15" s="227"/>
      <c r="U15" s="227"/>
      <c r="V15" s="1060" t="s">
        <v>332</v>
      </c>
      <c r="W15" s="1060"/>
      <c r="X15" s="1060"/>
      <c r="Y15" s="227"/>
      <c r="Z15" s="227"/>
      <c r="AA15" s="227"/>
      <c r="AB15" s="1060" t="s">
        <v>333</v>
      </c>
      <c r="AC15" s="1060"/>
      <c r="AD15" s="1061"/>
      <c r="AH15" s="80"/>
      <c r="AI15" s="15"/>
      <c r="AJ15" s="931"/>
      <c r="AK15" s="931"/>
      <c r="AL15" s="931"/>
      <c r="AM15" s="931"/>
      <c r="AN15" s="931"/>
      <c r="AO15" s="932"/>
      <c r="AP15" s="190"/>
      <c r="AQ15" s="191" t="str">
        <f>IF(AR15="■","★",IF(AR23="●","★","☆"))</f>
        <v>☆</v>
      </c>
      <c r="AR15" s="191" t="str">
        <f>IF(AS15="●",IF(AS16="★","■","□"),"□")</f>
        <v>□</v>
      </c>
      <c r="AS15" s="403" t="s">
        <v>249</v>
      </c>
      <c r="AT15" s="1030" t="s">
        <v>352</v>
      </c>
      <c r="AU15" s="1030"/>
      <c r="AV15" s="1030"/>
      <c r="AW15" s="1030"/>
      <c r="AX15" s="1030"/>
      <c r="AY15" s="1030"/>
      <c r="AZ15" s="1030"/>
      <c r="BA15" s="1030"/>
      <c r="BB15" s="1030"/>
      <c r="BC15" s="404" t="s">
        <v>294</v>
      </c>
      <c r="BD15" s="1034"/>
      <c r="BE15" s="1034"/>
      <c r="BF15" s="1034"/>
      <c r="BG15" s="1030" t="s">
        <v>311</v>
      </c>
      <c r="BH15" s="1030"/>
      <c r="BI15" s="1030"/>
      <c r="BJ15" s="1030"/>
      <c r="BK15" s="1031"/>
    </row>
    <row r="16" spans="3:63" ht="14.25" customHeight="1">
      <c r="C16" s="63"/>
      <c r="D16" s="79"/>
      <c r="E16" s="201"/>
      <c r="F16" s="201"/>
      <c r="G16" s="201"/>
      <c r="H16" s="201"/>
      <c r="I16" s="201"/>
      <c r="J16" s="199"/>
      <c r="K16" s="203"/>
      <c r="L16" s="228" t="s">
        <v>249</v>
      </c>
      <c r="M16" s="229"/>
      <c r="N16" s="229"/>
      <c r="O16" s="229"/>
      <c r="P16" s="229"/>
      <c r="Q16" s="229"/>
      <c r="R16" s="229"/>
      <c r="S16" s="229"/>
      <c r="T16" s="71"/>
      <c r="U16" s="187" t="s">
        <v>293</v>
      </c>
      <c r="V16" s="1065"/>
      <c r="W16" s="1065"/>
      <c r="X16" s="1065"/>
      <c r="Y16" s="969" t="s">
        <v>350</v>
      </c>
      <c r="Z16" s="969"/>
      <c r="AA16" s="71" t="s">
        <v>351</v>
      </c>
      <c r="AB16" s="1058" t="s">
        <v>358</v>
      </c>
      <c r="AC16" s="1058"/>
      <c r="AD16" s="1059"/>
      <c r="AH16" s="80"/>
      <c r="AI16" s="15"/>
      <c r="AJ16" s="79"/>
      <c r="AK16" s="79"/>
      <c r="AL16" s="79"/>
      <c r="AM16" s="79"/>
      <c r="AN16" s="79"/>
      <c r="AO16" s="345"/>
      <c r="AP16" s="190"/>
      <c r="AQ16" s="190"/>
      <c r="AR16" s="190"/>
      <c r="AS16" s="405"/>
      <c r="AT16" s="56"/>
      <c r="AU16" s="406" t="s">
        <v>724</v>
      </c>
      <c r="AV16" s="56"/>
      <c r="AW16" s="56"/>
      <c r="AX16" s="56"/>
      <c r="AY16" s="56"/>
      <c r="AZ16" s="56"/>
      <c r="BA16" s="56"/>
      <c r="BB16" s="56"/>
      <c r="BC16" s="90"/>
      <c r="BD16" s="407"/>
      <c r="BE16" s="407"/>
      <c r="BF16" s="407"/>
      <c r="BG16" s="56"/>
      <c r="BH16" s="56"/>
      <c r="BI16" s="56"/>
      <c r="BJ16" s="56"/>
      <c r="BK16" s="347"/>
    </row>
    <row r="17" spans="3:63" ht="14.25" customHeight="1">
      <c r="C17" s="63"/>
      <c r="D17" s="79"/>
      <c r="E17" s="201"/>
      <c r="F17" s="201"/>
      <c r="G17" s="201"/>
      <c r="H17" s="201"/>
      <c r="I17" s="201"/>
      <c r="J17" s="199"/>
      <c r="K17" s="206"/>
      <c r="L17" s="81"/>
      <c r="M17" s="8"/>
      <c r="N17" s="8"/>
      <c r="O17" s="71"/>
      <c r="P17" s="71"/>
      <c r="Q17" s="71"/>
      <c r="R17" s="71"/>
      <c r="S17" s="71"/>
      <c r="T17" s="71"/>
      <c r="U17" s="187"/>
      <c r="V17" s="71"/>
      <c r="W17" s="71"/>
      <c r="X17" s="71"/>
      <c r="Y17" s="188"/>
      <c r="Z17" s="188"/>
      <c r="AA17" s="8"/>
      <c r="AB17" s="56"/>
      <c r="AC17" s="8"/>
      <c r="AD17" s="64"/>
      <c r="AH17" s="80"/>
      <c r="AI17" s="15"/>
      <c r="AJ17" s="79"/>
      <c r="AK17" s="79"/>
      <c r="AL17" s="79"/>
      <c r="AM17" s="79"/>
      <c r="AN17" s="79"/>
      <c r="AO17" s="345"/>
      <c r="AP17" s="190"/>
      <c r="AQ17" s="190"/>
      <c r="AR17" s="190"/>
      <c r="AS17" s="405"/>
      <c r="AT17" s="56"/>
      <c r="AU17" s="406" t="s">
        <v>725</v>
      </c>
      <c r="AV17" s="56"/>
      <c r="AW17" s="56"/>
      <c r="AX17" s="56"/>
      <c r="AY17" s="56"/>
      <c r="AZ17" s="56"/>
      <c r="BA17" s="56"/>
      <c r="BB17" s="56"/>
      <c r="BC17" s="90" t="s">
        <v>294</v>
      </c>
      <c r="BD17" s="1024"/>
      <c r="BE17" s="1024"/>
      <c r="BF17" s="1024"/>
      <c r="BG17" s="967" t="s">
        <v>726</v>
      </c>
      <c r="BH17" s="967"/>
      <c r="BI17" s="967"/>
      <c r="BJ17" s="967"/>
      <c r="BK17" s="968"/>
    </row>
    <row r="18" spans="3:63" ht="14.25" customHeight="1">
      <c r="C18" s="63"/>
      <c r="D18" s="81"/>
      <c r="E18" s="201"/>
      <c r="F18" s="201"/>
      <c r="G18" s="201"/>
      <c r="H18" s="201"/>
      <c r="I18" s="201"/>
      <c r="J18" s="199"/>
      <c r="K18" s="206"/>
      <c r="L18" s="81"/>
      <c r="M18" s="8"/>
      <c r="N18" s="8"/>
      <c r="O18" s="1057" t="s">
        <v>94</v>
      </c>
      <c r="P18" s="1057"/>
      <c r="Q18" s="1057"/>
      <c r="R18" s="1057"/>
      <c r="S18" s="1057"/>
      <c r="T18" s="1057"/>
      <c r="U18" s="1035"/>
      <c r="V18" s="1035"/>
      <c r="W18" s="1035"/>
      <c r="X18" s="1035"/>
      <c r="Y18" s="8"/>
      <c r="Z18" s="8"/>
      <c r="AA18" s="8"/>
      <c r="AB18" s="8"/>
      <c r="AC18" s="8"/>
      <c r="AD18" s="64"/>
      <c r="AH18" s="80"/>
      <c r="AI18" s="15"/>
      <c r="AJ18" s="79"/>
      <c r="AK18" s="79"/>
      <c r="AL18" s="79"/>
      <c r="AM18" s="79"/>
      <c r="AN18" s="79"/>
      <c r="AO18" s="345"/>
      <c r="AP18" s="190"/>
      <c r="AQ18" s="190"/>
      <c r="AR18" s="190"/>
      <c r="AS18" s="405"/>
      <c r="AT18" s="56"/>
      <c r="AU18" s="406" t="s">
        <v>727</v>
      </c>
      <c r="AV18" s="56"/>
      <c r="AW18" s="56"/>
      <c r="AX18" s="56"/>
      <c r="AY18" s="56"/>
      <c r="AZ18" s="56"/>
      <c r="BA18" s="56"/>
      <c r="BB18" s="56"/>
      <c r="BC18" s="90"/>
      <c r="BD18" s="407"/>
      <c r="BE18" s="407"/>
      <c r="BF18" s="407"/>
      <c r="BG18" s="56"/>
      <c r="BH18" s="56"/>
      <c r="BI18" s="56"/>
      <c r="BJ18" s="56"/>
      <c r="BK18" s="347"/>
    </row>
    <row r="19" spans="3:63" ht="14.25" customHeight="1">
      <c r="C19" s="63"/>
      <c r="D19" s="81"/>
      <c r="E19" s="201"/>
      <c r="F19" s="201"/>
      <c r="G19" s="201"/>
      <c r="H19" s="201"/>
      <c r="I19" s="201"/>
      <c r="J19" s="199"/>
      <c r="K19" s="206"/>
      <c r="L19" s="81"/>
      <c r="M19" s="8"/>
      <c r="N19" s="8"/>
      <c r="O19" s="954" t="s">
        <v>96</v>
      </c>
      <c r="P19" s="954"/>
      <c r="Q19" s="954"/>
      <c r="R19" s="954"/>
      <c r="S19" s="954"/>
      <c r="T19" s="954"/>
      <c r="U19" s="955">
        <f>IF(U$23="","",(P20*U20+P21*U21+P22*U22)/U$23)</f>
      </c>
      <c r="V19" s="955"/>
      <c r="W19" s="955"/>
      <c r="X19" s="955"/>
      <c r="Y19" s="8"/>
      <c r="Z19" s="8"/>
      <c r="AA19" s="8"/>
      <c r="AB19" s="8"/>
      <c r="AC19" s="8"/>
      <c r="AD19" s="64"/>
      <c r="AH19" s="80"/>
      <c r="AI19" s="15"/>
      <c r="AJ19" s="79"/>
      <c r="AK19" s="79"/>
      <c r="AL19" s="79"/>
      <c r="AM19" s="79"/>
      <c r="AN19" s="79"/>
      <c r="AO19" s="345"/>
      <c r="AP19" s="190"/>
      <c r="AQ19" s="190"/>
      <c r="AR19" s="190"/>
      <c r="AS19" s="405"/>
      <c r="AT19" s="56"/>
      <c r="AU19" s="406" t="s">
        <v>725</v>
      </c>
      <c r="AV19" s="56"/>
      <c r="AW19" s="56"/>
      <c r="AX19" s="56"/>
      <c r="AY19" s="56"/>
      <c r="AZ19" s="56"/>
      <c r="BA19" s="56"/>
      <c r="BB19" s="56"/>
      <c r="BC19" s="90" t="s">
        <v>294</v>
      </c>
      <c r="BD19" s="1024"/>
      <c r="BE19" s="1024"/>
      <c r="BF19" s="1024"/>
      <c r="BG19" s="967" t="s">
        <v>728</v>
      </c>
      <c r="BH19" s="967"/>
      <c r="BI19" s="967"/>
      <c r="BJ19" s="967"/>
      <c r="BK19" s="968"/>
    </row>
    <row r="20" spans="3:63" ht="14.25" customHeight="1">
      <c r="C20" s="63"/>
      <c r="D20" s="15"/>
      <c r="E20" s="931"/>
      <c r="F20" s="931"/>
      <c r="G20" s="931"/>
      <c r="H20" s="931"/>
      <c r="I20" s="931"/>
      <c r="J20" s="932"/>
      <c r="K20" s="206"/>
      <c r="L20" s="81"/>
      <c r="M20" s="8"/>
      <c r="N20" s="8"/>
      <c r="O20" s="7"/>
      <c r="P20" s="958">
        <v>1</v>
      </c>
      <c r="Q20" s="958"/>
      <c r="R20" s="958"/>
      <c r="S20" s="958"/>
      <c r="T20" s="958"/>
      <c r="U20" s="950"/>
      <c r="V20" s="950"/>
      <c r="W20" s="950"/>
      <c r="X20" s="950"/>
      <c r="Y20" s="8"/>
      <c r="Z20" s="8"/>
      <c r="AA20" s="8"/>
      <c r="AB20" s="8"/>
      <c r="AC20" s="8"/>
      <c r="AD20" s="64"/>
      <c r="AF20" s="8"/>
      <c r="AH20" s="80"/>
      <c r="AI20" s="15"/>
      <c r="AJ20" s="198"/>
      <c r="AK20" s="198"/>
      <c r="AL20" s="198"/>
      <c r="AM20" s="198"/>
      <c r="AN20" s="198"/>
      <c r="AO20" s="199"/>
      <c r="AP20" s="190"/>
      <c r="AQ20" s="190"/>
      <c r="AR20" s="190"/>
      <c r="AS20" s="263" t="str">
        <f>IF(OR(AT20="●",AT21="●",AT22="●",AT23="●",AT24="●"),"★","☆")</f>
        <v>☆</v>
      </c>
      <c r="AT20" s="200" t="s">
        <v>249</v>
      </c>
      <c r="AU20" s="946" t="s">
        <v>353</v>
      </c>
      <c r="AV20" s="946"/>
      <c r="AW20" s="946"/>
      <c r="AX20" s="946"/>
      <c r="AY20" s="946"/>
      <c r="AZ20" s="86"/>
      <c r="BA20" s="947" t="s">
        <v>354</v>
      </c>
      <c r="BB20" s="947"/>
      <c r="BC20" s="86"/>
      <c r="BD20" s="946" t="s">
        <v>295</v>
      </c>
      <c r="BE20" s="946"/>
      <c r="BF20" s="946"/>
      <c r="BG20" s="946"/>
      <c r="BH20" s="946"/>
      <c r="BI20" s="946"/>
      <c r="BJ20" s="946"/>
      <c r="BK20" s="948"/>
    </row>
    <row r="21" spans="3:63" ht="14.25" customHeight="1">
      <c r="C21" s="63"/>
      <c r="D21" s="15"/>
      <c r="E21" s="931"/>
      <c r="F21" s="931"/>
      <c r="G21" s="931"/>
      <c r="H21" s="931"/>
      <c r="I21" s="931"/>
      <c r="J21" s="932"/>
      <c r="K21" s="206"/>
      <c r="L21" s="81"/>
      <c r="M21" s="8"/>
      <c r="N21" s="8"/>
      <c r="O21" s="7"/>
      <c r="P21" s="958">
        <v>2</v>
      </c>
      <c r="Q21" s="958"/>
      <c r="R21" s="958"/>
      <c r="S21" s="958"/>
      <c r="T21" s="958"/>
      <c r="U21" s="950"/>
      <c r="V21" s="950"/>
      <c r="W21" s="950"/>
      <c r="X21" s="950"/>
      <c r="Y21" s="8"/>
      <c r="Z21" s="8"/>
      <c r="AA21" s="8"/>
      <c r="AB21" s="8"/>
      <c r="AC21" s="8"/>
      <c r="AD21" s="64"/>
      <c r="AF21" s="8"/>
      <c r="AH21" s="80"/>
      <c r="AI21" s="15"/>
      <c r="AJ21" s="198"/>
      <c r="AK21" s="198"/>
      <c r="AL21" s="198"/>
      <c r="AM21" s="198"/>
      <c r="AN21" s="198"/>
      <c r="AO21" s="199"/>
      <c r="AP21" s="190"/>
      <c r="AQ21" s="190"/>
      <c r="AR21" s="190"/>
      <c r="AS21" s="197"/>
      <c r="AT21" s="202" t="s">
        <v>249</v>
      </c>
      <c r="AU21" s="951" t="s">
        <v>355</v>
      </c>
      <c r="AV21" s="951"/>
      <c r="AW21" s="951"/>
      <c r="AX21" s="951"/>
      <c r="AY21" s="951"/>
      <c r="AZ21" s="87"/>
      <c r="BA21" s="952" t="s">
        <v>354</v>
      </c>
      <c r="BB21" s="952"/>
      <c r="BC21" s="87"/>
      <c r="BD21" s="951" t="s">
        <v>296</v>
      </c>
      <c r="BE21" s="951"/>
      <c r="BF21" s="951"/>
      <c r="BG21" s="951"/>
      <c r="BH21" s="951"/>
      <c r="BI21" s="951"/>
      <c r="BJ21" s="951"/>
      <c r="BK21" s="953"/>
    </row>
    <row r="22" spans="3:63" ht="14.25" customHeight="1">
      <c r="C22" s="63"/>
      <c r="D22" s="15"/>
      <c r="E22" s="931"/>
      <c r="F22" s="931"/>
      <c r="G22" s="931"/>
      <c r="H22" s="931"/>
      <c r="I22" s="931"/>
      <c r="J22" s="932"/>
      <c r="K22" s="206"/>
      <c r="L22" s="81"/>
      <c r="M22" s="8"/>
      <c r="N22" s="8"/>
      <c r="O22" s="7"/>
      <c r="P22" s="958">
        <v>4</v>
      </c>
      <c r="Q22" s="958"/>
      <c r="R22" s="958"/>
      <c r="S22" s="958"/>
      <c r="T22" s="958"/>
      <c r="U22" s="950"/>
      <c r="V22" s="950"/>
      <c r="W22" s="950"/>
      <c r="X22" s="950"/>
      <c r="Y22" s="8"/>
      <c r="Z22" s="8"/>
      <c r="AA22" s="8"/>
      <c r="AB22" s="8"/>
      <c r="AC22" s="8"/>
      <c r="AD22" s="64"/>
      <c r="AF22" s="8"/>
      <c r="AH22" s="80"/>
      <c r="AI22" s="15"/>
      <c r="AJ22" s="198"/>
      <c r="AK22" s="198"/>
      <c r="AL22" s="198"/>
      <c r="AM22" s="198"/>
      <c r="AN22" s="198"/>
      <c r="AO22" s="199"/>
      <c r="AP22" s="190"/>
      <c r="AQ22" s="190"/>
      <c r="AR22" s="190"/>
      <c r="AS22" s="197"/>
      <c r="AT22" s="202" t="s">
        <v>249</v>
      </c>
      <c r="AU22" s="951" t="s">
        <v>356</v>
      </c>
      <c r="AV22" s="951"/>
      <c r="AW22" s="951"/>
      <c r="AX22" s="951"/>
      <c r="AY22" s="951"/>
      <c r="AZ22" s="87"/>
      <c r="BA22" s="952" t="s">
        <v>354</v>
      </c>
      <c r="BB22" s="952"/>
      <c r="BC22" s="87"/>
      <c r="BD22" s="951" t="s">
        <v>297</v>
      </c>
      <c r="BE22" s="951"/>
      <c r="BF22" s="951"/>
      <c r="BG22" s="951"/>
      <c r="BH22" s="951"/>
      <c r="BI22" s="951"/>
      <c r="BJ22" s="951"/>
      <c r="BK22" s="953"/>
    </row>
    <row r="23" spans="3:63" ht="14.25" customHeight="1">
      <c r="C23" s="63"/>
      <c r="D23" s="15"/>
      <c r="E23" s="931"/>
      <c r="F23" s="931"/>
      <c r="G23" s="931"/>
      <c r="H23" s="931"/>
      <c r="I23" s="931"/>
      <c r="J23" s="932"/>
      <c r="K23" s="206"/>
      <c r="L23" s="81"/>
      <c r="M23" s="8"/>
      <c r="N23" s="8"/>
      <c r="O23" s="73"/>
      <c r="P23" s="949" t="s">
        <v>217</v>
      </c>
      <c r="Q23" s="949"/>
      <c r="R23" s="949"/>
      <c r="S23" s="949"/>
      <c r="T23" s="949"/>
      <c r="U23" s="965">
        <f>IF(SUM(U20:W22)=0,"",SUM(U20:W22))</f>
      </c>
      <c r="V23" s="965"/>
      <c r="W23" s="965"/>
      <c r="X23" s="965"/>
      <c r="Y23" s="8"/>
      <c r="Z23" s="8"/>
      <c r="AA23" s="8"/>
      <c r="AB23" s="8"/>
      <c r="AC23" s="8"/>
      <c r="AD23" s="64"/>
      <c r="AF23" s="8"/>
      <c r="AH23" s="80"/>
      <c r="AI23" s="15"/>
      <c r="AJ23" s="198"/>
      <c r="AK23" s="198"/>
      <c r="AL23" s="198"/>
      <c r="AM23" s="198"/>
      <c r="AN23" s="198"/>
      <c r="AO23" s="199"/>
      <c r="AP23" s="190"/>
      <c r="AQ23" s="190"/>
      <c r="AR23" s="190"/>
      <c r="AS23" s="197"/>
      <c r="AT23" s="202" t="s">
        <v>249</v>
      </c>
      <c r="AU23" s="951" t="s">
        <v>357</v>
      </c>
      <c r="AV23" s="951"/>
      <c r="AW23" s="951"/>
      <c r="AX23" s="951"/>
      <c r="AY23" s="951"/>
      <c r="AZ23" s="87"/>
      <c r="BA23" s="952" t="s">
        <v>354</v>
      </c>
      <c r="BB23" s="952"/>
      <c r="BC23" s="87"/>
      <c r="BD23" s="951" t="s">
        <v>298</v>
      </c>
      <c r="BE23" s="951"/>
      <c r="BF23" s="951"/>
      <c r="BG23" s="951"/>
      <c r="BH23" s="951"/>
      <c r="BI23" s="951"/>
      <c r="BJ23" s="951"/>
      <c r="BK23" s="953"/>
    </row>
    <row r="24" spans="3:63" ht="14.25" customHeight="1" thickBot="1">
      <c r="C24" s="60"/>
      <c r="D24" s="91"/>
      <c r="E24" s="956"/>
      <c r="F24" s="956"/>
      <c r="G24" s="956"/>
      <c r="H24" s="956"/>
      <c r="I24" s="956"/>
      <c r="J24" s="957"/>
      <c r="K24" s="213"/>
      <c r="L24" s="92"/>
      <c r="M24" s="61"/>
      <c r="N24" s="61"/>
      <c r="O24" s="91" t="s">
        <v>95</v>
      </c>
      <c r="P24" s="61"/>
      <c r="Q24" s="61"/>
      <c r="R24" s="61"/>
      <c r="S24" s="61"/>
      <c r="T24" s="61"/>
      <c r="U24" s="61"/>
      <c r="V24" s="61"/>
      <c r="W24" s="61"/>
      <c r="X24" s="61"/>
      <c r="Y24" s="61"/>
      <c r="Z24" s="61"/>
      <c r="AA24" s="61"/>
      <c r="AB24" s="61"/>
      <c r="AC24" s="61"/>
      <c r="AD24" s="62"/>
      <c r="AF24" s="8"/>
      <c r="AH24" s="80"/>
      <c r="AI24" s="15"/>
      <c r="AJ24" s="198"/>
      <c r="AK24" s="204"/>
      <c r="AL24" s="204"/>
      <c r="AM24" s="204"/>
      <c r="AN24" s="204"/>
      <c r="AO24" s="205"/>
      <c r="AP24" s="190"/>
      <c r="AQ24" s="190"/>
      <c r="AR24" s="190"/>
      <c r="AS24" s="197"/>
      <c r="AT24" s="202" t="s">
        <v>249</v>
      </c>
      <c r="AU24" s="951" t="s">
        <v>359</v>
      </c>
      <c r="AV24" s="951"/>
      <c r="AW24" s="951"/>
      <c r="AX24" s="951"/>
      <c r="AY24" s="951"/>
      <c r="BA24" s="952" t="s">
        <v>354</v>
      </c>
      <c r="BB24" s="952"/>
      <c r="BC24" s="87"/>
      <c r="BD24" s="951" t="s">
        <v>299</v>
      </c>
      <c r="BE24" s="951"/>
      <c r="BF24" s="951"/>
      <c r="BG24" s="951"/>
      <c r="BH24" s="951"/>
      <c r="BI24" s="951"/>
      <c r="BJ24" s="951"/>
      <c r="BK24" s="953"/>
    </row>
    <row r="25" spans="3:63" ht="14.25" customHeight="1">
      <c r="C25" s="8"/>
      <c r="D25" s="15"/>
      <c r="E25" s="79"/>
      <c r="F25" s="79"/>
      <c r="G25" s="79"/>
      <c r="H25" s="79"/>
      <c r="I25" s="79"/>
      <c r="J25" s="79"/>
      <c r="K25" s="217"/>
      <c r="L25" s="81"/>
      <c r="M25" s="8"/>
      <c r="N25" s="8"/>
      <c r="O25" s="15"/>
      <c r="P25" s="8"/>
      <c r="Q25" s="8"/>
      <c r="R25" s="8"/>
      <c r="S25" s="8"/>
      <c r="T25" s="8"/>
      <c r="U25" s="8"/>
      <c r="V25" s="8"/>
      <c r="W25" s="8"/>
      <c r="X25" s="8"/>
      <c r="Y25" s="8"/>
      <c r="Z25" s="8"/>
      <c r="AA25" s="8"/>
      <c r="AB25" s="8"/>
      <c r="AC25" s="8"/>
      <c r="AD25" s="8"/>
      <c r="AF25" s="8"/>
      <c r="AH25" s="80"/>
      <c r="AI25" s="15"/>
      <c r="AJ25" s="204"/>
      <c r="AK25" s="204"/>
      <c r="AL25" s="204"/>
      <c r="AM25" s="204"/>
      <c r="AN25" s="204"/>
      <c r="AO25" s="205"/>
      <c r="AP25" s="190"/>
      <c r="AQ25" s="190"/>
      <c r="AR25" s="190"/>
      <c r="AS25" s="197"/>
      <c r="AT25" s="8"/>
      <c r="AU25" s="88" t="s">
        <v>360</v>
      </c>
      <c r="AV25" s="88"/>
      <c r="AW25" s="88"/>
      <c r="AX25" s="88"/>
      <c r="AY25" s="88"/>
      <c r="AZ25" s="88"/>
      <c r="BA25" s="88"/>
      <c r="BB25" s="88"/>
      <c r="BC25" s="89" t="s">
        <v>361</v>
      </c>
      <c r="BD25" s="961"/>
      <c r="BE25" s="961"/>
      <c r="BF25" s="961"/>
      <c r="BG25" s="962" t="s">
        <v>300</v>
      </c>
      <c r="BH25" s="962"/>
      <c r="BI25" s="962"/>
      <c r="BJ25" s="962"/>
      <c r="BK25" s="963"/>
    </row>
    <row r="26" spans="3:63" ht="14.25" customHeight="1">
      <c r="C26" s="8"/>
      <c r="D26" s="15"/>
      <c r="E26" s="79"/>
      <c r="F26" s="79"/>
      <c r="G26" s="79"/>
      <c r="H26" s="79"/>
      <c r="I26" s="79"/>
      <c r="J26" s="79"/>
      <c r="K26" s="217"/>
      <c r="L26" s="81"/>
      <c r="M26" s="8"/>
      <c r="N26" s="8"/>
      <c r="O26" s="15"/>
      <c r="P26" s="8"/>
      <c r="Q26" s="8"/>
      <c r="R26" s="8"/>
      <c r="S26" s="8"/>
      <c r="T26" s="8"/>
      <c r="U26" s="8"/>
      <c r="V26" s="8"/>
      <c r="W26" s="8"/>
      <c r="X26" s="8"/>
      <c r="Y26" s="8"/>
      <c r="Z26" s="8"/>
      <c r="AA26" s="8"/>
      <c r="AB26" s="8"/>
      <c r="AC26" s="8"/>
      <c r="AD26" s="8"/>
      <c r="AF26" s="8"/>
      <c r="AH26" s="80"/>
      <c r="AI26" s="15"/>
      <c r="AJ26" s="204"/>
      <c r="AK26" s="204"/>
      <c r="AL26" s="204"/>
      <c r="AM26" s="204"/>
      <c r="AN26" s="204"/>
      <c r="AO26" s="205"/>
      <c r="AP26" s="190"/>
      <c r="AQ26" s="190"/>
      <c r="AR26" s="190"/>
      <c r="AS26" s="197"/>
      <c r="AT26" s="8"/>
      <c r="AU26" s="56" t="s">
        <v>362</v>
      </c>
      <c r="AV26" s="56"/>
      <c r="AW26" s="56"/>
      <c r="AX26" s="56"/>
      <c r="AY26" s="56"/>
      <c r="AZ26" s="56"/>
      <c r="BA26" s="56"/>
      <c r="BB26" s="56"/>
      <c r="BC26" s="90" t="s">
        <v>361</v>
      </c>
      <c r="BD26" s="966"/>
      <c r="BE26" s="966"/>
      <c r="BF26" s="966"/>
      <c r="BG26" s="967" t="s">
        <v>301</v>
      </c>
      <c r="BH26" s="967"/>
      <c r="BI26" s="967"/>
      <c r="BJ26" s="967"/>
      <c r="BK26" s="968"/>
    </row>
    <row r="27" spans="32:63" ht="14.25" customHeight="1" thickBot="1">
      <c r="AF27" s="8"/>
      <c r="AH27" s="60"/>
      <c r="AI27" s="61"/>
      <c r="AJ27" s="61"/>
      <c r="AK27" s="61"/>
      <c r="AL27" s="61"/>
      <c r="AM27" s="61"/>
      <c r="AN27" s="61"/>
      <c r="AO27" s="93"/>
      <c r="AP27" s="207"/>
      <c r="AQ27" s="207"/>
      <c r="AR27" s="208" t="s">
        <v>249</v>
      </c>
      <c r="AS27" s="971" t="s">
        <v>363</v>
      </c>
      <c r="AT27" s="971"/>
      <c r="AU27" s="971"/>
      <c r="AV27" s="971"/>
      <c r="AW27" s="971"/>
      <c r="AX27" s="971"/>
      <c r="AY27" s="971"/>
      <c r="AZ27" s="971"/>
      <c r="BA27" s="971"/>
      <c r="BB27" s="971"/>
      <c r="BC27" s="971"/>
      <c r="BD27" s="971"/>
      <c r="BE27" s="971"/>
      <c r="BF27" s="971"/>
      <c r="BG27" s="971"/>
      <c r="BH27" s="971"/>
      <c r="BI27" s="971"/>
      <c r="BJ27" s="971"/>
      <c r="BK27" s="972"/>
    </row>
    <row r="28" spans="3:32" ht="14.25" customHeight="1" thickBot="1">
      <c r="C28" s="912" t="s">
        <v>97</v>
      </c>
      <c r="D28" s="913"/>
      <c r="E28" s="913"/>
      <c r="F28" s="913"/>
      <c r="G28" s="913"/>
      <c r="H28" s="913"/>
      <c r="I28" s="913"/>
      <c r="J28" s="914"/>
      <c r="K28" s="260" t="str">
        <f>IF(AND(L28="●",L29="●",L30="★"),"■","□")</f>
        <v>□</v>
      </c>
      <c r="L28" s="222" t="s">
        <v>249</v>
      </c>
      <c r="M28" s="1082" t="s">
        <v>801</v>
      </c>
      <c r="N28" s="1082"/>
      <c r="O28" s="1082"/>
      <c r="P28" s="1082"/>
      <c r="Q28" s="1082"/>
      <c r="R28" s="1082"/>
      <c r="S28" s="1082"/>
      <c r="T28" s="1082"/>
      <c r="U28" s="1082"/>
      <c r="V28" s="1082"/>
      <c r="W28" s="1082"/>
      <c r="X28" s="1082"/>
      <c r="Y28" s="1082"/>
      <c r="Z28" s="1082"/>
      <c r="AA28" s="1082"/>
      <c r="AB28" s="1082"/>
      <c r="AC28" s="1082"/>
      <c r="AD28" s="1098"/>
      <c r="AF28" s="8"/>
    </row>
    <row r="29" spans="3:63" ht="14.25" customHeight="1">
      <c r="C29" s="63"/>
      <c r="D29" s="8"/>
      <c r="E29" s="8"/>
      <c r="F29" s="8"/>
      <c r="G29" s="8"/>
      <c r="H29" s="8"/>
      <c r="I29" s="8"/>
      <c r="J29" s="8"/>
      <c r="K29" s="190"/>
      <c r="L29" s="438"/>
      <c r="M29" s="1099"/>
      <c r="N29" s="1099"/>
      <c r="O29" s="1099"/>
      <c r="P29" s="1099"/>
      <c r="Q29" s="1099"/>
      <c r="R29" s="1099"/>
      <c r="S29" s="1099"/>
      <c r="T29" s="1099"/>
      <c r="U29" s="1099"/>
      <c r="V29" s="1099"/>
      <c r="W29" s="1099"/>
      <c r="X29" s="1099"/>
      <c r="Y29" s="1099"/>
      <c r="Z29" s="1099"/>
      <c r="AA29" s="1099"/>
      <c r="AB29" s="1099"/>
      <c r="AC29" s="1099"/>
      <c r="AD29" s="1100"/>
      <c r="AF29" s="8"/>
      <c r="AH29" s="912" t="s">
        <v>334</v>
      </c>
      <c r="AI29" s="913"/>
      <c r="AJ29" s="913"/>
      <c r="AK29" s="913"/>
      <c r="AL29" s="913"/>
      <c r="AM29" s="913"/>
      <c r="AN29" s="913"/>
      <c r="AO29" s="913"/>
      <c r="AP29" s="264" t="str">
        <f>IF(OR(AQ29="●",AQ30="●",AQ31="●",AQ32="●"),"★","☆")</f>
        <v>☆</v>
      </c>
      <c r="AQ29" s="230" t="s">
        <v>249</v>
      </c>
      <c r="AR29" s="1103" t="s">
        <v>802</v>
      </c>
      <c r="AS29" s="1104"/>
      <c r="AT29" s="1104"/>
      <c r="AU29" s="1104"/>
      <c r="AV29" s="1104"/>
      <c r="AW29" s="1104"/>
      <c r="AX29" s="1104"/>
      <c r="AY29" s="1104"/>
      <c r="AZ29" s="1104"/>
      <c r="BA29" s="1104"/>
      <c r="BB29" s="1104"/>
      <c r="BC29" s="1104"/>
      <c r="BD29" s="1104"/>
      <c r="BE29" s="1104"/>
      <c r="BF29" s="1104"/>
      <c r="BG29" s="1104"/>
      <c r="BH29" s="1104"/>
      <c r="BI29" s="1104"/>
      <c r="BJ29" s="1104"/>
      <c r="BK29" s="1105"/>
    </row>
    <row r="30" spans="3:63" ht="14.25" customHeight="1">
      <c r="C30" s="63"/>
      <c r="D30" s="8"/>
      <c r="E30" s="8"/>
      <c r="F30" s="8"/>
      <c r="G30" s="8"/>
      <c r="H30" s="8"/>
      <c r="I30" s="8"/>
      <c r="J30" s="8"/>
      <c r="K30" s="190"/>
      <c r="L30" s="192" t="s">
        <v>249</v>
      </c>
      <c r="M30" s="998" t="s">
        <v>364</v>
      </c>
      <c r="N30" s="998"/>
      <c r="O30" s="998"/>
      <c r="P30" s="998"/>
      <c r="Q30" s="998"/>
      <c r="R30" s="998"/>
      <c r="S30" s="998"/>
      <c r="T30" s="998"/>
      <c r="U30" s="998"/>
      <c r="V30" s="90" t="s">
        <v>365</v>
      </c>
      <c r="W30" s="1065"/>
      <c r="X30" s="1065"/>
      <c r="Y30" s="1065"/>
      <c r="Z30" s="1101" t="s">
        <v>762</v>
      </c>
      <c r="AA30" s="1101"/>
      <c r="AB30" s="1101"/>
      <c r="AC30" s="1101"/>
      <c r="AD30" s="1102"/>
      <c r="AF30" s="8"/>
      <c r="AH30" s="63"/>
      <c r="AI30" s="921" t="s">
        <v>99</v>
      </c>
      <c r="AJ30" s="921"/>
      <c r="AK30" s="921"/>
      <c r="AL30" s="921"/>
      <c r="AM30" s="921"/>
      <c r="AN30" s="921"/>
      <c r="AO30" s="921"/>
      <c r="AP30" s="211"/>
      <c r="AQ30" s="232" t="s">
        <v>249</v>
      </c>
      <c r="AR30" s="1062" t="s">
        <v>336</v>
      </c>
      <c r="AS30" s="1063"/>
      <c r="AT30" s="1063"/>
      <c r="AU30" s="1063"/>
      <c r="AV30" s="1063"/>
      <c r="AW30" s="1063"/>
      <c r="AX30" s="1063"/>
      <c r="AY30" s="1063"/>
      <c r="AZ30" s="1063"/>
      <c r="BA30" s="1063"/>
      <c r="BB30" s="1063"/>
      <c r="BC30" s="1063"/>
      <c r="BD30" s="1063"/>
      <c r="BE30" s="1063"/>
      <c r="BF30" s="1063"/>
      <c r="BG30" s="1063"/>
      <c r="BH30" s="1063"/>
      <c r="BI30" s="1063"/>
      <c r="BJ30" s="1063"/>
      <c r="BK30" s="1064"/>
    </row>
    <row r="31" spans="3:63" ht="14.25" customHeight="1">
      <c r="C31" s="78"/>
      <c r="D31" s="94"/>
      <c r="E31" s="1085" t="s">
        <v>348</v>
      </c>
      <c r="F31" s="1085"/>
      <c r="G31" s="1085"/>
      <c r="H31" s="1085"/>
      <c r="I31" s="1085"/>
      <c r="J31" s="1086"/>
      <c r="K31" s="190"/>
      <c r="L31" s="261" t="str">
        <f>IF(OR(M31="●",M32="●",M33="●",M34="●",M35="●",M36="●",M37="●"),"★","☆")</f>
        <v>☆</v>
      </c>
      <c r="M31" s="224" t="s">
        <v>249</v>
      </c>
      <c r="N31" s="1040" t="s">
        <v>341</v>
      </c>
      <c r="O31" s="1040"/>
      <c r="P31" s="1040"/>
      <c r="Q31" s="1040"/>
      <c r="R31" s="1040"/>
      <c r="S31" s="1040"/>
      <c r="T31" s="1040"/>
      <c r="U31" s="1040"/>
      <c r="V31" s="1040"/>
      <c r="W31" s="1040"/>
      <c r="X31" s="1040"/>
      <c r="Y31" s="1040"/>
      <c r="Z31" s="1040"/>
      <c r="AA31" s="1040"/>
      <c r="AB31" s="1040"/>
      <c r="AC31" s="1040"/>
      <c r="AD31" s="1041"/>
      <c r="AF31" s="8"/>
      <c r="AH31" s="1042" t="s">
        <v>348</v>
      </c>
      <c r="AI31" s="1043"/>
      <c r="AJ31" s="1043"/>
      <c r="AK31" s="1043"/>
      <c r="AL31" s="1043"/>
      <c r="AM31" s="1043"/>
      <c r="AN31" s="1043"/>
      <c r="AO31" s="1044"/>
      <c r="AP31" s="211"/>
      <c r="AQ31" s="232" t="s">
        <v>249</v>
      </c>
      <c r="AR31" s="1062" t="s">
        <v>736</v>
      </c>
      <c r="AS31" s="1063"/>
      <c r="AT31" s="1063"/>
      <c r="AU31" s="1063"/>
      <c r="AV31" s="1063"/>
      <c r="AW31" s="1063"/>
      <c r="AX31" s="1063"/>
      <c r="AY31" s="1063"/>
      <c r="AZ31" s="1063"/>
      <c r="BA31" s="1063"/>
      <c r="BB31" s="1063"/>
      <c r="BC31" s="1063"/>
      <c r="BD31" s="1063"/>
      <c r="BE31" s="1063"/>
      <c r="BF31" s="1063"/>
      <c r="BG31" s="1063"/>
      <c r="BH31" s="1063"/>
      <c r="BI31" s="1063"/>
      <c r="BJ31" s="1063"/>
      <c r="BK31" s="1064"/>
    </row>
    <row r="32" spans="3:63" ht="14.25" customHeight="1" thickBot="1">
      <c r="C32" s="80"/>
      <c r="D32" s="81"/>
      <c r="E32" s="1085"/>
      <c r="F32" s="1085"/>
      <c r="G32" s="1085"/>
      <c r="H32" s="1085"/>
      <c r="I32" s="1085"/>
      <c r="J32" s="1086"/>
      <c r="K32" s="190"/>
      <c r="L32" s="194"/>
      <c r="M32" s="225" t="s">
        <v>249</v>
      </c>
      <c r="N32" s="974" t="s">
        <v>579</v>
      </c>
      <c r="O32" s="974"/>
      <c r="P32" s="974"/>
      <c r="Q32" s="974"/>
      <c r="R32" s="974"/>
      <c r="S32" s="974"/>
      <c r="T32" s="974"/>
      <c r="U32" s="974"/>
      <c r="V32" s="974"/>
      <c r="W32" s="974"/>
      <c r="X32" s="974"/>
      <c r="Y32" s="974"/>
      <c r="Z32" s="974"/>
      <c r="AA32" s="974"/>
      <c r="AB32" s="974"/>
      <c r="AC32" s="974"/>
      <c r="AD32" s="975"/>
      <c r="AF32" s="8"/>
      <c r="AH32" s="1045"/>
      <c r="AI32" s="1046"/>
      <c r="AJ32" s="1046"/>
      <c r="AK32" s="1046"/>
      <c r="AL32" s="1046"/>
      <c r="AM32" s="1046"/>
      <c r="AN32" s="1046"/>
      <c r="AO32" s="1047"/>
      <c r="AP32" s="214"/>
      <c r="AQ32" s="233" t="s">
        <v>249</v>
      </c>
      <c r="AR32" s="234" t="s">
        <v>337</v>
      </c>
      <c r="AS32" s="215"/>
      <c r="AT32" s="215"/>
      <c r="AU32" s="215"/>
      <c r="AV32" s="215"/>
      <c r="AW32" s="215"/>
      <c r="AX32" s="215"/>
      <c r="AY32" s="215"/>
      <c r="AZ32" s="215"/>
      <c r="BA32" s="215"/>
      <c r="BB32" s="215"/>
      <c r="BC32" s="215"/>
      <c r="BD32" s="216"/>
      <c r="BE32" s="216"/>
      <c r="BF32" s="216"/>
      <c r="BG32" s="184"/>
      <c r="BH32" s="184"/>
      <c r="BI32" s="184"/>
      <c r="BJ32" s="184"/>
      <c r="BK32" s="185"/>
    </row>
    <row r="33" spans="3:63" ht="14.25" customHeight="1" thickBot="1">
      <c r="C33" s="80"/>
      <c r="D33" s="15"/>
      <c r="E33" s="1085"/>
      <c r="F33" s="1085"/>
      <c r="G33" s="1085"/>
      <c r="H33" s="1085"/>
      <c r="I33" s="1085"/>
      <c r="J33" s="1086"/>
      <c r="K33" s="190"/>
      <c r="L33" s="194"/>
      <c r="M33" s="225" t="s">
        <v>249</v>
      </c>
      <c r="N33" s="430" t="s">
        <v>304</v>
      </c>
      <c r="O33" s="430"/>
      <c r="P33" s="430"/>
      <c r="Q33" s="430"/>
      <c r="R33" s="430"/>
      <c r="S33" s="430"/>
      <c r="T33" s="430"/>
      <c r="U33" s="430"/>
      <c r="V33" s="430"/>
      <c r="W33" s="430"/>
      <c r="X33" s="430"/>
      <c r="Y33" s="430"/>
      <c r="Z33" s="430"/>
      <c r="AA33" s="430"/>
      <c r="AB33" s="430"/>
      <c r="AC33" s="430"/>
      <c r="AD33" s="431"/>
      <c r="AF33" s="8"/>
      <c r="AH33" s="212"/>
      <c r="AI33" s="212"/>
      <c r="AJ33" s="212"/>
      <c r="AK33" s="212"/>
      <c r="AL33" s="212"/>
      <c r="AM33" s="212"/>
      <c r="AN33" s="212"/>
      <c r="AO33" s="212"/>
      <c r="AP33" s="218"/>
      <c r="AQ33" s="218"/>
      <c r="AR33" s="235"/>
      <c r="AS33" s="219"/>
      <c r="AT33" s="219"/>
      <c r="AU33" s="219"/>
      <c r="AV33" s="219"/>
      <c r="AW33" s="219"/>
      <c r="AX33" s="219"/>
      <c r="AY33" s="219"/>
      <c r="AZ33" s="219"/>
      <c r="BA33" s="219"/>
      <c r="BB33" s="219"/>
      <c r="BC33" s="219"/>
      <c r="BD33" s="220"/>
      <c r="BE33" s="220"/>
      <c r="BF33" s="220"/>
      <c r="BG33" s="8"/>
      <c r="BH33" s="8"/>
      <c r="BI33" s="8"/>
      <c r="BJ33" s="8"/>
      <c r="BK33" s="8"/>
    </row>
    <row r="34" spans="3:63" ht="14.25" customHeight="1">
      <c r="C34" s="80"/>
      <c r="D34" s="15"/>
      <c r="E34" s="1085"/>
      <c r="F34" s="1085"/>
      <c r="G34" s="1085"/>
      <c r="H34" s="1085"/>
      <c r="I34" s="1085"/>
      <c r="J34" s="1086"/>
      <c r="K34" s="190"/>
      <c r="L34" s="194"/>
      <c r="M34" s="225" t="s">
        <v>328</v>
      </c>
      <c r="N34" s="430" t="s">
        <v>342</v>
      </c>
      <c r="O34" s="430"/>
      <c r="P34" s="430"/>
      <c r="Q34" s="430"/>
      <c r="R34" s="430"/>
      <c r="S34" s="430"/>
      <c r="T34" s="430"/>
      <c r="U34" s="430"/>
      <c r="V34" s="430"/>
      <c r="W34" s="430"/>
      <c r="X34" s="430"/>
      <c r="Y34" s="430"/>
      <c r="Z34" s="430"/>
      <c r="AA34" s="430"/>
      <c r="AB34" s="430"/>
      <c r="AC34" s="430"/>
      <c r="AD34" s="431"/>
      <c r="AF34" s="8"/>
      <c r="AH34" s="1020" t="s">
        <v>338</v>
      </c>
      <c r="AI34" s="1077"/>
      <c r="AJ34" s="1077"/>
      <c r="AK34" s="1077"/>
      <c r="AL34" s="1077"/>
      <c r="AM34" s="1077"/>
      <c r="AN34" s="1077"/>
      <c r="AO34" s="1078"/>
      <c r="AP34" s="349" t="str">
        <f>IF(AQ34="●","■","□")</f>
        <v>□</v>
      </c>
      <c r="AQ34" s="230" t="s">
        <v>249</v>
      </c>
      <c r="AR34" s="351" t="s">
        <v>339</v>
      </c>
      <c r="AS34" s="352"/>
      <c r="AT34" s="352"/>
      <c r="AU34" s="352"/>
      <c r="AV34" s="352"/>
      <c r="AW34" s="352"/>
      <c r="AX34" s="352"/>
      <c r="AY34" s="352"/>
      <c r="AZ34" s="352"/>
      <c r="BA34" s="352"/>
      <c r="BB34" s="352"/>
      <c r="BC34" s="352"/>
      <c r="BD34" s="352"/>
      <c r="BE34" s="352"/>
      <c r="BF34" s="352"/>
      <c r="BG34" s="352"/>
      <c r="BH34" s="352"/>
      <c r="BI34" s="352"/>
      <c r="BJ34" s="352"/>
      <c r="BK34" s="353"/>
    </row>
    <row r="35" spans="3:63" ht="14.25" customHeight="1" thickBot="1">
      <c r="C35" s="80"/>
      <c r="D35" s="15"/>
      <c r="E35" s="1085"/>
      <c r="F35" s="1085"/>
      <c r="G35" s="1085"/>
      <c r="H35" s="1085"/>
      <c r="I35" s="1085"/>
      <c r="J35" s="1086"/>
      <c r="K35" s="190"/>
      <c r="L35" s="194"/>
      <c r="M35" s="225" t="s">
        <v>249</v>
      </c>
      <c r="N35" s="430" t="s">
        <v>767</v>
      </c>
      <c r="O35" s="430"/>
      <c r="P35" s="430"/>
      <c r="Q35" s="430"/>
      <c r="R35" s="430"/>
      <c r="S35" s="430"/>
      <c r="T35" s="430"/>
      <c r="U35" s="430"/>
      <c r="V35" s="430"/>
      <c r="W35" s="430"/>
      <c r="X35" s="430"/>
      <c r="Y35" s="430"/>
      <c r="Z35" s="430"/>
      <c r="AA35" s="430"/>
      <c r="AB35" s="430"/>
      <c r="AC35" s="430"/>
      <c r="AD35" s="431"/>
      <c r="AF35" s="8"/>
      <c r="AH35" s="1079"/>
      <c r="AI35" s="1080"/>
      <c r="AJ35" s="1080"/>
      <c r="AK35" s="1080"/>
      <c r="AL35" s="1080"/>
      <c r="AM35" s="1080"/>
      <c r="AN35" s="1080"/>
      <c r="AO35" s="1081"/>
      <c r="AP35" s="354"/>
      <c r="AQ35" s="221"/>
      <c r="AR35" s="1025"/>
      <c r="AS35" s="1026"/>
      <c r="AT35" s="1026"/>
      <c r="AU35" s="1026"/>
      <c r="AV35" s="1026"/>
      <c r="AW35" s="1026"/>
      <c r="AX35" s="1026"/>
      <c r="AY35" s="1026"/>
      <c r="AZ35" s="1026"/>
      <c r="BA35" s="1026"/>
      <c r="BB35" s="1026"/>
      <c r="BC35" s="1026"/>
      <c r="BD35" s="1026"/>
      <c r="BE35" s="1026"/>
      <c r="BF35" s="1026"/>
      <c r="BG35" s="1026"/>
      <c r="BH35" s="1026"/>
      <c r="BI35" s="1026"/>
      <c r="BJ35" s="1026"/>
      <c r="BK35" s="1027"/>
    </row>
    <row r="36" spans="3:63" ht="14.25" customHeight="1" thickBot="1">
      <c r="C36" s="80"/>
      <c r="D36" s="15"/>
      <c r="E36" s="1085"/>
      <c r="F36" s="1085"/>
      <c r="G36" s="1085"/>
      <c r="H36" s="1085"/>
      <c r="I36" s="1085"/>
      <c r="J36" s="1086"/>
      <c r="K36" s="190"/>
      <c r="L36" s="194"/>
      <c r="M36" s="225" t="s">
        <v>249</v>
      </c>
      <c r="N36" s="430" t="s">
        <v>343</v>
      </c>
      <c r="O36" s="430"/>
      <c r="P36" s="430"/>
      <c r="Q36" s="430"/>
      <c r="R36" s="430"/>
      <c r="S36" s="430"/>
      <c r="T36" s="430"/>
      <c r="U36" s="430"/>
      <c r="V36" s="430"/>
      <c r="W36" s="430"/>
      <c r="X36" s="430"/>
      <c r="Y36" s="430"/>
      <c r="Z36" s="430"/>
      <c r="AA36" s="430"/>
      <c r="AB36" s="430"/>
      <c r="AC36" s="430"/>
      <c r="AD36" s="431"/>
      <c r="AF36" s="8"/>
      <c r="AH36" s="79"/>
      <c r="AI36" s="79"/>
      <c r="AJ36" s="79"/>
      <c r="AK36" s="79"/>
      <c r="AL36" s="79"/>
      <c r="AM36" s="79"/>
      <c r="AN36" s="79"/>
      <c r="AO36" s="79"/>
      <c r="AP36" s="223"/>
      <c r="AQ36" s="8"/>
      <c r="AR36" s="188"/>
      <c r="AS36" s="188"/>
      <c r="AT36" s="188"/>
      <c r="AU36" s="188"/>
      <c r="AV36" s="188"/>
      <c r="AW36" s="188"/>
      <c r="AX36" s="188"/>
      <c r="AY36" s="188"/>
      <c r="AZ36" s="188"/>
      <c r="BA36" s="188"/>
      <c r="BB36" s="188"/>
      <c r="BC36" s="188"/>
      <c r="BD36" s="188"/>
      <c r="BE36" s="188"/>
      <c r="BF36" s="188"/>
      <c r="BG36" s="188"/>
      <c r="BH36" s="188"/>
      <c r="BI36" s="188"/>
      <c r="BJ36" s="188"/>
      <c r="BK36" s="188"/>
    </row>
    <row r="37" spans="3:63" ht="14.25" customHeight="1" thickBot="1">
      <c r="C37" s="242"/>
      <c r="D37" s="91"/>
      <c r="E37" s="1087"/>
      <c r="F37" s="1087"/>
      <c r="G37" s="1087"/>
      <c r="H37" s="1087"/>
      <c r="I37" s="1087"/>
      <c r="J37" s="1088"/>
      <c r="K37" s="207"/>
      <c r="L37" s="245"/>
      <c r="M37" s="246" t="s">
        <v>249</v>
      </c>
      <c r="N37" s="97" t="s">
        <v>761</v>
      </c>
      <c r="O37" s="97"/>
      <c r="P37" s="97"/>
      <c r="Q37" s="97"/>
      <c r="R37" s="97"/>
      <c r="S37" s="97"/>
      <c r="T37" s="97"/>
      <c r="U37" s="97"/>
      <c r="V37" s="97"/>
      <c r="W37" s="97"/>
      <c r="X37" s="97"/>
      <c r="Y37" s="97"/>
      <c r="Z37" s="97"/>
      <c r="AA37" s="97"/>
      <c r="AB37" s="97"/>
      <c r="AC37" s="97"/>
      <c r="AD37" s="247"/>
      <c r="AF37" s="8"/>
      <c r="AH37" s="1020" t="s">
        <v>751</v>
      </c>
      <c r="AI37" s="1021"/>
      <c r="AJ37" s="1021"/>
      <c r="AK37" s="1021"/>
      <c r="AL37" s="1021"/>
      <c r="AM37" s="1021"/>
      <c r="AN37" s="1021"/>
      <c r="AO37" s="1022"/>
      <c r="AP37" s="349" t="str">
        <f>IF(AQ37="●","■","□")</f>
        <v>□</v>
      </c>
      <c r="AQ37" s="230" t="s">
        <v>249</v>
      </c>
      <c r="AR37" s="1092" t="s">
        <v>766</v>
      </c>
      <c r="AS37" s="1093"/>
      <c r="AT37" s="1093"/>
      <c r="AU37" s="1093"/>
      <c r="AV37" s="1093"/>
      <c r="AW37" s="1093"/>
      <c r="AX37" s="1093"/>
      <c r="AY37" s="1093"/>
      <c r="AZ37" s="1093"/>
      <c r="BA37" s="1093"/>
      <c r="BB37" s="1093"/>
      <c r="BC37" s="1093"/>
      <c r="BD37" s="1093"/>
      <c r="BE37" s="1093"/>
      <c r="BF37" s="1093"/>
      <c r="BG37" s="1093"/>
      <c r="BH37" s="1093"/>
      <c r="BI37" s="1093"/>
      <c r="BJ37" s="1093"/>
      <c r="BK37" s="1094"/>
    </row>
    <row r="38" spans="3:63" ht="14.25" customHeight="1" thickBot="1">
      <c r="C38" s="1082" t="s">
        <v>771</v>
      </c>
      <c r="D38" s="1082"/>
      <c r="E38" s="1082"/>
      <c r="F38" s="1082"/>
      <c r="G38" s="1082"/>
      <c r="H38" s="1082"/>
      <c r="I38" s="1082"/>
      <c r="J38" s="1082"/>
      <c r="K38" s="1082"/>
      <c r="L38" s="1082"/>
      <c r="M38" s="1082"/>
      <c r="N38" s="1082"/>
      <c r="O38" s="1082"/>
      <c r="P38" s="1082"/>
      <c r="Q38" s="1082"/>
      <c r="R38" s="1082"/>
      <c r="S38" s="1082"/>
      <c r="T38" s="1082"/>
      <c r="U38" s="1082"/>
      <c r="V38" s="1082"/>
      <c r="W38" s="1082"/>
      <c r="X38" s="1082"/>
      <c r="Y38" s="1082"/>
      <c r="Z38" s="1082"/>
      <c r="AA38" s="1082"/>
      <c r="AB38" s="1082"/>
      <c r="AC38" s="1082"/>
      <c r="AD38" s="1082"/>
      <c r="AF38" s="8"/>
      <c r="AH38" s="1023"/>
      <c r="AI38" s="956"/>
      <c r="AJ38" s="956"/>
      <c r="AK38" s="956"/>
      <c r="AL38" s="956"/>
      <c r="AM38" s="956"/>
      <c r="AN38" s="956"/>
      <c r="AO38" s="957"/>
      <c r="AP38" s="354"/>
      <c r="AQ38" s="221"/>
      <c r="AR38" s="1095"/>
      <c r="AS38" s="1096"/>
      <c r="AT38" s="1096"/>
      <c r="AU38" s="1096"/>
      <c r="AV38" s="1096"/>
      <c r="AW38" s="1096"/>
      <c r="AX38" s="1096"/>
      <c r="AY38" s="1096"/>
      <c r="AZ38" s="1096"/>
      <c r="BA38" s="1096"/>
      <c r="BB38" s="1096"/>
      <c r="BC38" s="1096"/>
      <c r="BD38" s="1096"/>
      <c r="BE38" s="1096"/>
      <c r="BF38" s="1096"/>
      <c r="BG38" s="1096"/>
      <c r="BH38" s="1096"/>
      <c r="BI38" s="1096"/>
      <c r="BJ38" s="1096"/>
      <c r="BK38" s="1097"/>
    </row>
    <row r="39" spans="3:63" ht="14.25" customHeight="1" thickBot="1">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H39" s="79"/>
      <c r="AI39" s="79"/>
      <c r="AJ39" s="79"/>
      <c r="AK39" s="79"/>
      <c r="AL39" s="79"/>
      <c r="AM39" s="79"/>
      <c r="AN39" s="79"/>
      <c r="AO39" s="79"/>
      <c r="AP39" s="223"/>
      <c r="AQ39" s="8"/>
      <c r="AR39" s="188"/>
      <c r="AS39" s="188"/>
      <c r="AT39" s="188"/>
      <c r="AU39" s="188"/>
      <c r="AV39" s="188"/>
      <c r="AW39" s="188"/>
      <c r="AX39" s="188"/>
      <c r="AY39" s="188"/>
      <c r="AZ39" s="188"/>
      <c r="BA39" s="188"/>
      <c r="BB39" s="188"/>
      <c r="BC39" s="188"/>
      <c r="BD39" s="188"/>
      <c r="BE39" s="188"/>
      <c r="BF39" s="188"/>
      <c r="BG39" s="188"/>
      <c r="BH39" s="188"/>
      <c r="BI39" s="188"/>
      <c r="BJ39" s="188"/>
      <c r="BK39" s="188"/>
    </row>
    <row r="40" spans="34:63" ht="14.25" customHeight="1">
      <c r="AH40" s="1020" t="s">
        <v>753</v>
      </c>
      <c r="AI40" s="1021"/>
      <c r="AJ40" s="1021"/>
      <c r="AK40" s="1021"/>
      <c r="AL40" s="1021"/>
      <c r="AM40" s="1021"/>
      <c r="AN40" s="1021"/>
      <c r="AO40" s="1022"/>
      <c r="AP40" s="349" t="str">
        <f>IF(AQ40="●","■","□")</f>
        <v>□</v>
      </c>
      <c r="AQ40" s="230" t="s">
        <v>249</v>
      </c>
      <c r="AR40" s="351" t="s">
        <v>734</v>
      </c>
      <c r="AS40" s="352"/>
      <c r="AT40" s="352"/>
      <c r="AU40" s="352"/>
      <c r="AV40" s="352"/>
      <c r="AW40" s="352"/>
      <c r="AX40" s="352"/>
      <c r="AY40" s="352"/>
      <c r="AZ40" s="352"/>
      <c r="BA40" s="352"/>
      <c r="BB40" s="352"/>
      <c r="BC40" s="352"/>
      <c r="BD40" s="352"/>
      <c r="BE40" s="352"/>
      <c r="BF40" s="352"/>
      <c r="BG40" s="352"/>
      <c r="BH40" s="352"/>
      <c r="BI40" s="352"/>
      <c r="BJ40" s="352"/>
      <c r="BK40" s="353"/>
    </row>
    <row r="41" spans="34:63" ht="14.25" customHeight="1" thickBot="1">
      <c r="AH41" s="1023"/>
      <c r="AI41" s="956"/>
      <c r="AJ41" s="956"/>
      <c r="AK41" s="956"/>
      <c r="AL41" s="956"/>
      <c r="AM41" s="956"/>
      <c r="AN41" s="956"/>
      <c r="AO41" s="957"/>
      <c r="AP41" s="354"/>
      <c r="AQ41" s="233" t="s">
        <v>249</v>
      </c>
      <c r="AR41" s="440" t="s">
        <v>735</v>
      </c>
      <c r="AS41" s="441"/>
      <c r="AT41" s="441"/>
      <c r="AU41" s="441"/>
      <c r="AV41" s="441"/>
      <c r="AW41" s="441"/>
      <c r="AX41" s="441"/>
      <c r="AY41" s="441"/>
      <c r="AZ41" s="441"/>
      <c r="BA41" s="441"/>
      <c r="BB41" s="441"/>
      <c r="BC41" s="441"/>
      <c r="BD41" s="441"/>
      <c r="BE41" s="441"/>
      <c r="BF41" s="441"/>
      <c r="BG41" s="441"/>
      <c r="BH41" s="441"/>
      <c r="BI41" s="441"/>
      <c r="BJ41" s="441"/>
      <c r="BK41" s="442"/>
    </row>
    <row r="42" ht="14.25" customHeight="1">
      <c r="AG42" s="8"/>
    </row>
    <row r="43" spans="3:63" ht="14.25" customHeight="1" thickBot="1">
      <c r="C43" s="1084" t="s">
        <v>425</v>
      </c>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G43" s="1" t="s">
        <v>768</v>
      </c>
      <c r="AN43" s="77" t="str">
        <f>IF(AP44="■",IF(AP46="■","●：","○"),"○：")</f>
        <v>○：</v>
      </c>
      <c r="AO43" s="1" t="s">
        <v>577</v>
      </c>
      <c r="AT43" s="8"/>
      <c r="AU43" s="8"/>
      <c r="AV43" s="8"/>
      <c r="AW43" s="8"/>
      <c r="AX43" s="8"/>
      <c r="AY43" s="8"/>
      <c r="AZ43" s="8"/>
      <c r="BA43" s="8"/>
      <c r="BB43" s="8"/>
      <c r="BC43" s="8"/>
      <c r="BD43" s="8"/>
      <c r="BE43" s="8"/>
      <c r="BF43" s="8"/>
      <c r="BG43" s="8"/>
      <c r="BH43" s="8"/>
      <c r="BI43" s="8"/>
      <c r="BJ43" s="8"/>
      <c r="BK43" s="8"/>
    </row>
    <row r="44" spans="3:63" ht="14.25" customHeight="1">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H44" s="58" t="s">
        <v>578</v>
      </c>
      <c r="AI44" s="59"/>
      <c r="AJ44" s="59"/>
      <c r="AK44" s="59"/>
      <c r="AL44" s="59"/>
      <c r="AM44" s="59"/>
      <c r="AN44" s="59"/>
      <c r="AO44" s="408"/>
      <c r="AP44" s="349" t="str">
        <f>IF(AQ44="●",IF(AQ45="●","■","□"),"□")</f>
        <v>□</v>
      </c>
      <c r="AQ44" s="310" t="s">
        <v>249</v>
      </c>
      <c r="AR44" s="75" t="s">
        <v>368</v>
      </c>
      <c r="AS44" s="75"/>
      <c r="AT44" s="75"/>
      <c r="AU44" s="75"/>
      <c r="AV44" s="75"/>
      <c r="AW44" s="75"/>
      <c r="AX44" s="74" t="s">
        <v>365</v>
      </c>
      <c r="AY44" s="348"/>
      <c r="AZ44" s="348"/>
      <c r="BA44" s="348"/>
      <c r="BB44" s="75" t="s">
        <v>369</v>
      </c>
      <c r="BC44" s="75"/>
      <c r="BD44" s="75"/>
      <c r="BE44" s="75"/>
      <c r="BF44" s="75"/>
      <c r="BG44" s="75"/>
      <c r="BH44" s="75"/>
      <c r="BI44" s="75"/>
      <c r="BJ44" s="75"/>
      <c r="BK44" s="76"/>
    </row>
    <row r="45" spans="3:63" ht="14.25" customHeight="1">
      <c r="C45" s="1" t="s">
        <v>426</v>
      </c>
      <c r="AH45" s="154"/>
      <c r="AI45" s="311"/>
      <c r="AJ45" s="311"/>
      <c r="AK45" s="311"/>
      <c r="AL45" s="311"/>
      <c r="AM45" s="311"/>
      <c r="AN45" s="311"/>
      <c r="AO45" s="312"/>
      <c r="AP45" s="350"/>
      <c r="AQ45" s="232" t="s">
        <v>249</v>
      </c>
      <c r="AR45" s="265" t="s">
        <v>370</v>
      </c>
      <c r="AS45" s="265"/>
      <c r="AT45" s="265"/>
      <c r="AU45" s="265"/>
      <c r="AV45" s="265"/>
      <c r="AW45" s="265"/>
      <c r="AX45" s="72" t="s">
        <v>365</v>
      </c>
      <c r="AY45" s="346"/>
      <c r="AZ45" s="346"/>
      <c r="BA45" s="346"/>
      <c r="BB45" s="265" t="s">
        <v>371</v>
      </c>
      <c r="BC45" s="265"/>
      <c r="BD45" s="265"/>
      <c r="BE45" s="265"/>
      <c r="BF45" s="265"/>
      <c r="BG45" s="265"/>
      <c r="BH45" s="265"/>
      <c r="BI45" s="265"/>
      <c r="BJ45" s="265"/>
      <c r="BK45" s="266"/>
    </row>
    <row r="46" spans="33:63" ht="15" customHeight="1" thickBot="1">
      <c r="AG46" s="8"/>
      <c r="AH46" s="60" t="s">
        <v>580</v>
      </c>
      <c r="AI46" s="243"/>
      <c r="AJ46" s="243"/>
      <c r="AK46" s="243"/>
      <c r="AL46" s="243"/>
      <c r="AM46" s="243"/>
      <c r="AN46" s="243"/>
      <c r="AO46" s="244"/>
      <c r="AP46" s="214" t="str">
        <f>IF(AQ46="●","■","□")</f>
        <v>□</v>
      </c>
      <c r="AQ46" s="313" t="s">
        <v>249</v>
      </c>
      <c r="AR46" s="61" t="s">
        <v>372</v>
      </c>
      <c r="AS46" s="61"/>
      <c r="AT46" s="61"/>
      <c r="AU46" s="61"/>
      <c r="AV46" s="61"/>
      <c r="AW46" s="61"/>
      <c r="AX46" s="61"/>
      <c r="AY46" s="61"/>
      <c r="AZ46" s="61"/>
      <c r="BA46" s="61"/>
      <c r="BB46" s="61"/>
      <c r="BC46" s="61"/>
      <c r="BD46" s="61"/>
      <c r="BE46" s="61"/>
      <c r="BF46" s="61"/>
      <c r="BG46" s="61"/>
      <c r="BH46" s="61"/>
      <c r="BI46" s="61"/>
      <c r="BJ46" s="61"/>
      <c r="BK46" s="62"/>
    </row>
    <row r="47" ht="15" customHeight="1">
      <c r="AI47" s="308" t="s">
        <v>581</v>
      </c>
    </row>
    <row r="48" spans="48:49" ht="15" customHeight="1">
      <c r="AV48" s="8"/>
      <c r="AW48" s="8"/>
    </row>
    <row r="49" spans="33:63" ht="15" customHeight="1" thickBot="1">
      <c r="AG49" s="8" t="s">
        <v>458</v>
      </c>
      <c r="AI49" s="8"/>
      <c r="AJ49" s="8"/>
      <c r="AK49" s="8"/>
      <c r="AL49" s="8"/>
      <c r="AM49" s="8"/>
      <c r="AN49" s="8"/>
      <c r="AO49" s="8"/>
      <c r="AP49" s="8"/>
      <c r="AQ49" s="8"/>
      <c r="AR49" s="8"/>
      <c r="AS49" s="8"/>
      <c r="AT49" s="8"/>
      <c r="AU49" s="61"/>
      <c r="AV49" s="61"/>
      <c r="AW49" s="8"/>
      <c r="AX49" s="8"/>
      <c r="AY49" s="8"/>
      <c r="AZ49" s="8"/>
      <c r="BA49" s="8"/>
      <c r="BF49" s="8"/>
      <c r="BG49" s="8"/>
      <c r="BH49" s="8"/>
      <c r="BI49" s="8"/>
      <c r="BJ49" s="8"/>
      <c r="BK49" s="8"/>
    </row>
    <row r="50" spans="34:63" ht="15" customHeight="1">
      <c r="AH50" s="95" t="s">
        <v>373</v>
      </c>
      <c r="AI50" s="341" t="s">
        <v>374</v>
      </c>
      <c r="AJ50" s="341"/>
      <c r="AK50" s="341"/>
      <c r="AL50" s="341"/>
      <c r="AM50" s="341"/>
      <c r="AN50" s="341"/>
      <c r="AO50" s="341"/>
      <c r="AP50" s="341"/>
      <c r="AQ50" s="341"/>
      <c r="AR50" s="341"/>
      <c r="AS50" s="341"/>
      <c r="AT50" s="341"/>
      <c r="AU50" s="341"/>
      <c r="AV50" s="341"/>
      <c r="AW50" s="341"/>
      <c r="AX50" s="341"/>
      <c r="AY50" s="341"/>
      <c r="AZ50" s="341"/>
      <c r="BA50" s="341"/>
      <c r="BB50" s="341"/>
      <c r="BC50" s="341" t="s">
        <v>375</v>
      </c>
      <c r="BD50" s="341"/>
      <c r="BE50" s="341"/>
      <c r="BF50" s="341"/>
      <c r="BG50" s="341"/>
      <c r="BH50" s="341"/>
      <c r="BI50" s="341"/>
      <c r="BJ50" s="341"/>
      <c r="BK50" s="342"/>
    </row>
    <row r="51" spans="34:63" ht="15" customHeight="1">
      <c r="AH51" s="96" t="s">
        <v>344</v>
      </c>
      <c r="AI51" s="56" t="s">
        <v>306</v>
      </c>
      <c r="AJ51" s="56"/>
      <c r="AK51" s="56"/>
      <c r="AL51" s="56"/>
      <c r="AM51" s="56"/>
      <c r="AN51" s="56"/>
      <c r="AO51" s="56"/>
      <c r="AP51" s="56"/>
      <c r="AQ51" s="56"/>
      <c r="AR51" s="56"/>
      <c r="AS51" s="56"/>
      <c r="AT51" s="56"/>
      <c r="AU51" s="56"/>
      <c r="AV51" s="56"/>
      <c r="AW51" s="56"/>
      <c r="AX51" s="56"/>
      <c r="AY51" s="56"/>
      <c r="AZ51" s="56"/>
      <c r="BA51" s="56"/>
      <c r="BB51" s="56"/>
      <c r="BC51" s="56" t="s">
        <v>345</v>
      </c>
      <c r="BD51" s="56"/>
      <c r="BE51" s="56"/>
      <c r="BF51" s="56"/>
      <c r="BG51" s="56"/>
      <c r="BH51" s="56"/>
      <c r="BI51" s="56"/>
      <c r="BJ51" s="56"/>
      <c r="BK51" s="347"/>
    </row>
    <row r="52" spans="34:63" ht="15" customHeight="1" thickBot="1">
      <c r="AH52" s="98" t="s">
        <v>376</v>
      </c>
      <c r="AI52" s="343" t="s">
        <v>377</v>
      </c>
      <c r="AJ52" s="343"/>
      <c r="AK52" s="343"/>
      <c r="AL52" s="343"/>
      <c r="AM52" s="343"/>
      <c r="AN52" s="343"/>
      <c r="AO52" s="343"/>
      <c r="AP52" s="343"/>
      <c r="AQ52" s="343"/>
      <c r="AR52" s="343"/>
      <c r="AS52" s="343"/>
      <c r="AT52" s="343"/>
      <c r="AU52" s="343"/>
      <c r="AV52" s="343"/>
      <c r="AW52" s="343"/>
      <c r="AX52" s="343"/>
      <c r="AY52" s="343"/>
      <c r="AZ52" s="343"/>
      <c r="BA52" s="343"/>
      <c r="BB52" s="343"/>
      <c r="BC52" s="343" t="s">
        <v>345</v>
      </c>
      <c r="BD52" s="343"/>
      <c r="BE52" s="343"/>
      <c r="BF52" s="343"/>
      <c r="BG52" s="343"/>
      <c r="BH52" s="343"/>
      <c r="BI52" s="343"/>
      <c r="BJ52" s="343"/>
      <c r="BK52" s="344"/>
    </row>
  </sheetData>
  <sheetProtection/>
  <mergeCells count="89">
    <mergeCell ref="AR29:BK29"/>
    <mergeCell ref="A1:D1"/>
    <mergeCell ref="C6:J7"/>
    <mergeCell ref="K6:M7"/>
    <mergeCell ref="N6:S7"/>
    <mergeCell ref="T6:V7"/>
    <mergeCell ref="W6:AD7"/>
    <mergeCell ref="AH10:AO10"/>
    <mergeCell ref="AS10:BK10"/>
    <mergeCell ref="AI11:AO11"/>
    <mergeCell ref="AT11:BK11"/>
    <mergeCell ref="AU12:BK12"/>
    <mergeCell ref="AJ13:AO15"/>
    <mergeCell ref="AU13:BK13"/>
    <mergeCell ref="AU14:BK14"/>
    <mergeCell ref="C11:J11"/>
    <mergeCell ref="V11:X11"/>
    <mergeCell ref="Y11:Z11"/>
    <mergeCell ref="AT15:BB15"/>
    <mergeCell ref="BD15:BF15"/>
    <mergeCell ref="BG15:BK15"/>
    <mergeCell ref="L12:AD14"/>
    <mergeCell ref="E13:J15"/>
    <mergeCell ref="BD17:BF17"/>
    <mergeCell ref="BG17:BK17"/>
    <mergeCell ref="M15:S15"/>
    <mergeCell ref="V15:X15"/>
    <mergeCell ref="AB15:AD15"/>
    <mergeCell ref="V16:X16"/>
    <mergeCell ref="Y16:Z16"/>
    <mergeCell ref="AB16:AD16"/>
    <mergeCell ref="AU20:AY20"/>
    <mergeCell ref="BA20:BB20"/>
    <mergeCell ref="BD20:BK20"/>
    <mergeCell ref="BD19:BF19"/>
    <mergeCell ref="BG19:BK19"/>
    <mergeCell ref="BA24:BB24"/>
    <mergeCell ref="AU21:AY21"/>
    <mergeCell ref="BA21:BB21"/>
    <mergeCell ref="BD21:BK21"/>
    <mergeCell ref="O18:T18"/>
    <mergeCell ref="U18:X18"/>
    <mergeCell ref="AU22:AY22"/>
    <mergeCell ref="BA22:BB22"/>
    <mergeCell ref="BD22:BK22"/>
    <mergeCell ref="BD26:BF26"/>
    <mergeCell ref="BG26:BK26"/>
    <mergeCell ref="O19:T19"/>
    <mergeCell ref="U19:X19"/>
    <mergeCell ref="AU23:AY23"/>
    <mergeCell ref="BA23:BB23"/>
    <mergeCell ref="BD23:BK23"/>
    <mergeCell ref="P20:T20"/>
    <mergeCell ref="U20:X20"/>
    <mergeCell ref="AU24:AY24"/>
    <mergeCell ref="AS27:BK27"/>
    <mergeCell ref="AH29:AO29"/>
    <mergeCell ref="AI30:AO30"/>
    <mergeCell ref="AR30:BK30"/>
    <mergeCell ref="BD24:BK24"/>
    <mergeCell ref="P21:T21"/>
    <mergeCell ref="U21:X21"/>
    <mergeCell ref="BD25:BF25"/>
    <mergeCell ref="BG25:BK25"/>
    <mergeCell ref="P22:T22"/>
    <mergeCell ref="C28:J28"/>
    <mergeCell ref="M30:U30"/>
    <mergeCell ref="W30:Y30"/>
    <mergeCell ref="Z30:AD30"/>
    <mergeCell ref="P23:T23"/>
    <mergeCell ref="U23:X23"/>
    <mergeCell ref="E20:J24"/>
    <mergeCell ref="U22:X22"/>
    <mergeCell ref="AH34:AO35"/>
    <mergeCell ref="N32:AD32"/>
    <mergeCell ref="AR35:BK35"/>
    <mergeCell ref="AH37:AO38"/>
    <mergeCell ref="AH31:AO32"/>
    <mergeCell ref="AR31:BK31"/>
    <mergeCell ref="AH40:AO41"/>
    <mergeCell ref="C38:AD39"/>
    <mergeCell ref="C43:AD44"/>
    <mergeCell ref="E31:J37"/>
    <mergeCell ref="AR6:BJ6"/>
    <mergeCell ref="AR7:BJ8"/>
    <mergeCell ref="AQ7:AQ8"/>
    <mergeCell ref="AR37:BK38"/>
    <mergeCell ref="M28:AD29"/>
    <mergeCell ref="N31:AD31"/>
  </mergeCells>
  <printOptions/>
  <pageMargins left="0.41" right="0.4" top="0.46" bottom="0.4724409448818898" header="0.46" footer="0.4724409448818898"/>
  <pageSetup fitToHeight="1" fitToWidth="1" horizontalDpi="600" verticalDpi="600" orientation="landscape" paperSize="9" scale="7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BK51"/>
  <sheetViews>
    <sheetView view="pageBreakPreview" zoomScale="85" zoomScaleNormal="85" zoomScaleSheetLayoutView="85" zoomScalePageLayoutView="0" workbookViewId="0" topLeftCell="A1">
      <selection activeCell="BM31" sqref="BM31"/>
    </sheetView>
  </sheetViews>
  <sheetFormatPr defaultColWidth="2.25390625" defaultRowHeight="15" customHeight="1"/>
  <cols>
    <col min="1" max="1" width="1.625" style="1" customWidth="1"/>
    <col min="2" max="2" width="2.25390625" style="1" customWidth="1"/>
    <col min="3" max="3" width="2.125" style="1" customWidth="1"/>
    <col min="4"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427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4.25" customHeight="1">
      <c r="C6" s="900" t="s">
        <v>821</v>
      </c>
      <c r="D6" s="901"/>
      <c r="E6" s="901"/>
      <c r="F6" s="901"/>
      <c r="G6" s="901"/>
      <c r="H6" s="901"/>
      <c r="I6" s="901"/>
      <c r="J6" s="901"/>
      <c r="K6" s="904"/>
      <c r="L6" s="904"/>
      <c r="M6" s="904"/>
      <c r="N6" s="906" t="s">
        <v>820</v>
      </c>
      <c r="O6" s="906"/>
      <c r="P6" s="906"/>
      <c r="Q6" s="906"/>
      <c r="R6" s="906"/>
      <c r="S6" s="906"/>
      <c r="T6" s="904"/>
      <c r="U6" s="904"/>
      <c r="V6" s="904"/>
      <c r="W6" s="908" t="s">
        <v>289</v>
      </c>
      <c r="X6" s="908"/>
      <c r="Y6" s="908"/>
      <c r="Z6" s="908"/>
      <c r="AA6" s="908"/>
      <c r="AB6" s="908"/>
      <c r="AC6" s="908"/>
      <c r="AD6" s="909"/>
      <c r="AF6" s="8"/>
      <c r="AG6" s="8"/>
      <c r="AH6" s="58" t="s">
        <v>763</v>
      </c>
      <c r="AI6" s="59"/>
      <c r="AJ6" s="59"/>
      <c r="AK6" s="59"/>
      <c r="AL6" s="59"/>
      <c r="AM6" s="59"/>
      <c r="AN6" s="59"/>
      <c r="AO6" s="408"/>
      <c r="AP6" s="240" t="str">
        <f>IF(OR(AQ6="●",AQ7="●"),"■","□")</f>
        <v>□</v>
      </c>
      <c r="AQ6" s="439" t="s">
        <v>249</v>
      </c>
      <c r="AR6" s="1038" t="s">
        <v>764</v>
      </c>
      <c r="AS6" s="1038"/>
      <c r="AT6" s="1038"/>
      <c r="AU6" s="1038"/>
      <c r="AV6" s="1038"/>
      <c r="AW6" s="1038"/>
      <c r="AX6" s="1038"/>
      <c r="AY6" s="1038"/>
      <c r="AZ6" s="1038"/>
      <c r="BA6" s="1038"/>
      <c r="BB6" s="1038"/>
      <c r="BC6" s="1038"/>
      <c r="BD6" s="1038"/>
      <c r="BE6" s="1038"/>
      <c r="BF6" s="1038"/>
      <c r="BG6" s="1038"/>
      <c r="BH6" s="1038"/>
      <c r="BI6" s="1038"/>
      <c r="BJ6" s="1038"/>
      <c r="BK6" s="437"/>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G7" s="8"/>
      <c r="AH7" s="63"/>
      <c r="AI7" s="8"/>
      <c r="AJ7" s="8"/>
      <c r="AK7" s="8"/>
      <c r="AL7" s="8"/>
      <c r="AM7" s="8"/>
      <c r="AN7" s="8"/>
      <c r="AO7" s="9"/>
      <c r="AP7" s="8"/>
      <c r="AQ7" s="1090" t="s">
        <v>249</v>
      </c>
      <c r="AR7" s="1083" t="s">
        <v>765</v>
      </c>
      <c r="AS7" s="1083"/>
      <c r="AT7" s="1083"/>
      <c r="AU7" s="1083"/>
      <c r="AV7" s="1083"/>
      <c r="AW7" s="1083"/>
      <c r="AX7" s="1083"/>
      <c r="AY7" s="1083"/>
      <c r="AZ7" s="1083"/>
      <c r="BA7" s="1083"/>
      <c r="BB7" s="1083"/>
      <c r="BC7" s="1083"/>
      <c r="BD7" s="1083"/>
      <c r="BE7" s="1083"/>
      <c r="BF7" s="1083"/>
      <c r="BG7" s="1083"/>
      <c r="BH7" s="1083"/>
      <c r="BI7" s="1083"/>
      <c r="BJ7" s="1083"/>
      <c r="BK7" s="64"/>
    </row>
    <row r="8" spans="32:63" ht="14.25" customHeight="1" thickBot="1">
      <c r="AF8" s="8"/>
      <c r="AG8" s="8"/>
      <c r="AH8" s="60"/>
      <c r="AI8" s="61"/>
      <c r="AJ8" s="61"/>
      <c r="AK8" s="61"/>
      <c r="AL8" s="61"/>
      <c r="AM8" s="61"/>
      <c r="AN8" s="61"/>
      <c r="AO8" s="93"/>
      <c r="AP8" s="61"/>
      <c r="AQ8" s="1091"/>
      <c r="AR8" s="1089"/>
      <c r="AS8" s="1089"/>
      <c r="AT8" s="1089"/>
      <c r="AU8" s="1089"/>
      <c r="AV8" s="1089"/>
      <c r="AW8" s="1089"/>
      <c r="AX8" s="1089"/>
      <c r="AY8" s="1089"/>
      <c r="AZ8" s="1089"/>
      <c r="BA8" s="1089"/>
      <c r="BB8" s="1089"/>
      <c r="BC8" s="1089"/>
      <c r="BD8" s="1089"/>
      <c r="BE8" s="1089"/>
      <c r="BF8" s="1089"/>
      <c r="BG8" s="1089"/>
      <c r="BH8" s="1089"/>
      <c r="BI8" s="1089"/>
      <c r="BJ8" s="1089"/>
      <c r="BK8" s="62"/>
    </row>
    <row r="9" spans="2:62" ht="14.25" customHeight="1" thickBot="1">
      <c r="B9" s="183" t="s">
        <v>703</v>
      </c>
      <c r="C9" s="183"/>
      <c r="D9" s="183"/>
      <c r="I9" s="338" t="str">
        <f>IF(K11="★",IF(K28="■","●：","○："),"○：")</f>
        <v>○：</v>
      </c>
      <c r="J9" s="183" t="s">
        <v>572</v>
      </c>
      <c r="K9" s="183"/>
      <c r="L9" s="183"/>
      <c r="M9" s="183"/>
      <c r="N9" s="183"/>
      <c r="O9" s="183"/>
      <c r="AF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2:63" ht="14.25" customHeight="1" thickBot="1">
      <c r="B10" s="11" t="s">
        <v>309</v>
      </c>
      <c r="AF10" s="8"/>
      <c r="AH10" s="912" t="s">
        <v>98</v>
      </c>
      <c r="AI10" s="913"/>
      <c r="AJ10" s="913"/>
      <c r="AK10" s="913"/>
      <c r="AL10" s="913"/>
      <c r="AM10" s="913"/>
      <c r="AN10" s="913"/>
      <c r="AO10" s="914"/>
      <c r="AP10" s="260" t="str">
        <f>IF(AQ10="★",IF(AQ15="★","■","□"),"□")</f>
        <v>□</v>
      </c>
      <c r="AQ10" s="260" t="str">
        <f>IF(AR10="●","★",IF(AR11="■","★","☆"))</f>
        <v>☆</v>
      </c>
      <c r="AR10" s="189" t="s">
        <v>249</v>
      </c>
      <c r="AS10" s="919" t="s">
        <v>346</v>
      </c>
      <c r="AT10" s="919"/>
      <c r="AU10" s="919"/>
      <c r="AV10" s="919"/>
      <c r="AW10" s="919"/>
      <c r="AX10" s="919"/>
      <c r="AY10" s="919"/>
      <c r="AZ10" s="919"/>
      <c r="BA10" s="919"/>
      <c r="BB10" s="919"/>
      <c r="BC10" s="919"/>
      <c r="BD10" s="919"/>
      <c r="BE10" s="919"/>
      <c r="BF10" s="919"/>
      <c r="BG10" s="919"/>
      <c r="BH10" s="919"/>
      <c r="BI10" s="919"/>
      <c r="BJ10" s="919"/>
      <c r="BK10" s="920"/>
    </row>
    <row r="11" spans="3:63" ht="14.25" customHeight="1">
      <c r="C11" s="912" t="s">
        <v>93</v>
      </c>
      <c r="D11" s="913"/>
      <c r="E11" s="913"/>
      <c r="F11" s="913"/>
      <c r="G11" s="913"/>
      <c r="H11" s="913"/>
      <c r="I11" s="913"/>
      <c r="J11" s="914"/>
      <c r="K11" s="262" t="str">
        <f>IF(L11="●","★",IF(L16="●","★","☆"))</f>
        <v>☆</v>
      </c>
      <c r="L11" s="189" t="s">
        <v>249</v>
      </c>
      <c r="M11" s="75" t="s">
        <v>310</v>
      </c>
      <c r="N11" s="75"/>
      <c r="O11" s="75"/>
      <c r="P11" s="75"/>
      <c r="Q11" s="75"/>
      <c r="R11" s="75"/>
      <c r="S11" s="75"/>
      <c r="T11" s="75"/>
      <c r="U11" s="82" t="s">
        <v>349</v>
      </c>
      <c r="V11" s="937">
        <f>IF(U18=0,"",IF(U19="","",U18*U19))</f>
      </c>
      <c r="W11" s="937"/>
      <c r="X11" s="937"/>
      <c r="Y11" s="938" t="s">
        <v>350</v>
      </c>
      <c r="Z11" s="938"/>
      <c r="AA11" s="83" t="s">
        <v>351</v>
      </c>
      <c r="AB11" s="75" t="s">
        <v>292</v>
      </c>
      <c r="AC11" s="75"/>
      <c r="AD11" s="76"/>
      <c r="AE11" s="8"/>
      <c r="AF11" s="8"/>
      <c r="AH11" s="63"/>
      <c r="AI11" s="921" t="s">
        <v>347</v>
      </c>
      <c r="AJ11" s="921"/>
      <c r="AK11" s="921"/>
      <c r="AL11" s="921"/>
      <c r="AM11" s="921"/>
      <c r="AN11" s="921"/>
      <c r="AO11" s="922"/>
      <c r="AP11" s="190"/>
      <c r="AQ11" s="190"/>
      <c r="AR11" s="191" t="str">
        <f>IF(AS11="●",IF(AS12="★","■","□"),"□")</f>
        <v>□</v>
      </c>
      <c r="AS11" s="192" t="s">
        <v>249</v>
      </c>
      <c r="AT11" s="924" t="s">
        <v>290</v>
      </c>
      <c r="AU11" s="924"/>
      <c r="AV11" s="924"/>
      <c r="AW11" s="924"/>
      <c r="AX11" s="924"/>
      <c r="AY11" s="924"/>
      <c r="AZ11" s="924"/>
      <c r="BA11" s="924"/>
      <c r="BB11" s="924"/>
      <c r="BC11" s="924"/>
      <c r="BD11" s="924"/>
      <c r="BE11" s="924"/>
      <c r="BF11" s="924"/>
      <c r="BG11" s="924"/>
      <c r="BH11" s="924"/>
      <c r="BI11" s="924"/>
      <c r="BJ11" s="924"/>
      <c r="BK11" s="925"/>
    </row>
    <row r="12" spans="3:63" ht="14.25" customHeight="1">
      <c r="C12" s="63"/>
      <c r="D12" s="84"/>
      <c r="E12" s="84"/>
      <c r="F12" s="84"/>
      <c r="G12" s="84"/>
      <c r="H12" s="84"/>
      <c r="I12" s="84"/>
      <c r="J12" s="85"/>
      <c r="K12" s="197"/>
      <c r="L12" s="1066" t="s">
        <v>759</v>
      </c>
      <c r="M12" s="1067"/>
      <c r="N12" s="1067"/>
      <c r="O12" s="1067"/>
      <c r="P12" s="1067"/>
      <c r="Q12" s="1067"/>
      <c r="R12" s="1067"/>
      <c r="S12" s="1067"/>
      <c r="T12" s="1067"/>
      <c r="U12" s="1067"/>
      <c r="V12" s="1067"/>
      <c r="W12" s="1067"/>
      <c r="X12" s="1067"/>
      <c r="Y12" s="1067"/>
      <c r="Z12" s="1067"/>
      <c r="AA12" s="1067"/>
      <c r="AB12" s="1067"/>
      <c r="AC12" s="1067"/>
      <c r="AD12" s="1068"/>
      <c r="AF12" s="8"/>
      <c r="AH12" s="63"/>
      <c r="AI12" s="8"/>
      <c r="AJ12" s="8"/>
      <c r="AK12" s="8"/>
      <c r="AL12" s="8"/>
      <c r="AM12" s="8"/>
      <c r="AN12" s="8"/>
      <c r="AO12" s="8"/>
      <c r="AP12" s="190"/>
      <c r="AQ12" s="190"/>
      <c r="AR12" s="190"/>
      <c r="AS12" s="261" t="str">
        <f>IF(OR(AT12="●",AT13="●",AT14="●"),"★","☆")</f>
        <v>☆</v>
      </c>
      <c r="AT12" s="193" t="s">
        <v>249</v>
      </c>
      <c r="AU12" s="929" t="s">
        <v>729</v>
      </c>
      <c r="AV12" s="929"/>
      <c r="AW12" s="929"/>
      <c r="AX12" s="929"/>
      <c r="AY12" s="929"/>
      <c r="AZ12" s="929"/>
      <c r="BA12" s="929"/>
      <c r="BB12" s="929"/>
      <c r="BC12" s="929"/>
      <c r="BD12" s="929"/>
      <c r="BE12" s="929"/>
      <c r="BF12" s="929"/>
      <c r="BG12" s="929"/>
      <c r="BH12" s="929"/>
      <c r="BI12" s="929"/>
      <c r="BJ12" s="929"/>
      <c r="BK12" s="930"/>
    </row>
    <row r="13" spans="3:63" ht="14.25" customHeight="1">
      <c r="C13" s="63"/>
      <c r="D13" s="79"/>
      <c r="E13" s="1028" t="s">
        <v>348</v>
      </c>
      <c r="F13" s="1028"/>
      <c r="G13" s="1028"/>
      <c r="H13" s="1028"/>
      <c r="I13" s="1028"/>
      <c r="J13" s="1029"/>
      <c r="K13" s="197"/>
      <c r="L13" s="1069"/>
      <c r="M13" s="1070"/>
      <c r="N13" s="1070"/>
      <c r="O13" s="1070"/>
      <c r="P13" s="1070"/>
      <c r="Q13" s="1070"/>
      <c r="R13" s="1070"/>
      <c r="S13" s="1070"/>
      <c r="T13" s="1070"/>
      <c r="U13" s="1070"/>
      <c r="V13" s="1070"/>
      <c r="W13" s="1070"/>
      <c r="X13" s="1070"/>
      <c r="Y13" s="1070"/>
      <c r="Z13" s="1070"/>
      <c r="AA13" s="1070"/>
      <c r="AB13" s="1070"/>
      <c r="AC13" s="1070"/>
      <c r="AD13" s="1071"/>
      <c r="AH13" s="78"/>
      <c r="AI13" s="79"/>
      <c r="AJ13" s="931" t="s">
        <v>348</v>
      </c>
      <c r="AK13" s="931"/>
      <c r="AL13" s="931"/>
      <c r="AM13" s="931"/>
      <c r="AN13" s="931"/>
      <c r="AO13" s="932"/>
      <c r="AP13" s="190"/>
      <c r="AQ13" s="190"/>
      <c r="AR13" s="190"/>
      <c r="AS13" s="194"/>
      <c r="AT13" s="195" t="s">
        <v>249</v>
      </c>
      <c r="AU13" s="933" t="s">
        <v>329</v>
      </c>
      <c r="AV13" s="933"/>
      <c r="AW13" s="933"/>
      <c r="AX13" s="933"/>
      <c r="AY13" s="933"/>
      <c r="AZ13" s="933"/>
      <c r="BA13" s="933"/>
      <c r="BB13" s="933"/>
      <c r="BC13" s="933"/>
      <c r="BD13" s="933"/>
      <c r="BE13" s="933"/>
      <c r="BF13" s="933"/>
      <c r="BG13" s="933"/>
      <c r="BH13" s="933"/>
      <c r="BI13" s="933"/>
      <c r="BJ13" s="933"/>
      <c r="BK13" s="934"/>
    </row>
    <row r="14" spans="3:63" ht="14.25" customHeight="1">
      <c r="C14" s="63"/>
      <c r="D14" s="79"/>
      <c r="E14" s="1028"/>
      <c r="F14" s="1028"/>
      <c r="G14" s="1028"/>
      <c r="H14" s="1028"/>
      <c r="I14" s="1028"/>
      <c r="J14" s="1029"/>
      <c r="K14" s="197"/>
      <c r="L14" s="1072"/>
      <c r="M14" s="1073"/>
      <c r="N14" s="1073"/>
      <c r="O14" s="1073"/>
      <c r="P14" s="1073"/>
      <c r="Q14" s="1073"/>
      <c r="R14" s="1073"/>
      <c r="S14" s="1073"/>
      <c r="T14" s="1073"/>
      <c r="U14" s="1073"/>
      <c r="V14" s="1073"/>
      <c r="W14" s="1073"/>
      <c r="X14" s="1073"/>
      <c r="Y14" s="1073"/>
      <c r="Z14" s="1073"/>
      <c r="AA14" s="1073"/>
      <c r="AB14" s="1073"/>
      <c r="AC14" s="1073"/>
      <c r="AD14" s="1074"/>
      <c r="AH14" s="80"/>
      <c r="AI14" s="81"/>
      <c r="AJ14" s="931"/>
      <c r="AK14" s="931"/>
      <c r="AL14" s="931"/>
      <c r="AM14" s="931"/>
      <c r="AN14" s="931"/>
      <c r="AO14" s="932"/>
      <c r="AP14" s="190"/>
      <c r="AQ14" s="190"/>
      <c r="AR14" s="190"/>
      <c r="AS14" s="194"/>
      <c r="AT14" s="196" t="s">
        <v>249</v>
      </c>
      <c r="AU14" s="1032" t="s">
        <v>330</v>
      </c>
      <c r="AV14" s="1032"/>
      <c r="AW14" s="1032"/>
      <c r="AX14" s="1032"/>
      <c r="AY14" s="1032"/>
      <c r="AZ14" s="1032"/>
      <c r="BA14" s="1032"/>
      <c r="BB14" s="1032"/>
      <c r="BC14" s="1032"/>
      <c r="BD14" s="1032"/>
      <c r="BE14" s="1032"/>
      <c r="BF14" s="1032"/>
      <c r="BG14" s="1032"/>
      <c r="BH14" s="1032"/>
      <c r="BI14" s="1032"/>
      <c r="BJ14" s="1032"/>
      <c r="BK14" s="1033"/>
    </row>
    <row r="15" spans="3:63" ht="14.25" customHeight="1">
      <c r="C15" s="63"/>
      <c r="D15" s="79"/>
      <c r="E15" s="1028"/>
      <c r="F15" s="1028"/>
      <c r="G15" s="1028"/>
      <c r="H15" s="1028"/>
      <c r="I15" s="1028"/>
      <c r="J15" s="1029"/>
      <c r="K15" s="197"/>
      <c r="L15" s="226"/>
      <c r="M15" s="1060" t="s">
        <v>331</v>
      </c>
      <c r="N15" s="1060"/>
      <c r="O15" s="1060"/>
      <c r="P15" s="1060"/>
      <c r="Q15" s="1060"/>
      <c r="R15" s="1060"/>
      <c r="S15" s="1060"/>
      <c r="T15" s="227"/>
      <c r="U15" s="227"/>
      <c r="V15" s="1060" t="s">
        <v>332</v>
      </c>
      <c r="W15" s="1060"/>
      <c r="X15" s="1060"/>
      <c r="Y15" s="227"/>
      <c r="Z15" s="227"/>
      <c r="AA15" s="227"/>
      <c r="AB15" s="1060" t="s">
        <v>333</v>
      </c>
      <c r="AC15" s="1060"/>
      <c r="AD15" s="1061"/>
      <c r="AH15" s="80"/>
      <c r="AI15" s="15"/>
      <c r="AJ15" s="931"/>
      <c r="AK15" s="931"/>
      <c r="AL15" s="931"/>
      <c r="AM15" s="931"/>
      <c r="AN15" s="931"/>
      <c r="AO15" s="932"/>
      <c r="AP15" s="190"/>
      <c r="AQ15" s="191" t="str">
        <f>IF(AR15="■","★",IF(AR23="●","★","☆"))</f>
        <v>☆</v>
      </c>
      <c r="AR15" s="191" t="str">
        <f>IF(AS15="●",IF(AS16="★","■","□"),"□")</f>
        <v>□</v>
      </c>
      <c r="AS15" s="403" t="s">
        <v>249</v>
      </c>
      <c r="AT15" s="1030" t="s">
        <v>352</v>
      </c>
      <c r="AU15" s="1030"/>
      <c r="AV15" s="1030"/>
      <c r="AW15" s="1030"/>
      <c r="AX15" s="1030"/>
      <c r="AY15" s="1030"/>
      <c r="AZ15" s="1030"/>
      <c r="BA15" s="1030"/>
      <c r="BB15" s="1030"/>
      <c r="BC15" s="404" t="s">
        <v>294</v>
      </c>
      <c r="BD15" s="1034"/>
      <c r="BE15" s="1034"/>
      <c r="BF15" s="1034"/>
      <c r="BG15" s="1030" t="s">
        <v>311</v>
      </c>
      <c r="BH15" s="1030"/>
      <c r="BI15" s="1030"/>
      <c r="BJ15" s="1030"/>
      <c r="BK15" s="1031"/>
    </row>
    <row r="16" spans="3:63" ht="14.25" customHeight="1">
      <c r="C16" s="63"/>
      <c r="D16" s="79"/>
      <c r="E16" s="201"/>
      <c r="F16" s="201"/>
      <c r="G16" s="201"/>
      <c r="H16" s="201"/>
      <c r="I16" s="201"/>
      <c r="J16" s="199"/>
      <c r="K16" s="203"/>
      <c r="L16" s="228" t="s">
        <v>249</v>
      </c>
      <c r="M16" s="229"/>
      <c r="N16" s="229"/>
      <c r="O16" s="229"/>
      <c r="P16" s="229"/>
      <c r="Q16" s="229"/>
      <c r="R16" s="229"/>
      <c r="S16" s="229"/>
      <c r="T16" s="71"/>
      <c r="U16" s="187" t="s">
        <v>293</v>
      </c>
      <c r="V16" s="1065"/>
      <c r="W16" s="1065"/>
      <c r="X16" s="1065"/>
      <c r="Y16" s="969" t="s">
        <v>350</v>
      </c>
      <c r="Z16" s="969"/>
      <c r="AA16" s="71" t="s">
        <v>351</v>
      </c>
      <c r="AB16" s="1058" t="s">
        <v>358</v>
      </c>
      <c r="AC16" s="1058"/>
      <c r="AD16" s="1059"/>
      <c r="AH16" s="80"/>
      <c r="AI16" s="15"/>
      <c r="AJ16" s="79"/>
      <c r="AK16" s="79"/>
      <c r="AL16" s="79"/>
      <c r="AM16" s="79"/>
      <c r="AN16" s="79"/>
      <c r="AO16" s="345"/>
      <c r="AP16" s="190"/>
      <c r="AQ16" s="190"/>
      <c r="AR16" s="190"/>
      <c r="AS16" s="405"/>
      <c r="AT16" s="56"/>
      <c r="BK16" s="347"/>
    </row>
    <row r="17" spans="3:63" ht="14.25" customHeight="1">
      <c r="C17" s="63"/>
      <c r="D17" s="79"/>
      <c r="E17" s="201"/>
      <c r="F17" s="201"/>
      <c r="G17" s="201"/>
      <c r="H17" s="201"/>
      <c r="I17" s="201"/>
      <c r="J17" s="199"/>
      <c r="K17" s="206"/>
      <c r="L17" s="81"/>
      <c r="M17" s="8"/>
      <c r="N17" s="8"/>
      <c r="O17" s="71"/>
      <c r="P17" s="71"/>
      <c r="Q17" s="71"/>
      <c r="R17" s="71"/>
      <c r="S17" s="71"/>
      <c r="T17" s="71"/>
      <c r="U17" s="187"/>
      <c r="V17" s="71"/>
      <c r="W17" s="71"/>
      <c r="X17" s="71"/>
      <c r="Y17" s="188"/>
      <c r="Z17" s="188"/>
      <c r="AA17" s="8"/>
      <c r="AB17" s="56"/>
      <c r="AC17" s="8"/>
      <c r="AD17" s="64"/>
      <c r="AH17" s="80"/>
      <c r="AI17" s="15"/>
      <c r="AJ17" s="79"/>
      <c r="AK17" s="79"/>
      <c r="AL17" s="79"/>
      <c r="AM17" s="79"/>
      <c r="AN17" s="79"/>
      <c r="AO17" s="345"/>
      <c r="AP17" s="190"/>
      <c r="AQ17" s="190"/>
      <c r="AR17" s="190"/>
      <c r="AS17" s="405"/>
      <c r="AT17" s="56"/>
      <c r="AU17" s="406" t="s">
        <v>819</v>
      </c>
      <c r="AV17" s="56"/>
      <c r="AW17" s="56"/>
      <c r="AX17" s="56"/>
      <c r="AY17" s="56"/>
      <c r="AZ17" s="56"/>
      <c r="BA17" s="56"/>
      <c r="BB17" s="56"/>
      <c r="BC17" s="90"/>
      <c r="BD17" s="407"/>
      <c r="BE17" s="407"/>
      <c r="BF17" s="407"/>
      <c r="BG17" s="56"/>
      <c r="BH17" s="56"/>
      <c r="BI17" s="56"/>
      <c r="BJ17" s="56"/>
      <c r="BK17" s="347"/>
    </row>
    <row r="18" spans="3:63" ht="14.25" customHeight="1">
      <c r="C18" s="63"/>
      <c r="D18" s="81"/>
      <c r="E18" s="201"/>
      <c r="F18" s="201"/>
      <c r="G18" s="201"/>
      <c r="H18" s="201"/>
      <c r="I18" s="201"/>
      <c r="J18" s="199"/>
      <c r="K18" s="206"/>
      <c r="L18" s="81"/>
      <c r="M18" s="8"/>
      <c r="N18" s="8"/>
      <c r="O18" s="1057" t="s">
        <v>94</v>
      </c>
      <c r="P18" s="1057"/>
      <c r="Q18" s="1057"/>
      <c r="R18" s="1057"/>
      <c r="S18" s="1057"/>
      <c r="T18" s="1057"/>
      <c r="U18" s="1035"/>
      <c r="V18" s="1035"/>
      <c r="W18" s="1035"/>
      <c r="X18" s="1035"/>
      <c r="Y18" s="8"/>
      <c r="Z18" s="8"/>
      <c r="AA18" s="8"/>
      <c r="AB18" s="8"/>
      <c r="AC18" s="8"/>
      <c r="AD18" s="64"/>
      <c r="AH18" s="80"/>
      <c r="AI18" s="15"/>
      <c r="AJ18" s="79"/>
      <c r="AK18" s="79"/>
      <c r="AL18" s="79"/>
      <c r="AM18" s="79"/>
      <c r="AN18" s="79"/>
      <c r="AO18" s="345"/>
      <c r="AP18" s="190"/>
      <c r="AQ18" s="190"/>
      <c r="AR18" s="190"/>
      <c r="AS18" s="405"/>
      <c r="AT18" s="56"/>
      <c r="AU18" s="406"/>
      <c r="AV18" s="56"/>
      <c r="AW18" s="56"/>
      <c r="AX18" s="56"/>
      <c r="AY18" s="56"/>
      <c r="AZ18" s="56"/>
      <c r="BA18" s="56"/>
      <c r="BB18" s="56"/>
      <c r="BC18" s="90" t="s">
        <v>294</v>
      </c>
      <c r="BD18" s="1024"/>
      <c r="BE18" s="1024"/>
      <c r="BF18" s="1024"/>
      <c r="BG18" s="967" t="s">
        <v>726</v>
      </c>
      <c r="BH18" s="967"/>
      <c r="BI18" s="967"/>
      <c r="BJ18" s="967"/>
      <c r="BK18" s="968"/>
    </row>
    <row r="19" spans="3:63" ht="14.25" customHeight="1">
      <c r="C19" s="63"/>
      <c r="D19" s="81"/>
      <c r="E19" s="201"/>
      <c r="F19" s="201"/>
      <c r="G19" s="201"/>
      <c r="H19" s="201"/>
      <c r="I19" s="201"/>
      <c r="J19" s="199"/>
      <c r="K19" s="206"/>
      <c r="L19" s="81"/>
      <c r="M19" s="8"/>
      <c r="N19" s="8"/>
      <c r="O19" s="954" t="s">
        <v>96</v>
      </c>
      <c r="P19" s="954"/>
      <c r="Q19" s="954"/>
      <c r="R19" s="954"/>
      <c r="S19" s="954"/>
      <c r="T19" s="954"/>
      <c r="U19" s="955">
        <f>IF(U$23="","",(P20*U20+P21*U21+P22*U22)/U$23)</f>
      </c>
      <c r="V19" s="955"/>
      <c r="W19" s="955"/>
      <c r="X19" s="955"/>
      <c r="Y19" s="8"/>
      <c r="Z19" s="8"/>
      <c r="AA19" s="8"/>
      <c r="AB19" s="8"/>
      <c r="AC19" s="8"/>
      <c r="AD19" s="64"/>
      <c r="AH19" s="80"/>
      <c r="AI19" s="15"/>
      <c r="AJ19" s="79"/>
      <c r="AK19" s="79"/>
      <c r="AL19" s="79"/>
      <c r="AM19" s="79"/>
      <c r="AN19" s="79"/>
      <c r="AO19" s="345"/>
      <c r="AP19" s="190"/>
      <c r="AQ19" s="190"/>
      <c r="AR19" s="190"/>
      <c r="AS19" s="405"/>
      <c r="AT19" s="56"/>
      <c r="AU19" s="501"/>
      <c r="AV19" s="502"/>
      <c r="AW19" s="502"/>
      <c r="AX19" s="502"/>
      <c r="AY19" s="502"/>
      <c r="AZ19" s="502"/>
      <c r="BA19" s="502"/>
      <c r="BB19" s="502"/>
      <c r="BC19" s="407"/>
      <c r="BD19" s="1115"/>
      <c r="BE19" s="1115"/>
      <c r="BF19" s="1115"/>
      <c r="BG19" s="1116"/>
      <c r="BH19" s="1116"/>
      <c r="BI19" s="1116"/>
      <c r="BJ19" s="1116"/>
      <c r="BK19" s="1117"/>
    </row>
    <row r="20" spans="3:63" ht="14.25" customHeight="1">
      <c r="C20" s="63"/>
      <c r="D20" s="15"/>
      <c r="E20" s="931"/>
      <c r="F20" s="931"/>
      <c r="G20" s="931"/>
      <c r="H20" s="931"/>
      <c r="I20" s="931"/>
      <c r="J20" s="932"/>
      <c r="K20" s="206"/>
      <c r="L20" s="81"/>
      <c r="M20" s="8"/>
      <c r="N20" s="8"/>
      <c r="O20" s="7"/>
      <c r="P20" s="958">
        <v>1</v>
      </c>
      <c r="Q20" s="958"/>
      <c r="R20" s="958"/>
      <c r="S20" s="958"/>
      <c r="T20" s="958"/>
      <c r="U20" s="950"/>
      <c r="V20" s="950"/>
      <c r="W20" s="950"/>
      <c r="X20" s="950"/>
      <c r="Y20" s="8"/>
      <c r="Z20" s="8"/>
      <c r="AA20" s="8"/>
      <c r="AB20" s="8"/>
      <c r="AC20" s="8"/>
      <c r="AD20" s="64"/>
      <c r="AF20" s="8"/>
      <c r="AH20" s="80"/>
      <c r="AI20" s="15"/>
      <c r="AJ20" s="198"/>
      <c r="AK20" s="198"/>
      <c r="AL20" s="198"/>
      <c r="AM20" s="198"/>
      <c r="AN20" s="198"/>
      <c r="AO20" s="199"/>
      <c r="AP20" s="190"/>
      <c r="AQ20" s="190"/>
      <c r="AR20" s="190"/>
      <c r="AS20" s="263" t="str">
        <f>IF(OR(AT20="●",AT21="●",AT22="●",AT23="●",AT24="●"),"★","☆")</f>
        <v>☆</v>
      </c>
      <c r="AT20" s="200" t="s">
        <v>249</v>
      </c>
      <c r="AU20" s="946" t="s">
        <v>353</v>
      </c>
      <c r="AV20" s="946"/>
      <c r="AW20" s="946"/>
      <c r="AX20" s="946"/>
      <c r="AY20" s="946"/>
      <c r="AZ20" s="86"/>
      <c r="BA20" s="947" t="s">
        <v>354</v>
      </c>
      <c r="BB20" s="947"/>
      <c r="BC20" s="86"/>
      <c r="BD20" s="946" t="s">
        <v>295</v>
      </c>
      <c r="BE20" s="946"/>
      <c r="BF20" s="946"/>
      <c r="BG20" s="946"/>
      <c r="BH20" s="946"/>
      <c r="BI20" s="946"/>
      <c r="BJ20" s="946"/>
      <c r="BK20" s="948"/>
    </row>
    <row r="21" spans="3:63" ht="14.25" customHeight="1">
      <c r="C21" s="63"/>
      <c r="D21" s="15"/>
      <c r="E21" s="931"/>
      <c r="F21" s="931"/>
      <c r="G21" s="931"/>
      <c r="H21" s="931"/>
      <c r="I21" s="931"/>
      <c r="J21" s="932"/>
      <c r="K21" s="206"/>
      <c r="L21" s="81"/>
      <c r="M21" s="8"/>
      <c r="N21" s="8"/>
      <c r="O21" s="7"/>
      <c r="P21" s="958">
        <v>2</v>
      </c>
      <c r="Q21" s="958"/>
      <c r="R21" s="958"/>
      <c r="S21" s="958"/>
      <c r="T21" s="958"/>
      <c r="U21" s="950"/>
      <c r="V21" s="950"/>
      <c r="W21" s="950"/>
      <c r="X21" s="950"/>
      <c r="Y21" s="8"/>
      <c r="Z21" s="8"/>
      <c r="AA21" s="8"/>
      <c r="AB21" s="8"/>
      <c r="AC21" s="8"/>
      <c r="AD21" s="64"/>
      <c r="AF21" s="8"/>
      <c r="AH21" s="80"/>
      <c r="AI21" s="15"/>
      <c r="AJ21" s="198"/>
      <c r="AK21" s="198"/>
      <c r="AL21" s="198"/>
      <c r="AM21" s="198"/>
      <c r="AN21" s="198"/>
      <c r="AO21" s="199"/>
      <c r="AP21" s="190"/>
      <c r="AQ21" s="190"/>
      <c r="AR21" s="190"/>
      <c r="AS21" s="197"/>
      <c r="AT21" s="202" t="s">
        <v>249</v>
      </c>
      <c r="AU21" s="951" t="s">
        <v>355</v>
      </c>
      <c r="AV21" s="951"/>
      <c r="AW21" s="951"/>
      <c r="AX21" s="951"/>
      <c r="AY21" s="951"/>
      <c r="AZ21" s="87"/>
      <c r="BA21" s="952" t="s">
        <v>354</v>
      </c>
      <c r="BB21" s="952"/>
      <c r="BC21" s="87"/>
      <c r="BD21" s="951" t="s">
        <v>296</v>
      </c>
      <c r="BE21" s="951"/>
      <c r="BF21" s="951"/>
      <c r="BG21" s="951"/>
      <c r="BH21" s="951"/>
      <c r="BI21" s="951"/>
      <c r="BJ21" s="951"/>
      <c r="BK21" s="953"/>
    </row>
    <row r="22" spans="3:63" ht="14.25" customHeight="1">
      <c r="C22" s="63"/>
      <c r="D22" s="15"/>
      <c r="E22" s="931"/>
      <c r="F22" s="931"/>
      <c r="G22" s="931"/>
      <c r="H22" s="931"/>
      <c r="I22" s="931"/>
      <c r="J22" s="932"/>
      <c r="K22" s="206"/>
      <c r="L22" s="81"/>
      <c r="M22" s="8"/>
      <c r="N22" s="8"/>
      <c r="O22" s="7"/>
      <c r="P22" s="958">
        <v>4</v>
      </c>
      <c r="Q22" s="958"/>
      <c r="R22" s="958"/>
      <c r="S22" s="958"/>
      <c r="T22" s="958"/>
      <c r="U22" s="950"/>
      <c r="V22" s="950"/>
      <c r="W22" s="950"/>
      <c r="X22" s="950"/>
      <c r="Y22" s="8"/>
      <c r="Z22" s="8"/>
      <c r="AA22" s="8"/>
      <c r="AB22" s="8"/>
      <c r="AC22" s="8"/>
      <c r="AD22" s="64"/>
      <c r="AF22" s="8"/>
      <c r="AH22" s="80"/>
      <c r="AI22" s="15"/>
      <c r="AJ22" s="198"/>
      <c r="AK22" s="198"/>
      <c r="AL22" s="198"/>
      <c r="AM22" s="198"/>
      <c r="AN22" s="198"/>
      <c r="AO22" s="199"/>
      <c r="AP22" s="190"/>
      <c r="AQ22" s="190"/>
      <c r="AR22" s="190"/>
      <c r="AS22" s="197"/>
      <c r="AT22" s="202" t="s">
        <v>249</v>
      </c>
      <c r="AU22" s="951" t="s">
        <v>356</v>
      </c>
      <c r="AV22" s="951"/>
      <c r="AW22" s="951"/>
      <c r="AX22" s="951"/>
      <c r="AY22" s="951"/>
      <c r="AZ22" s="87"/>
      <c r="BA22" s="952" t="s">
        <v>354</v>
      </c>
      <c r="BB22" s="952"/>
      <c r="BC22" s="87"/>
      <c r="BD22" s="951" t="s">
        <v>297</v>
      </c>
      <c r="BE22" s="951"/>
      <c r="BF22" s="951"/>
      <c r="BG22" s="951"/>
      <c r="BH22" s="951"/>
      <c r="BI22" s="951"/>
      <c r="BJ22" s="951"/>
      <c r="BK22" s="953"/>
    </row>
    <row r="23" spans="3:63" ht="14.25" customHeight="1">
      <c r="C23" s="63"/>
      <c r="D23" s="15"/>
      <c r="E23" s="931"/>
      <c r="F23" s="931"/>
      <c r="G23" s="931"/>
      <c r="H23" s="931"/>
      <c r="I23" s="931"/>
      <c r="J23" s="932"/>
      <c r="K23" s="206"/>
      <c r="L23" s="81"/>
      <c r="M23" s="8"/>
      <c r="N23" s="8"/>
      <c r="O23" s="73"/>
      <c r="P23" s="949" t="s">
        <v>217</v>
      </c>
      <c r="Q23" s="949"/>
      <c r="R23" s="949"/>
      <c r="S23" s="949"/>
      <c r="T23" s="949"/>
      <c r="U23" s="965">
        <f>IF(SUM(U20:W22)=0,"",SUM(U20:W22))</f>
      </c>
      <c r="V23" s="965"/>
      <c r="W23" s="965"/>
      <c r="X23" s="965"/>
      <c r="Y23" s="8"/>
      <c r="Z23" s="8"/>
      <c r="AA23" s="8"/>
      <c r="AB23" s="8"/>
      <c r="AC23" s="8"/>
      <c r="AD23" s="64"/>
      <c r="AF23" s="8"/>
      <c r="AH23" s="80"/>
      <c r="AI23" s="15"/>
      <c r="AJ23" s="198"/>
      <c r="AK23" s="198"/>
      <c r="AL23" s="198"/>
      <c r="AM23" s="198"/>
      <c r="AN23" s="198"/>
      <c r="AO23" s="199"/>
      <c r="AP23" s="190"/>
      <c r="AQ23" s="190"/>
      <c r="AR23" s="190"/>
      <c r="AS23" s="197"/>
      <c r="AT23" s="202" t="s">
        <v>249</v>
      </c>
      <c r="AU23" s="951" t="s">
        <v>357</v>
      </c>
      <c r="AV23" s="951"/>
      <c r="AW23" s="951"/>
      <c r="AX23" s="951"/>
      <c r="AY23" s="951"/>
      <c r="AZ23" s="87"/>
      <c r="BA23" s="952" t="s">
        <v>354</v>
      </c>
      <c r="BB23" s="952"/>
      <c r="BC23" s="87"/>
      <c r="BD23" s="951" t="s">
        <v>298</v>
      </c>
      <c r="BE23" s="951"/>
      <c r="BF23" s="951"/>
      <c r="BG23" s="951"/>
      <c r="BH23" s="951"/>
      <c r="BI23" s="951"/>
      <c r="BJ23" s="951"/>
      <c r="BK23" s="953"/>
    </row>
    <row r="24" spans="3:63" ht="14.25" customHeight="1" thickBot="1">
      <c r="C24" s="60"/>
      <c r="D24" s="91"/>
      <c r="E24" s="956"/>
      <c r="F24" s="956"/>
      <c r="G24" s="956"/>
      <c r="H24" s="956"/>
      <c r="I24" s="956"/>
      <c r="J24" s="957"/>
      <c r="K24" s="213"/>
      <c r="L24" s="92"/>
      <c r="M24" s="61"/>
      <c r="N24" s="61"/>
      <c r="O24" s="91" t="s">
        <v>95</v>
      </c>
      <c r="P24" s="61"/>
      <c r="Q24" s="61"/>
      <c r="R24" s="61"/>
      <c r="S24" s="61"/>
      <c r="T24" s="61"/>
      <c r="U24" s="61"/>
      <c r="V24" s="61"/>
      <c r="W24" s="61"/>
      <c r="X24" s="61"/>
      <c r="Y24" s="61"/>
      <c r="Z24" s="61"/>
      <c r="AA24" s="61"/>
      <c r="AB24" s="61"/>
      <c r="AC24" s="61"/>
      <c r="AD24" s="62"/>
      <c r="AF24" s="8"/>
      <c r="AH24" s="80"/>
      <c r="AI24" s="15"/>
      <c r="AJ24" s="198"/>
      <c r="AK24" s="204"/>
      <c r="AL24" s="204"/>
      <c r="AM24" s="204"/>
      <c r="AN24" s="204"/>
      <c r="AO24" s="205"/>
      <c r="AP24" s="190"/>
      <c r="AQ24" s="190"/>
      <c r="AR24" s="190"/>
      <c r="AS24" s="197"/>
      <c r="AT24" s="202" t="s">
        <v>249</v>
      </c>
      <c r="AU24" s="951" t="s">
        <v>359</v>
      </c>
      <c r="AV24" s="951"/>
      <c r="AW24" s="951"/>
      <c r="AX24" s="951"/>
      <c r="AY24" s="951"/>
      <c r="BA24" s="952" t="s">
        <v>354</v>
      </c>
      <c r="BB24" s="952"/>
      <c r="BC24" s="87"/>
      <c r="BD24" s="951" t="s">
        <v>299</v>
      </c>
      <c r="BE24" s="951"/>
      <c r="BF24" s="951"/>
      <c r="BG24" s="951"/>
      <c r="BH24" s="951"/>
      <c r="BI24" s="951"/>
      <c r="BJ24" s="951"/>
      <c r="BK24" s="953"/>
    </row>
    <row r="25" spans="3:63" ht="14.25" customHeight="1">
      <c r="C25" s="8"/>
      <c r="D25" s="15"/>
      <c r="E25" s="79"/>
      <c r="F25" s="79"/>
      <c r="G25" s="79"/>
      <c r="H25" s="79"/>
      <c r="I25" s="79"/>
      <c r="J25" s="79"/>
      <c r="K25" s="217"/>
      <c r="L25" s="81"/>
      <c r="M25" s="8"/>
      <c r="N25" s="8"/>
      <c r="O25" s="15"/>
      <c r="P25" s="8"/>
      <c r="Q25" s="8"/>
      <c r="R25" s="8"/>
      <c r="S25" s="8"/>
      <c r="T25" s="8"/>
      <c r="U25" s="8"/>
      <c r="V25" s="8"/>
      <c r="W25" s="8"/>
      <c r="X25" s="8"/>
      <c r="Y25" s="8"/>
      <c r="Z25" s="8"/>
      <c r="AA25" s="8"/>
      <c r="AB25" s="8"/>
      <c r="AC25" s="8"/>
      <c r="AD25" s="8"/>
      <c r="AF25" s="8"/>
      <c r="AH25" s="80"/>
      <c r="AI25" s="15"/>
      <c r="AJ25" s="204"/>
      <c r="AK25" s="204"/>
      <c r="AL25" s="204"/>
      <c r="AM25" s="204"/>
      <c r="AN25" s="204"/>
      <c r="AO25" s="205"/>
      <c r="AP25" s="190"/>
      <c r="AQ25" s="190"/>
      <c r="AR25" s="190"/>
      <c r="AS25" s="197"/>
      <c r="AT25" s="8"/>
      <c r="AU25" s="88" t="s">
        <v>360</v>
      </c>
      <c r="AV25" s="88"/>
      <c r="AW25" s="88"/>
      <c r="AX25" s="88"/>
      <c r="AY25" s="88"/>
      <c r="AZ25" s="88"/>
      <c r="BA25" s="88"/>
      <c r="BB25" s="88"/>
      <c r="BC25" s="89" t="s">
        <v>361</v>
      </c>
      <c r="BD25" s="961"/>
      <c r="BE25" s="961"/>
      <c r="BF25" s="961"/>
      <c r="BG25" s="962" t="s">
        <v>300</v>
      </c>
      <c r="BH25" s="962"/>
      <c r="BI25" s="962"/>
      <c r="BJ25" s="962"/>
      <c r="BK25" s="963"/>
    </row>
    <row r="26" spans="3:63" ht="14.25" customHeight="1">
      <c r="C26" s="8"/>
      <c r="D26" s="15"/>
      <c r="E26" s="79"/>
      <c r="F26" s="79"/>
      <c r="G26" s="79"/>
      <c r="H26" s="79"/>
      <c r="I26" s="79"/>
      <c r="J26" s="79"/>
      <c r="K26" s="217"/>
      <c r="L26" s="81"/>
      <c r="M26" s="8"/>
      <c r="N26" s="8"/>
      <c r="O26" s="15"/>
      <c r="P26" s="8"/>
      <c r="Q26" s="8"/>
      <c r="R26" s="8"/>
      <c r="S26" s="8"/>
      <c r="T26" s="8"/>
      <c r="U26" s="8"/>
      <c r="V26" s="8"/>
      <c r="W26" s="8"/>
      <c r="X26" s="8"/>
      <c r="Y26" s="8"/>
      <c r="Z26" s="8"/>
      <c r="AA26" s="8"/>
      <c r="AB26" s="8"/>
      <c r="AC26" s="8"/>
      <c r="AD26" s="8"/>
      <c r="AF26" s="8"/>
      <c r="AH26" s="80"/>
      <c r="AI26" s="15"/>
      <c r="AJ26" s="204"/>
      <c r="AK26" s="204"/>
      <c r="AL26" s="204"/>
      <c r="AM26" s="204"/>
      <c r="AN26" s="204"/>
      <c r="AO26" s="205"/>
      <c r="AP26" s="190"/>
      <c r="AQ26" s="190"/>
      <c r="AR26" s="190"/>
      <c r="AS26" s="197"/>
      <c r="AT26" s="8"/>
      <c r="AU26" s="56" t="s">
        <v>362</v>
      </c>
      <c r="AV26" s="56"/>
      <c r="AW26" s="56"/>
      <c r="AX26" s="56"/>
      <c r="AY26" s="56"/>
      <c r="AZ26" s="56"/>
      <c r="BA26" s="56"/>
      <c r="BB26" s="56"/>
      <c r="BC26" s="90" t="s">
        <v>361</v>
      </c>
      <c r="BD26" s="966"/>
      <c r="BE26" s="966"/>
      <c r="BF26" s="966"/>
      <c r="BG26" s="967" t="s">
        <v>301</v>
      </c>
      <c r="BH26" s="967"/>
      <c r="BI26" s="967"/>
      <c r="BJ26" s="967"/>
      <c r="BK26" s="968"/>
    </row>
    <row r="27" spans="32:63" ht="14.25" customHeight="1" thickBot="1">
      <c r="AF27" s="8"/>
      <c r="AH27" s="60"/>
      <c r="AI27" s="61"/>
      <c r="AJ27" s="61"/>
      <c r="AK27" s="61"/>
      <c r="AL27" s="61"/>
      <c r="AM27" s="61"/>
      <c r="AN27" s="61"/>
      <c r="AO27" s="93"/>
      <c r="AP27" s="207"/>
      <c r="AQ27" s="207"/>
      <c r="AR27" s="208" t="s">
        <v>249</v>
      </c>
      <c r="AS27" s="971" t="s">
        <v>363</v>
      </c>
      <c r="AT27" s="971"/>
      <c r="AU27" s="971"/>
      <c r="AV27" s="971"/>
      <c r="AW27" s="971"/>
      <c r="AX27" s="971"/>
      <c r="AY27" s="971"/>
      <c r="AZ27" s="971"/>
      <c r="BA27" s="971"/>
      <c r="BB27" s="971"/>
      <c r="BC27" s="971"/>
      <c r="BD27" s="971"/>
      <c r="BE27" s="971"/>
      <c r="BF27" s="971"/>
      <c r="BG27" s="971"/>
      <c r="BH27" s="971"/>
      <c r="BI27" s="971"/>
      <c r="BJ27" s="971"/>
      <c r="BK27" s="972"/>
    </row>
    <row r="28" spans="3:32" ht="14.25" customHeight="1" thickBot="1">
      <c r="C28" s="912" t="s">
        <v>97</v>
      </c>
      <c r="D28" s="913"/>
      <c r="E28" s="913"/>
      <c r="F28" s="913"/>
      <c r="G28" s="913"/>
      <c r="H28" s="913"/>
      <c r="I28" s="913"/>
      <c r="J28" s="914"/>
      <c r="K28" s="260" t="str">
        <f>IF(AND(L28="●",L29="●",L30="★"),"■","□")</f>
        <v>□</v>
      </c>
      <c r="L28" s="222" t="s">
        <v>249</v>
      </c>
      <c r="M28" s="1038" t="s">
        <v>760</v>
      </c>
      <c r="N28" s="1038"/>
      <c r="O28" s="1038"/>
      <c r="P28" s="1038"/>
      <c r="Q28" s="1038"/>
      <c r="R28" s="1038"/>
      <c r="S28" s="1038"/>
      <c r="T28" s="1038"/>
      <c r="U28" s="1038"/>
      <c r="V28" s="1038"/>
      <c r="W28" s="1038"/>
      <c r="X28" s="1038"/>
      <c r="Y28" s="1038"/>
      <c r="Z28" s="1038"/>
      <c r="AA28" s="1038"/>
      <c r="AB28" s="1038"/>
      <c r="AC28" s="1038"/>
      <c r="AD28" s="1039"/>
      <c r="AF28" s="8"/>
    </row>
    <row r="29" spans="3:63" ht="14.25" customHeight="1">
      <c r="C29" s="63"/>
      <c r="D29" s="8"/>
      <c r="E29" s="8"/>
      <c r="F29" s="8"/>
      <c r="G29" s="8"/>
      <c r="H29" s="8"/>
      <c r="I29" s="8"/>
      <c r="J29" s="8"/>
      <c r="K29" s="190"/>
      <c r="L29" s="192" t="s">
        <v>249</v>
      </c>
      <c r="M29" s="943" t="s">
        <v>364</v>
      </c>
      <c r="N29" s="943"/>
      <c r="O29" s="943"/>
      <c r="P29" s="943"/>
      <c r="Q29" s="943"/>
      <c r="R29" s="943"/>
      <c r="S29" s="943"/>
      <c r="T29" s="943"/>
      <c r="U29" s="943"/>
      <c r="V29" s="90" t="s">
        <v>365</v>
      </c>
      <c r="W29" s="973"/>
      <c r="X29" s="973"/>
      <c r="Y29" s="973"/>
      <c r="Z29" s="1075" t="s">
        <v>762</v>
      </c>
      <c r="AA29" s="1075"/>
      <c r="AB29" s="1075"/>
      <c r="AC29" s="1075"/>
      <c r="AD29" s="1076"/>
      <c r="AF29" s="8"/>
      <c r="AH29" s="912" t="s">
        <v>334</v>
      </c>
      <c r="AI29" s="913"/>
      <c r="AJ29" s="913"/>
      <c r="AK29" s="913"/>
      <c r="AL29" s="913"/>
      <c r="AM29" s="913"/>
      <c r="AN29" s="913"/>
      <c r="AO29" s="913"/>
      <c r="AP29" s="264" t="str">
        <f>IF(OR(AQ28="●",AQ29="●"),"★","☆")</f>
        <v>☆</v>
      </c>
      <c r="AQ29" s="230" t="s">
        <v>249</v>
      </c>
      <c r="AR29" s="1106" t="s">
        <v>336</v>
      </c>
      <c r="AS29" s="1107"/>
      <c r="AT29" s="1107"/>
      <c r="AU29" s="1107"/>
      <c r="AV29" s="1107"/>
      <c r="AW29" s="1107"/>
      <c r="AX29" s="1107"/>
      <c r="AY29" s="1107"/>
      <c r="AZ29" s="1107"/>
      <c r="BA29" s="1107"/>
      <c r="BB29" s="1107"/>
      <c r="BC29" s="1107"/>
      <c r="BD29" s="1107"/>
      <c r="BE29" s="1107"/>
      <c r="BF29" s="1107"/>
      <c r="BG29" s="1107"/>
      <c r="BH29" s="1107"/>
      <c r="BI29" s="1107"/>
      <c r="BJ29" s="1107"/>
      <c r="BK29" s="1108"/>
    </row>
    <row r="30" spans="3:63" ht="14.25" customHeight="1">
      <c r="C30" s="78"/>
      <c r="D30" s="94"/>
      <c r="E30" s="1085" t="s">
        <v>348</v>
      </c>
      <c r="F30" s="1085"/>
      <c r="G30" s="1085"/>
      <c r="H30" s="1085"/>
      <c r="I30" s="1085"/>
      <c r="J30" s="1086"/>
      <c r="K30" s="190"/>
      <c r="L30" s="261" t="str">
        <f>IF(OR(M30="●",M31="●",M32="●",M33="●",M34="●",M35="●",M36="●"),"★","☆")</f>
        <v>☆</v>
      </c>
      <c r="M30" s="224" t="s">
        <v>249</v>
      </c>
      <c r="N30" s="1040" t="s">
        <v>341</v>
      </c>
      <c r="O30" s="1040"/>
      <c r="P30" s="1040"/>
      <c r="Q30" s="1040"/>
      <c r="R30" s="1040"/>
      <c r="S30" s="1040"/>
      <c r="T30" s="1040"/>
      <c r="U30" s="1040"/>
      <c r="V30" s="1040"/>
      <c r="W30" s="1040"/>
      <c r="X30" s="1040"/>
      <c r="Y30" s="1040"/>
      <c r="Z30" s="1040"/>
      <c r="AA30" s="1040"/>
      <c r="AB30" s="1040"/>
      <c r="AC30" s="1040"/>
      <c r="AD30" s="1041"/>
      <c r="AF30" s="8"/>
      <c r="AH30" s="63"/>
      <c r="AI30" s="921" t="s">
        <v>99</v>
      </c>
      <c r="AJ30" s="921"/>
      <c r="AK30" s="921"/>
      <c r="AL30" s="921"/>
      <c r="AM30" s="921"/>
      <c r="AN30" s="921"/>
      <c r="AO30" s="921"/>
      <c r="AP30" s="211"/>
      <c r="AQ30" s="232" t="s">
        <v>249</v>
      </c>
      <c r="AR30" s="1062" t="s">
        <v>736</v>
      </c>
      <c r="AS30" s="1063"/>
      <c r="AT30" s="1063"/>
      <c r="AU30" s="1063"/>
      <c r="AV30" s="1063"/>
      <c r="AW30" s="1063"/>
      <c r="AX30" s="1063"/>
      <c r="AY30" s="1063"/>
      <c r="AZ30" s="1063"/>
      <c r="BA30" s="1063"/>
      <c r="BB30" s="1063"/>
      <c r="BC30" s="1063"/>
      <c r="BD30" s="1063"/>
      <c r="BE30" s="1063"/>
      <c r="BF30" s="1063"/>
      <c r="BG30" s="1063"/>
      <c r="BH30" s="1063"/>
      <c r="BI30" s="1063"/>
      <c r="BJ30" s="1063"/>
      <c r="BK30" s="1064"/>
    </row>
    <row r="31" spans="3:63" ht="14.25" customHeight="1">
      <c r="C31" s="80"/>
      <c r="D31" s="81"/>
      <c r="E31" s="1085"/>
      <c r="F31" s="1085"/>
      <c r="G31" s="1085"/>
      <c r="H31" s="1085"/>
      <c r="I31" s="1085"/>
      <c r="J31" s="1086"/>
      <c r="K31" s="190"/>
      <c r="L31" s="194"/>
      <c r="M31" s="225" t="s">
        <v>249</v>
      </c>
      <c r="N31" s="974" t="s">
        <v>579</v>
      </c>
      <c r="O31" s="974"/>
      <c r="P31" s="974"/>
      <c r="Q31" s="974"/>
      <c r="R31" s="974"/>
      <c r="S31" s="974"/>
      <c r="T31" s="974"/>
      <c r="U31" s="974"/>
      <c r="V31" s="974"/>
      <c r="W31" s="974"/>
      <c r="X31" s="974"/>
      <c r="Y31" s="974"/>
      <c r="Z31" s="974"/>
      <c r="AA31" s="974"/>
      <c r="AB31" s="974"/>
      <c r="AC31" s="974"/>
      <c r="AD31" s="975"/>
      <c r="AF31" s="8"/>
      <c r="AH31" s="1042" t="s">
        <v>348</v>
      </c>
      <c r="AI31" s="1043"/>
      <c r="AJ31" s="1043"/>
      <c r="AK31" s="1043"/>
      <c r="AL31" s="1043"/>
      <c r="AM31" s="1043"/>
      <c r="AN31" s="1043"/>
      <c r="AO31" s="1044"/>
      <c r="AP31" s="211"/>
      <c r="AQ31" s="232"/>
      <c r="AR31" s="1109"/>
      <c r="AS31" s="1110"/>
      <c r="AT31" s="1110"/>
      <c r="AU31" s="1110"/>
      <c r="AV31" s="1110"/>
      <c r="AW31" s="1110"/>
      <c r="AX31" s="1110"/>
      <c r="AY31" s="1110"/>
      <c r="AZ31" s="1110"/>
      <c r="BA31" s="1110"/>
      <c r="BB31" s="1110"/>
      <c r="BC31" s="1110"/>
      <c r="BD31" s="1110"/>
      <c r="BE31" s="1110"/>
      <c r="BF31" s="1110"/>
      <c r="BG31" s="1110"/>
      <c r="BH31" s="1110"/>
      <c r="BI31" s="1110"/>
      <c r="BJ31" s="1110"/>
      <c r="BK31" s="1111"/>
    </row>
    <row r="32" spans="3:63" ht="14.25" customHeight="1" thickBot="1">
      <c r="C32" s="80"/>
      <c r="D32" s="15"/>
      <c r="E32" s="1085"/>
      <c r="F32" s="1085"/>
      <c r="G32" s="1085"/>
      <c r="H32" s="1085"/>
      <c r="I32" s="1085"/>
      <c r="J32" s="1086"/>
      <c r="K32" s="190"/>
      <c r="L32" s="194"/>
      <c r="M32" s="225" t="s">
        <v>249</v>
      </c>
      <c r="N32" s="430" t="s">
        <v>304</v>
      </c>
      <c r="O32" s="430"/>
      <c r="P32" s="430"/>
      <c r="Q32" s="430"/>
      <c r="R32" s="430"/>
      <c r="S32" s="430"/>
      <c r="T32" s="430"/>
      <c r="U32" s="430"/>
      <c r="V32" s="430"/>
      <c r="W32" s="430"/>
      <c r="X32" s="430"/>
      <c r="Y32" s="430"/>
      <c r="Z32" s="430"/>
      <c r="AA32" s="430"/>
      <c r="AB32" s="430"/>
      <c r="AC32" s="430"/>
      <c r="AD32" s="431"/>
      <c r="AF32" s="8"/>
      <c r="AH32" s="1045"/>
      <c r="AI32" s="1046"/>
      <c r="AJ32" s="1046"/>
      <c r="AK32" s="1046"/>
      <c r="AL32" s="1046"/>
      <c r="AM32" s="1046"/>
      <c r="AN32" s="1046"/>
      <c r="AO32" s="1047"/>
      <c r="AP32" s="214"/>
      <c r="AQ32" s="233"/>
      <c r="AR32" s="1112"/>
      <c r="AS32" s="1113"/>
      <c r="AT32" s="1113"/>
      <c r="AU32" s="1113"/>
      <c r="AV32" s="1113"/>
      <c r="AW32" s="1113"/>
      <c r="AX32" s="1113"/>
      <c r="AY32" s="1113"/>
      <c r="AZ32" s="1113"/>
      <c r="BA32" s="1113"/>
      <c r="BB32" s="1113"/>
      <c r="BC32" s="1113"/>
      <c r="BD32" s="1113"/>
      <c r="BE32" s="1113"/>
      <c r="BF32" s="1113"/>
      <c r="BG32" s="1113"/>
      <c r="BH32" s="1113"/>
      <c r="BI32" s="1113"/>
      <c r="BJ32" s="1113"/>
      <c r="BK32" s="1114"/>
    </row>
    <row r="33" spans="3:63" ht="14.25" customHeight="1" thickBot="1">
      <c r="C33" s="80"/>
      <c r="D33" s="15"/>
      <c r="E33" s="1085"/>
      <c r="F33" s="1085"/>
      <c r="G33" s="1085"/>
      <c r="H33" s="1085"/>
      <c r="I33" s="1085"/>
      <c r="J33" s="1086"/>
      <c r="K33" s="190"/>
      <c r="L33" s="194"/>
      <c r="M33" s="225" t="s">
        <v>328</v>
      </c>
      <c r="N33" s="430" t="s">
        <v>342</v>
      </c>
      <c r="O33" s="430"/>
      <c r="P33" s="430"/>
      <c r="Q33" s="430"/>
      <c r="R33" s="430"/>
      <c r="S33" s="430"/>
      <c r="T33" s="430"/>
      <c r="U33" s="430"/>
      <c r="V33" s="430"/>
      <c r="W33" s="430"/>
      <c r="X33" s="430"/>
      <c r="Y33" s="430"/>
      <c r="Z33" s="430"/>
      <c r="AA33" s="430"/>
      <c r="AB33" s="430"/>
      <c r="AC33" s="430"/>
      <c r="AD33" s="431"/>
      <c r="AF33" s="8"/>
      <c r="AH33" s="212"/>
      <c r="AI33" s="212"/>
      <c r="AJ33" s="212"/>
      <c r="AK33" s="212"/>
      <c r="AL33" s="212"/>
      <c r="AM33" s="212"/>
      <c r="AN33" s="212"/>
      <c r="AO33" s="212"/>
      <c r="AP33" s="218"/>
      <c r="AQ33" s="218"/>
      <c r="AR33" s="235"/>
      <c r="AS33" s="219"/>
      <c r="AT33" s="219"/>
      <c r="AU33" s="219"/>
      <c r="AV33" s="219"/>
      <c r="AW33" s="219"/>
      <c r="AX33" s="219"/>
      <c r="AY33" s="219"/>
      <c r="AZ33" s="219"/>
      <c r="BA33" s="219"/>
      <c r="BB33" s="219"/>
      <c r="BC33" s="219"/>
      <c r="BD33" s="220"/>
      <c r="BE33" s="220"/>
      <c r="BF33" s="220"/>
      <c r="BG33" s="8"/>
      <c r="BH33" s="8"/>
      <c r="BI33" s="8"/>
      <c r="BJ33" s="8"/>
      <c r="BK33" s="8"/>
    </row>
    <row r="34" spans="3:63" ht="14.25" customHeight="1">
      <c r="C34" s="80"/>
      <c r="D34" s="15"/>
      <c r="E34" s="1085"/>
      <c r="F34" s="1085"/>
      <c r="G34" s="1085"/>
      <c r="H34" s="1085"/>
      <c r="I34" s="1085"/>
      <c r="J34" s="1086"/>
      <c r="K34" s="190"/>
      <c r="L34" s="194"/>
      <c r="M34" s="225" t="s">
        <v>249</v>
      </c>
      <c r="N34" s="430" t="s">
        <v>305</v>
      </c>
      <c r="O34" s="430"/>
      <c r="P34" s="430"/>
      <c r="Q34" s="430"/>
      <c r="R34" s="430"/>
      <c r="S34" s="430"/>
      <c r="T34" s="430"/>
      <c r="U34" s="430"/>
      <c r="V34" s="430"/>
      <c r="W34" s="430"/>
      <c r="X34" s="430"/>
      <c r="Y34" s="430"/>
      <c r="Z34" s="430"/>
      <c r="AA34" s="430"/>
      <c r="AB34" s="430"/>
      <c r="AC34" s="430"/>
      <c r="AD34" s="431"/>
      <c r="AF34" s="8"/>
      <c r="AH34" s="1020" t="s">
        <v>338</v>
      </c>
      <c r="AI34" s="1077"/>
      <c r="AJ34" s="1077"/>
      <c r="AK34" s="1077"/>
      <c r="AL34" s="1077"/>
      <c r="AM34" s="1077"/>
      <c r="AN34" s="1077"/>
      <c r="AO34" s="1078"/>
      <c r="AP34" s="349" t="str">
        <f>IF(AQ34="●","■","□")</f>
        <v>□</v>
      </c>
      <c r="AQ34" s="230" t="s">
        <v>249</v>
      </c>
      <c r="AR34" s="351" t="s">
        <v>339</v>
      </c>
      <c r="AS34" s="352"/>
      <c r="AT34" s="352"/>
      <c r="AU34" s="352"/>
      <c r="AV34" s="352"/>
      <c r="AW34" s="352"/>
      <c r="AX34" s="352"/>
      <c r="AY34" s="352"/>
      <c r="AZ34" s="352"/>
      <c r="BA34" s="352"/>
      <c r="BB34" s="352"/>
      <c r="BC34" s="352"/>
      <c r="BD34" s="352"/>
      <c r="BE34" s="352"/>
      <c r="BF34" s="352"/>
      <c r="BG34" s="352"/>
      <c r="BH34" s="352"/>
      <c r="BI34" s="352"/>
      <c r="BJ34" s="352"/>
      <c r="BK34" s="353"/>
    </row>
    <row r="35" spans="3:63" ht="14.25" customHeight="1" thickBot="1">
      <c r="C35" s="80"/>
      <c r="D35" s="15"/>
      <c r="E35" s="1085"/>
      <c r="F35" s="1085"/>
      <c r="G35" s="1085"/>
      <c r="H35" s="1085"/>
      <c r="I35" s="1085"/>
      <c r="J35" s="1086"/>
      <c r="K35" s="190"/>
      <c r="L35" s="194"/>
      <c r="M35" s="225" t="s">
        <v>249</v>
      </c>
      <c r="N35" s="430" t="s">
        <v>343</v>
      </c>
      <c r="O35" s="430"/>
      <c r="P35" s="430"/>
      <c r="Q35" s="430"/>
      <c r="R35" s="430"/>
      <c r="S35" s="430"/>
      <c r="T35" s="430"/>
      <c r="U35" s="430"/>
      <c r="V35" s="430"/>
      <c r="W35" s="430"/>
      <c r="X35" s="430"/>
      <c r="Y35" s="430"/>
      <c r="Z35" s="430"/>
      <c r="AA35" s="430"/>
      <c r="AB35" s="430"/>
      <c r="AC35" s="430"/>
      <c r="AD35" s="431"/>
      <c r="AF35" s="8"/>
      <c r="AH35" s="1079"/>
      <c r="AI35" s="1080"/>
      <c r="AJ35" s="1080"/>
      <c r="AK35" s="1080"/>
      <c r="AL35" s="1080"/>
      <c r="AM35" s="1080"/>
      <c r="AN35" s="1080"/>
      <c r="AO35" s="1081"/>
      <c r="AP35" s="354"/>
      <c r="AQ35" s="221"/>
      <c r="AR35" s="1025"/>
      <c r="AS35" s="1026"/>
      <c r="AT35" s="1026"/>
      <c r="AU35" s="1026"/>
      <c r="AV35" s="1026"/>
      <c r="AW35" s="1026"/>
      <c r="AX35" s="1026"/>
      <c r="AY35" s="1026"/>
      <c r="AZ35" s="1026"/>
      <c r="BA35" s="1026"/>
      <c r="BB35" s="1026"/>
      <c r="BC35" s="1026"/>
      <c r="BD35" s="1026"/>
      <c r="BE35" s="1026"/>
      <c r="BF35" s="1026"/>
      <c r="BG35" s="1026"/>
      <c r="BH35" s="1026"/>
      <c r="BI35" s="1026"/>
      <c r="BJ35" s="1026"/>
      <c r="BK35" s="1027"/>
    </row>
    <row r="36" spans="3:63" ht="14.25" customHeight="1" thickBot="1">
      <c r="C36" s="242"/>
      <c r="D36" s="91"/>
      <c r="E36" s="1087"/>
      <c r="F36" s="1087"/>
      <c r="G36" s="1087"/>
      <c r="H36" s="1087"/>
      <c r="I36" s="1087"/>
      <c r="J36" s="1088"/>
      <c r="K36" s="207"/>
      <c r="L36" s="245"/>
      <c r="M36" s="246" t="s">
        <v>249</v>
      </c>
      <c r="N36" s="97" t="s">
        <v>761</v>
      </c>
      <c r="O36" s="97"/>
      <c r="P36" s="97"/>
      <c r="Q36" s="97"/>
      <c r="R36" s="97"/>
      <c r="S36" s="97"/>
      <c r="T36" s="97"/>
      <c r="U36" s="97"/>
      <c r="V36" s="97"/>
      <c r="W36" s="97"/>
      <c r="X36" s="97"/>
      <c r="Y36" s="97"/>
      <c r="Z36" s="97"/>
      <c r="AA36" s="97"/>
      <c r="AB36" s="97"/>
      <c r="AC36" s="97"/>
      <c r="AD36" s="247"/>
      <c r="AF36" s="8"/>
      <c r="AH36" s="79"/>
      <c r="AI36" s="79"/>
      <c r="AJ36" s="79"/>
      <c r="AK36" s="79"/>
      <c r="AL36" s="79"/>
      <c r="AM36" s="79"/>
      <c r="AN36" s="79"/>
      <c r="AO36" s="79"/>
      <c r="AP36" s="223"/>
      <c r="AQ36" s="8"/>
      <c r="AR36" s="188"/>
      <c r="AS36" s="188"/>
      <c r="AT36" s="188"/>
      <c r="AU36" s="188"/>
      <c r="AV36" s="188"/>
      <c r="AW36" s="188"/>
      <c r="AX36" s="188"/>
      <c r="AY36" s="188"/>
      <c r="AZ36" s="188"/>
      <c r="BA36" s="188"/>
      <c r="BB36" s="188"/>
      <c r="BC36" s="188"/>
      <c r="BD36" s="188"/>
      <c r="BE36" s="188"/>
      <c r="BF36" s="188"/>
      <c r="BG36" s="188"/>
      <c r="BH36" s="188"/>
      <c r="BI36" s="188"/>
      <c r="BJ36" s="188"/>
      <c r="BK36" s="188"/>
    </row>
    <row r="37" spans="3:63" ht="14.25" customHeight="1">
      <c r="C37" s="1082" t="s">
        <v>750</v>
      </c>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1082"/>
      <c r="AF37" s="8"/>
      <c r="AH37" s="1020" t="s">
        <v>751</v>
      </c>
      <c r="AI37" s="1021"/>
      <c r="AJ37" s="1021"/>
      <c r="AK37" s="1021"/>
      <c r="AL37" s="1021"/>
      <c r="AM37" s="1021"/>
      <c r="AN37" s="1021"/>
      <c r="AO37" s="1022"/>
      <c r="AP37" s="349" t="str">
        <f>IF(AQ37="●","■","□")</f>
        <v>□</v>
      </c>
      <c r="AQ37" s="230" t="s">
        <v>249</v>
      </c>
      <c r="AR37" s="1092" t="s">
        <v>766</v>
      </c>
      <c r="AS37" s="1093"/>
      <c r="AT37" s="1093"/>
      <c r="AU37" s="1093"/>
      <c r="AV37" s="1093"/>
      <c r="AW37" s="1093"/>
      <c r="AX37" s="1093"/>
      <c r="AY37" s="1093"/>
      <c r="AZ37" s="1093"/>
      <c r="BA37" s="1093"/>
      <c r="BB37" s="1093"/>
      <c r="BC37" s="1093"/>
      <c r="BD37" s="1093"/>
      <c r="BE37" s="1093"/>
      <c r="BF37" s="1093"/>
      <c r="BG37" s="1093"/>
      <c r="BH37" s="1093"/>
      <c r="BI37" s="1093"/>
      <c r="BJ37" s="1093"/>
      <c r="BK37" s="1094"/>
    </row>
    <row r="38" spans="3:63" ht="14.25" customHeight="1" thickBot="1">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F38" s="8"/>
      <c r="AH38" s="1023"/>
      <c r="AI38" s="956"/>
      <c r="AJ38" s="956"/>
      <c r="AK38" s="956"/>
      <c r="AL38" s="956"/>
      <c r="AM38" s="956"/>
      <c r="AN38" s="956"/>
      <c r="AO38" s="957"/>
      <c r="AP38" s="354"/>
      <c r="AQ38" s="221"/>
      <c r="AR38" s="1095"/>
      <c r="AS38" s="1096"/>
      <c r="AT38" s="1096"/>
      <c r="AU38" s="1096"/>
      <c r="AV38" s="1096"/>
      <c r="AW38" s="1096"/>
      <c r="AX38" s="1096"/>
      <c r="AY38" s="1096"/>
      <c r="AZ38" s="1096"/>
      <c r="BA38" s="1096"/>
      <c r="BB38" s="1096"/>
      <c r="BC38" s="1096"/>
      <c r="BD38" s="1096"/>
      <c r="BE38" s="1096"/>
      <c r="BF38" s="1096"/>
      <c r="BG38" s="1096"/>
      <c r="BH38" s="1096"/>
      <c r="BI38" s="1096"/>
      <c r="BJ38" s="1096"/>
      <c r="BK38" s="1097"/>
    </row>
    <row r="39" spans="34:63" ht="14.25" customHeight="1" thickBot="1">
      <c r="AH39" s="79"/>
      <c r="AI39" s="79"/>
      <c r="AJ39" s="79"/>
      <c r="AK39" s="79"/>
      <c r="AL39" s="79"/>
      <c r="AM39" s="79"/>
      <c r="AN39" s="79"/>
      <c r="AO39" s="79"/>
      <c r="AP39" s="223"/>
      <c r="AQ39" s="8"/>
      <c r="AR39" s="188"/>
      <c r="AS39" s="188"/>
      <c r="AT39" s="188"/>
      <c r="AU39" s="188"/>
      <c r="AV39" s="188"/>
      <c r="AW39" s="188"/>
      <c r="AX39" s="188"/>
      <c r="AY39" s="188"/>
      <c r="AZ39" s="188"/>
      <c r="BA39" s="188"/>
      <c r="BB39" s="188"/>
      <c r="BC39" s="188"/>
      <c r="BD39" s="188"/>
      <c r="BE39" s="188"/>
      <c r="BF39" s="188"/>
      <c r="BG39" s="188"/>
      <c r="BH39" s="188"/>
      <c r="BI39" s="188"/>
      <c r="BJ39" s="188"/>
      <c r="BK39" s="188"/>
    </row>
    <row r="40" spans="34:63" ht="14.25" customHeight="1">
      <c r="AH40" s="1020" t="s">
        <v>753</v>
      </c>
      <c r="AI40" s="1021"/>
      <c r="AJ40" s="1021"/>
      <c r="AK40" s="1021"/>
      <c r="AL40" s="1021"/>
      <c r="AM40" s="1021"/>
      <c r="AN40" s="1021"/>
      <c r="AO40" s="1022"/>
      <c r="AP40" s="349" t="str">
        <f>IF(AQ40="●","■","□")</f>
        <v>□</v>
      </c>
      <c r="AQ40" s="230" t="s">
        <v>249</v>
      </c>
      <c r="AR40" s="351" t="s">
        <v>734</v>
      </c>
      <c r="AS40" s="352"/>
      <c r="AT40" s="352"/>
      <c r="AU40" s="352"/>
      <c r="AV40" s="352"/>
      <c r="AW40" s="352"/>
      <c r="AX40" s="352"/>
      <c r="AY40" s="352"/>
      <c r="AZ40" s="352"/>
      <c r="BA40" s="352"/>
      <c r="BB40" s="352"/>
      <c r="BC40" s="352"/>
      <c r="BD40" s="352"/>
      <c r="BE40" s="352"/>
      <c r="BF40" s="352"/>
      <c r="BG40" s="352"/>
      <c r="BH40" s="352"/>
      <c r="BI40" s="352"/>
      <c r="BJ40" s="352"/>
      <c r="BK40" s="353"/>
    </row>
    <row r="41" spans="34:63" ht="14.25" customHeight="1" thickBot="1">
      <c r="AH41" s="1023"/>
      <c r="AI41" s="956"/>
      <c r="AJ41" s="956"/>
      <c r="AK41" s="956"/>
      <c r="AL41" s="956"/>
      <c r="AM41" s="956"/>
      <c r="AN41" s="956"/>
      <c r="AO41" s="957"/>
      <c r="AP41" s="354"/>
      <c r="AQ41" s="233" t="s">
        <v>249</v>
      </c>
      <c r="AR41" s="440" t="s">
        <v>735</v>
      </c>
      <c r="AS41" s="441"/>
      <c r="AT41" s="441"/>
      <c r="AU41" s="441"/>
      <c r="AV41" s="441"/>
      <c r="AW41" s="441"/>
      <c r="AX41" s="441"/>
      <c r="AY41" s="441"/>
      <c r="AZ41" s="441"/>
      <c r="BA41" s="441"/>
      <c r="BB41" s="441"/>
      <c r="BC41" s="441"/>
      <c r="BD41" s="441"/>
      <c r="BE41" s="441"/>
      <c r="BF41" s="441"/>
      <c r="BG41" s="441"/>
      <c r="BH41" s="441"/>
      <c r="BI41" s="441"/>
      <c r="BJ41" s="441"/>
      <c r="BK41" s="442"/>
    </row>
    <row r="42" spans="3:33" ht="14.25" customHeight="1">
      <c r="C42" s="1084" t="s">
        <v>425</v>
      </c>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G42" s="8"/>
    </row>
    <row r="43" spans="3:63" ht="14.25" customHeight="1" thickBot="1">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G43" s="1" t="s">
        <v>704</v>
      </c>
      <c r="AN43" s="77" t="str">
        <f>IF(AP44="■",IF(AP46="■","●：","○"),"○：")</f>
        <v>○：</v>
      </c>
      <c r="AO43" s="1" t="s">
        <v>577</v>
      </c>
      <c r="AT43" s="8"/>
      <c r="AU43" s="8"/>
      <c r="AV43" s="8"/>
      <c r="AW43" s="8"/>
      <c r="AX43" s="8"/>
      <c r="AY43" s="8"/>
      <c r="AZ43" s="8"/>
      <c r="BA43" s="8"/>
      <c r="BB43" s="8"/>
      <c r="BC43" s="8"/>
      <c r="BD43" s="8"/>
      <c r="BE43" s="8"/>
      <c r="BF43" s="8"/>
      <c r="BG43" s="8"/>
      <c r="BH43" s="8"/>
      <c r="BI43" s="8"/>
      <c r="BJ43" s="8"/>
      <c r="BK43" s="8"/>
    </row>
    <row r="44" spans="3:63" ht="14.25" customHeight="1">
      <c r="C44" s="1" t="s">
        <v>426</v>
      </c>
      <c r="AH44" s="58" t="s">
        <v>578</v>
      </c>
      <c r="AI44" s="59"/>
      <c r="AJ44" s="59"/>
      <c r="AK44" s="59"/>
      <c r="AL44" s="59"/>
      <c r="AM44" s="59"/>
      <c r="AN44" s="59"/>
      <c r="AO44" s="408"/>
      <c r="AP44" s="349" t="str">
        <f>IF(AQ44="●",IF(AQ45="●","■","□"),"□")</f>
        <v>□</v>
      </c>
      <c r="AQ44" s="310" t="s">
        <v>249</v>
      </c>
      <c r="AR44" s="75" t="s">
        <v>368</v>
      </c>
      <c r="AS44" s="75"/>
      <c r="AT44" s="75"/>
      <c r="AU44" s="75"/>
      <c r="AV44" s="75"/>
      <c r="AW44" s="75"/>
      <c r="AX44" s="74" t="s">
        <v>365</v>
      </c>
      <c r="AY44" s="348"/>
      <c r="AZ44" s="348"/>
      <c r="BA44" s="348"/>
      <c r="BB44" s="75" t="s">
        <v>369</v>
      </c>
      <c r="BC44" s="75"/>
      <c r="BD44" s="75"/>
      <c r="BE44" s="75"/>
      <c r="BF44" s="75"/>
      <c r="BG44" s="75"/>
      <c r="BH44" s="75"/>
      <c r="BI44" s="75"/>
      <c r="BJ44" s="75"/>
      <c r="BK44" s="76"/>
    </row>
    <row r="45" spans="34:63" ht="14.25" customHeight="1">
      <c r="AH45" s="154"/>
      <c r="AI45" s="311"/>
      <c r="AJ45" s="311"/>
      <c r="AK45" s="311"/>
      <c r="AL45" s="311"/>
      <c r="AM45" s="311"/>
      <c r="AN45" s="311"/>
      <c r="AO45" s="312"/>
      <c r="AP45" s="350"/>
      <c r="AQ45" s="232" t="s">
        <v>249</v>
      </c>
      <c r="AR45" s="265" t="s">
        <v>370</v>
      </c>
      <c r="AS45" s="265"/>
      <c r="AT45" s="265"/>
      <c r="AU45" s="265"/>
      <c r="AV45" s="265"/>
      <c r="AW45" s="265"/>
      <c r="AX45" s="72" t="s">
        <v>365</v>
      </c>
      <c r="AY45" s="346"/>
      <c r="AZ45" s="346"/>
      <c r="BA45" s="346"/>
      <c r="BB45" s="265" t="s">
        <v>371</v>
      </c>
      <c r="BC45" s="265"/>
      <c r="BD45" s="265"/>
      <c r="BE45" s="265"/>
      <c r="BF45" s="265"/>
      <c r="BG45" s="265"/>
      <c r="BH45" s="265"/>
      <c r="BI45" s="265"/>
      <c r="BJ45" s="265"/>
      <c r="BK45" s="266"/>
    </row>
    <row r="46" spans="33:63" ht="15" customHeight="1" thickBot="1">
      <c r="AG46" s="8"/>
      <c r="AH46" s="60" t="s">
        <v>580</v>
      </c>
      <c r="AI46" s="243"/>
      <c r="AJ46" s="243"/>
      <c r="AK46" s="243"/>
      <c r="AL46" s="243"/>
      <c r="AM46" s="243"/>
      <c r="AN46" s="243"/>
      <c r="AO46" s="244"/>
      <c r="AP46" s="214" t="str">
        <f>IF(AQ46="●","■","□")</f>
        <v>□</v>
      </c>
      <c r="AQ46" s="313" t="s">
        <v>249</v>
      </c>
      <c r="AR46" s="61" t="s">
        <v>372</v>
      </c>
      <c r="AS46" s="61"/>
      <c r="AT46" s="61"/>
      <c r="AU46" s="61"/>
      <c r="AV46" s="61"/>
      <c r="AW46" s="61"/>
      <c r="AX46" s="61"/>
      <c r="AY46" s="61"/>
      <c r="AZ46" s="61"/>
      <c r="BA46" s="61"/>
      <c r="BB46" s="61"/>
      <c r="BC46" s="61"/>
      <c r="BD46" s="61"/>
      <c r="BE46" s="61"/>
      <c r="BF46" s="61"/>
      <c r="BG46" s="61"/>
      <c r="BH46" s="61"/>
      <c r="BI46" s="61"/>
      <c r="BJ46" s="61"/>
      <c r="BK46" s="62"/>
    </row>
    <row r="47" spans="35:49" ht="15" customHeight="1">
      <c r="AI47" s="308" t="s">
        <v>581</v>
      </c>
      <c r="AV47" s="8"/>
      <c r="AW47" s="8"/>
    </row>
    <row r="48" spans="33:63" ht="15" customHeight="1" thickBot="1">
      <c r="AG48" s="8" t="s">
        <v>458</v>
      </c>
      <c r="AI48" s="8"/>
      <c r="AJ48" s="8"/>
      <c r="AK48" s="8"/>
      <c r="AL48" s="8"/>
      <c r="AM48" s="8"/>
      <c r="AN48" s="8"/>
      <c r="AO48" s="8"/>
      <c r="AP48" s="8"/>
      <c r="AQ48" s="8"/>
      <c r="AR48" s="8"/>
      <c r="AS48" s="8"/>
      <c r="AT48" s="8"/>
      <c r="AU48" s="61"/>
      <c r="AV48" s="61"/>
      <c r="AW48" s="8"/>
      <c r="AX48" s="8"/>
      <c r="AY48" s="8"/>
      <c r="AZ48" s="8"/>
      <c r="BA48" s="8"/>
      <c r="BF48" s="8"/>
      <c r="BG48" s="8"/>
      <c r="BH48" s="8"/>
      <c r="BI48" s="8"/>
      <c r="BJ48" s="8"/>
      <c r="BK48" s="8"/>
    </row>
    <row r="49" spans="34:63" ht="15" customHeight="1">
      <c r="AH49" s="95" t="s">
        <v>373</v>
      </c>
      <c r="AI49" s="341" t="s">
        <v>374</v>
      </c>
      <c r="AJ49" s="341"/>
      <c r="AK49" s="341"/>
      <c r="AL49" s="341"/>
      <c r="AM49" s="341"/>
      <c r="AN49" s="341"/>
      <c r="AO49" s="341"/>
      <c r="AP49" s="341"/>
      <c r="AQ49" s="341"/>
      <c r="AR49" s="341"/>
      <c r="AS49" s="341"/>
      <c r="AT49" s="341"/>
      <c r="AU49" s="341"/>
      <c r="AV49" s="341"/>
      <c r="AW49" s="341"/>
      <c r="AX49" s="341"/>
      <c r="AY49" s="341"/>
      <c r="AZ49" s="341"/>
      <c r="BA49" s="341"/>
      <c r="BB49" s="341"/>
      <c r="BC49" s="341" t="s">
        <v>375</v>
      </c>
      <c r="BD49" s="341"/>
      <c r="BE49" s="341"/>
      <c r="BF49" s="341"/>
      <c r="BG49" s="341"/>
      <c r="BH49" s="341"/>
      <c r="BI49" s="341"/>
      <c r="BJ49" s="341"/>
      <c r="BK49" s="342"/>
    </row>
    <row r="50" spans="34:63" ht="15" customHeight="1">
      <c r="AH50" s="96" t="s">
        <v>344</v>
      </c>
      <c r="AI50" s="56" t="s">
        <v>306</v>
      </c>
      <c r="AJ50" s="56"/>
      <c r="AK50" s="56"/>
      <c r="AL50" s="56"/>
      <c r="AM50" s="56"/>
      <c r="AN50" s="56"/>
      <c r="AO50" s="56"/>
      <c r="AP50" s="56"/>
      <c r="AQ50" s="56"/>
      <c r="AR50" s="56"/>
      <c r="AS50" s="56"/>
      <c r="AT50" s="56"/>
      <c r="AU50" s="56"/>
      <c r="AV50" s="56"/>
      <c r="AW50" s="56"/>
      <c r="AX50" s="56"/>
      <c r="AY50" s="56"/>
      <c r="AZ50" s="56"/>
      <c r="BA50" s="56"/>
      <c r="BB50" s="56"/>
      <c r="BC50" s="56" t="s">
        <v>345</v>
      </c>
      <c r="BD50" s="56"/>
      <c r="BE50" s="56"/>
      <c r="BF50" s="56"/>
      <c r="BG50" s="56"/>
      <c r="BH50" s="56"/>
      <c r="BI50" s="56"/>
      <c r="BJ50" s="56"/>
      <c r="BK50" s="347"/>
    </row>
    <row r="51" spans="34:63" ht="15" customHeight="1" thickBot="1">
      <c r="AH51" s="98" t="s">
        <v>376</v>
      </c>
      <c r="AI51" s="343" t="s">
        <v>377</v>
      </c>
      <c r="AJ51" s="343"/>
      <c r="AK51" s="343"/>
      <c r="AL51" s="343"/>
      <c r="AM51" s="343"/>
      <c r="AN51" s="343"/>
      <c r="AO51" s="343"/>
      <c r="AP51" s="343"/>
      <c r="AQ51" s="343"/>
      <c r="AR51" s="343"/>
      <c r="AS51" s="343"/>
      <c r="AT51" s="343"/>
      <c r="AU51" s="343"/>
      <c r="AV51" s="343"/>
      <c r="AW51" s="343"/>
      <c r="AX51" s="343"/>
      <c r="AY51" s="343"/>
      <c r="AZ51" s="343"/>
      <c r="BA51" s="343"/>
      <c r="BB51" s="343"/>
      <c r="BC51" s="343" t="s">
        <v>345</v>
      </c>
      <c r="BD51" s="343"/>
      <c r="BE51" s="343"/>
      <c r="BF51" s="343"/>
      <c r="BG51" s="343"/>
      <c r="BH51" s="343"/>
      <c r="BI51" s="343"/>
      <c r="BJ51" s="343"/>
      <c r="BK51" s="344"/>
    </row>
  </sheetData>
  <sheetProtection/>
  <mergeCells count="89">
    <mergeCell ref="A1:D1"/>
    <mergeCell ref="C6:J7"/>
    <mergeCell ref="K6:M7"/>
    <mergeCell ref="N6:S7"/>
    <mergeCell ref="T6:V7"/>
    <mergeCell ref="W6:AD7"/>
    <mergeCell ref="AR6:BJ6"/>
    <mergeCell ref="AQ7:AQ8"/>
    <mergeCell ref="AR7:BJ8"/>
    <mergeCell ref="AH10:AO10"/>
    <mergeCell ref="AS10:BK10"/>
    <mergeCell ref="C11:J11"/>
    <mergeCell ref="V11:X11"/>
    <mergeCell ref="Y11:Z11"/>
    <mergeCell ref="AI11:AO11"/>
    <mergeCell ref="AT11:BK11"/>
    <mergeCell ref="L12:AD14"/>
    <mergeCell ref="AU12:BK12"/>
    <mergeCell ref="E13:J15"/>
    <mergeCell ref="AJ13:AO15"/>
    <mergeCell ref="AU13:BK13"/>
    <mergeCell ref="AU14:BK14"/>
    <mergeCell ref="M15:S15"/>
    <mergeCell ref="V15:X15"/>
    <mergeCell ref="AB15:AD15"/>
    <mergeCell ref="AT15:BB15"/>
    <mergeCell ref="BD15:BF15"/>
    <mergeCell ref="BG15:BK15"/>
    <mergeCell ref="V16:X16"/>
    <mergeCell ref="Y16:Z16"/>
    <mergeCell ref="AB16:AD16"/>
    <mergeCell ref="O18:T18"/>
    <mergeCell ref="U18:X18"/>
    <mergeCell ref="O19:T19"/>
    <mergeCell ref="U19:X19"/>
    <mergeCell ref="BD19:BF19"/>
    <mergeCell ref="BG19:BK19"/>
    <mergeCell ref="BG18:BK18"/>
    <mergeCell ref="BD18:BF18"/>
    <mergeCell ref="E20:J24"/>
    <mergeCell ref="P20:T20"/>
    <mergeCell ref="U20:X20"/>
    <mergeCell ref="AU20:AY20"/>
    <mergeCell ref="BA20:BB20"/>
    <mergeCell ref="BD20:BK20"/>
    <mergeCell ref="P21:T21"/>
    <mergeCell ref="U21:X21"/>
    <mergeCell ref="AU21:AY21"/>
    <mergeCell ref="BA21:BB21"/>
    <mergeCell ref="BD21:BK21"/>
    <mergeCell ref="P22:T22"/>
    <mergeCell ref="U22:X22"/>
    <mergeCell ref="AU22:AY22"/>
    <mergeCell ref="BA22:BB22"/>
    <mergeCell ref="BD22:BK22"/>
    <mergeCell ref="P23:T23"/>
    <mergeCell ref="U23:X23"/>
    <mergeCell ref="AU23:AY23"/>
    <mergeCell ref="BA23:BB23"/>
    <mergeCell ref="BD23:BK23"/>
    <mergeCell ref="AU24:AY24"/>
    <mergeCell ref="BA24:BB24"/>
    <mergeCell ref="BD24:BK24"/>
    <mergeCell ref="E30:J36"/>
    <mergeCell ref="N30:AD30"/>
    <mergeCell ref="AI30:AO30"/>
    <mergeCell ref="BD25:BF25"/>
    <mergeCell ref="BG25:BK25"/>
    <mergeCell ref="BD26:BF26"/>
    <mergeCell ref="BG26:BK26"/>
    <mergeCell ref="AS27:BK27"/>
    <mergeCell ref="C28:J28"/>
    <mergeCell ref="M28:AD28"/>
    <mergeCell ref="AH34:AO35"/>
    <mergeCell ref="AR35:BK35"/>
    <mergeCell ref="M29:U29"/>
    <mergeCell ref="W29:Y29"/>
    <mergeCell ref="Z29:AD29"/>
    <mergeCell ref="AH29:AO29"/>
    <mergeCell ref="C37:AD38"/>
    <mergeCell ref="AH37:AO38"/>
    <mergeCell ref="AR37:BK38"/>
    <mergeCell ref="AH40:AO41"/>
    <mergeCell ref="C42:AD43"/>
    <mergeCell ref="AR29:BK29"/>
    <mergeCell ref="AR31:BK32"/>
    <mergeCell ref="AR30:BK30"/>
    <mergeCell ref="N31:AD31"/>
    <mergeCell ref="AH31:AO32"/>
  </mergeCells>
  <printOptions/>
  <pageMargins left="0.41" right="0.4" top="0.46" bottom="0.4724409448818898" header="0.46" footer="0.4724409448818898"/>
  <pageSetup fitToHeight="1" fitToWidth="1" horizontalDpi="600" verticalDpi="600" orientation="landscape" paperSize="9" scale="7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K52"/>
  <sheetViews>
    <sheetView view="pageBreakPreview" zoomScale="85" zoomScaleNormal="85" zoomScaleSheetLayoutView="85" zoomScalePageLayoutView="0" workbookViewId="0" topLeftCell="A1">
      <selection activeCell="BA49" sqref="BA49"/>
    </sheetView>
  </sheetViews>
  <sheetFormatPr defaultColWidth="2.25390625" defaultRowHeight="15" customHeight="1"/>
  <cols>
    <col min="1" max="1" width="1.625" style="1" customWidth="1"/>
    <col min="2" max="2" width="2.25390625" style="1" customWidth="1"/>
    <col min="3" max="3" width="2.125" style="1" customWidth="1"/>
    <col min="4"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427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4.25" customHeight="1">
      <c r="C6" s="900" t="s">
        <v>821</v>
      </c>
      <c r="D6" s="901"/>
      <c r="E6" s="901"/>
      <c r="F6" s="901"/>
      <c r="G6" s="901"/>
      <c r="H6" s="901"/>
      <c r="I6" s="901"/>
      <c r="J6" s="901"/>
      <c r="K6" s="904"/>
      <c r="L6" s="904"/>
      <c r="M6" s="904"/>
      <c r="N6" s="906" t="s">
        <v>820</v>
      </c>
      <c r="O6" s="906"/>
      <c r="P6" s="906"/>
      <c r="Q6" s="906"/>
      <c r="R6" s="906"/>
      <c r="S6" s="906"/>
      <c r="T6" s="904"/>
      <c r="U6" s="904"/>
      <c r="V6" s="904"/>
      <c r="W6" s="908" t="s">
        <v>289</v>
      </c>
      <c r="X6" s="908"/>
      <c r="Y6" s="908"/>
      <c r="Z6" s="908"/>
      <c r="AA6" s="908"/>
      <c r="AB6" s="908"/>
      <c r="AC6" s="908"/>
      <c r="AD6" s="909"/>
      <c r="AF6" s="8"/>
      <c r="AG6" s="8"/>
      <c r="AH6" s="58" t="s">
        <v>763</v>
      </c>
      <c r="AI6" s="59"/>
      <c r="AJ6" s="59"/>
      <c r="AK6" s="59"/>
      <c r="AL6" s="59"/>
      <c r="AM6" s="59"/>
      <c r="AN6" s="59"/>
      <c r="AO6" s="408"/>
      <c r="AP6" s="240" t="str">
        <f>IF(OR(AQ6="●",AQ7="●"),"■","□")</f>
        <v>□</v>
      </c>
      <c r="AQ6" s="439" t="s">
        <v>249</v>
      </c>
      <c r="AR6" s="1038" t="s">
        <v>764</v>
      </c>
      <c r="AS6" s="1038"/>
      <c r="AT6" s="1038"/>
      <c r="AU6" s="1038"/>
      <c r="AV6" s="1038"/>
      <c r="AW6" s="1038"/>
      <c r="AX6" s="1038"/>
      <c r="AY6" s="1038"/>
      <c r="AZ6" s="1038"/>
      <c r="BA6" s="1038"/>
      <c r="BB6" s="1038"/>
      <c r="BC6" s="1038"/>
      <c r="BD6" s="1038"/>
      <c r="BE6" s="1038"/>
      <c r="BF6" s="1038"/>
      <c r="BG6" s="1038"/>
      <c r="BH6" s="1038"/>
      <c r="BI6" s="1038"/>
      <c r="BJ6" s="1038"/>
      <c r="BK6" s="437"/>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G7" s="8"/>
      <c r="AH7" s="63"/>
      <c r="AI7" s="8"/>
      <c r="AJ7" s="8"/>
      <c r="AK7" s="8"/>
      <c r="AL7" s="8"/>
      <c r="AM7" s="8"/>
      <c r="AN7" s="8"/>
      <c r="AO7" s="9"/>
      <c r="AP7" s="8"/>
      <c r="AQ7" s="1090" t="s">
        <v>249</v>
      </c>
      <c r="AR7" s="1083" t="s">
        <v>765</v>
      </c>
      <c r="AS7" s="1083"/>
      <c r="AT7" s="1083"/>
      <c r="AU7" s="1083"/>
      <c r="AV7" s="1083"/>
      <c r="AW7" s="1083"/>
      <c r="AX7" s="1083"/>
      <c r="AY7" s="1083"/>
      <c r="AZ7" s="1083"/>
      <c r="BA7" s="1083"/>
      <c r="BB7" s="1083"/>
      <c r="BC7" s="1083"/>
      <c r="BD7" s="1083"/>
      <c r="BE7" s="1083"/>
      <c r="BF7" s="1083"/>
      <c r="BG7" s="1083"/>
      <c r="BH7" s="1083"/>
      <c r="BI7" s="1083"/>
      <c r="BJ7" s="1083"/>
      <c r="BK7" s="64"/>
    </row>
    <row r="8" spans="32:63" ht="14.25" customHeight="1" thickBot="1">
      <c r="AF8" s="8"/>
      <c r="AG8" s="8"/>
      <c r="AH8" s="60"/>
      <c r="AI8" s="61"/>
      <c r="AJ8" s="61"/>
      <c r="AK8" s="61"/>
      <c r="AL8" s="61"/>
      <c r="AM8" s="61"/>
      <c r="AN8" s="61"/>
      <c r="AO8" s="93"/>
      <c r="AP8" s="61"/>
      <c r="AQ8" s="1091"/>
      <c r="AR8" s="1089"/>
      <c r="AS8" s="1089"/>
      <c r="AT8" s="1089"/>
      <c r="AU8" s="1089"/>
      <c r="AV8" s="1089"/>
      <c r="AW8" s="1089"/>
      <c r="AX8" s="1089"/>
      <c r="AY8" s="1089"/>
      <c r="AZ8" s="1089"/>
      <c r="BA8" s="1089"/>
      <c r="BB8" s="1089"/>
      <c r="BC8" s="1089"/>
      <c r="BD8" s="1089"/>
      <c r="BE8" s="1089"/>
      <c r="BF8" s="1089"/>
      <c r="BG8" s="1089"/>
      <c r="BH8" s="1089"/>
      <c r="BI8" s="1089"/>
      <c r="BJ8" s="1089"/>
      <c r="BK8" s="62"/>
    </row>
    <row r="9" spans="2:62" ht="14.25" customHeight="1" thickBot="1">
      <c r="B9" s="183" t="s">
        <v>703</v>
      </c>
      <c r="C9" s="183"/>
      <c r="D9" s="183"/>
      <c r="I9" s="338" t="str">
        <f>IF(K11="★",IF(K28="■","●：","○："),"○：")</f>
        <v>○：</v>
      </c>
      <c r="J9" s="183" t="s">
        <v>572</v>
      </c>
      <c r="K9" s="183"/>
      <c r="L9" s="183"/>
      <c r="M9" s="183"/>
      <c r="N9" s="183"/>
      <c r="O9" s="183"/>
      <c r="AF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2:63" ht="14.25" customHeight="1" thickBot="1">
      <c r="B10" s="11" t="s">
        <v>309</v>
      </c>
      <c r="AF10" s="8"/>
      <c r="AH10" s="912" t="s">
        <v>98</v>
      </c>
      <c r="AI10" s="913"/>
      <c r="AJ10" s="913"/>
      <c r="AK10" s="913"/>
      <c r="AL10" s="913"/>
      <c r="AM10" s="913"/>
      <c r="AN10" s="913"/>
      <c r="AO10" s="914"/>
      <c r="AP10" s="260" t="str">
        <f>IF(OR(AQ27="★",AQ28="★",AND(AQ10="★",AQ15="★")),"■","□")</f>
        <v>□</v>
      </c>
      <c r="AQ10" s="260" t="str">
        <f>IF(AR10="●","★",IF(AR11="■","★","☆"))</f>
        <v>☆</v>
      </c>
      <c r="AR10" s="189" t="s">
        <v>249</v>
      </c>
      <c r="AS10" s="919" t="s">
        <v>346</v>
      </c>
      <c r="AT10" s="919"/>
      <c r="AU10" s="919"/>
      <c r="AV10" s="919"/>
      <c r="AW10" s="919"/>
      <c r="AX10" s="919"/>
      <c r="AY10" s="919"/>
      <c r="AZ10" s="919"/>
      <c r="BA10" s="919"/>
      <c r="BB10" s="919"/>
      <c r="BC10" s="919"/>
      <c r="BD10" s="919"/>
      <c r="BE10" s="919"/>
      <c r="BF10" s="919"/>
      <c r="BG10" s="919"/>
      <c r="BH10" s="919"/>
      <c r="BI10" s="919"/>
      <c r="BJ10" s="919"/>
      <c r="BK10" s="920"/>
    </row>
    <row r="11" spans="3:63" ht="14.25" customHeight="1">
      <c r="C11" s="912" t="s">
        <v>93</v>
      </c>
      <c r="D11" s="913"/>
      <c r="E11" s="913"/>
      <c r="F11" s="913"/>
      <c r="G11" s="913"/>
      <c r="H11" s="913"/>
      <c r="I11" s="913"/>
      <c r="J11" s="914"/>
      <c r="K11" s="262" t="str">
        <f>IF(L11="●","★",IF(L16="●","★","☆"))</f>
        <v>☆</v>
      </c>
      <c r="L11" s="189" t="s">
        <v>249</v>
      </c>
      <c r="M11" s="75" t="s">
        <v>310</v>
      </c>
      <c r="N11" s="75"/>
      <c r="O11" s="75"/>
      <c r="P11" s="75"/>
      <c r="Q11" s="75"/>
      <c r="R11" s="75"/>
      <c r="S11" s="75"/>
      <c r="T11" s="75"/>
      <c r="U11" s="82" t="s">
        <v>349</v>
      </c>
      <c r="V11" s="937">
        <f>IF(U18=0,"",IF(U19="","",U18*U19))</f>
      </c>
      <c r="W11" s="937"/>
      <c r="X11" s="937"/>
      <c r="Y11" s="938" t="s">
        <v>350</v>
      </c>
      <c r="Z11" s="938"/>
      <c r="AA11" s="83" t="s">
        <v>351</v>
      </c>
      <c r="AB11" s="75" t="s">
        <v>292</v>
      </c>
      <c r="AC11" s="75"/>
      <c r="AD11" s="76"/>
      <c r="AE11" s="8"/>
      <c r="AF11" s="8"/>
      <c r="AH11" s="63"/>
      <c r="AI11" s="921" t="s">
        <v>347</v>
      </c>
      <c r="AJ11" s="921"/>
      <c r="AK11" s="921"/>
      <c r="AL11" s="921"/>
      <c r="AM11" s="921"/>
      <c r="AN11" s="921"/>
      <c r="AO11" s="922"/>
      <c r="AP11" s="190"/>
      <c r="AQ11" s="190"/>
      <c r="AR11" s="191" t="str">
        <f>IF(AS11="●",IF(AS12="★","■","□"),"□")</f>
        <v>□</v>
      </c>
      <c r="AS11" s="192" t="s">
        <v>249</v>
      </c>
      <c r="AT11" s="924" t="s">
        <v>290</v>
      </c>
      <c r="AU11" s="924"/>
      <c r="AV11" s="924"/>
      <c r="AW11" s="924"/>
      <c r="AX11" s="924"/>
      <c r="AY11" s="924"/>
      <c r="AZ11" s="924"/>
      <c r="BA11" s="924"/>
      <c r="BB11" s="924"/>
      <c r="BC11" s="924"/>
      <c r="BD11" s="924"/>
      <c r="BE11" s="924"/>
      <c r="BF11" s="924"/>
      <c r="BG11" s="924"/>
      <c r="BH11" s="924"/>
      <c r="BI11" s="924"/>
      <c r="BJ11" s="924"/>
      <c r="BK11" s="925"/>
    </row>
    <row r="12" spans="3:63" ht="14.25" customHeight="1">
      <c r="C12" s="63"/>
      <c r="D12" s="84"/>
      <c r="E12" s="84"/>
      <c r="F12" s="84"/>
      <c r="G12" s="84"/>
      <c r="H12" s="84"/>
      <c r="I12" s="84"/>
      <c r="J12" s="85"/>
      <c r="K12" s="197"/>
      <c r="L12" s="1066" t="s">
        <v>759</v>
      </c>
      <c r="M12" s="1067"/>
      <c r="N12" s="1067"/>
      <c r="O12" s="1067"/>
      <c r="P12" s="1067"/>
      <c r="Q12" s="1067"/>
      <c r="R12" s="1067"/>
      <c r="S12" s="1067"/>
      <c r="T12" s="1067"/>
      <c r="U12" s="1067"/>
      <c r="V12" s="1067"/>
      <c r="W12" s="1067"/>
      <c r="X12" s="1067"/>
      <c r="Y12" s="1067"/>
      <c r="Z12" s="1067"/>
      <c r="AA12" s="1067"/>
      <c r="AB12" s="1067"/>
      <c r="AC12" s="1067"/>
      <c r="AD12" s="1068"/>
      <c r="AF12" s="8"/>
      <c r="AH12" s="63"/>
      <c r="AI12" s="8"/>
      <c r="AJ12" s="8"/>
      <c r="AK12" s="8"/>
      <c r="AL12" s="8"/>
      <c r="AM12" s="8"/>
      <c r="AN12" s="8"/>
      <c r="AO12" s="8"/>
      <c r="AP12" s="190"/>
      <c r="AQ12" s="190"/>
      <c r="AR12" s="190"/>
      <c r="AS12" s="261" t="str">
        <f>IF(OR(AT12="●",AT13="●",AT14="●"),"★","☆")</f>
        <v>☆</v>
      </c>
      <c r="AT12" s="193" t="s">
        <v>249</v>
      </c>
      <c r="AU12" s="929" t="s">
        <v>729</v>
      </c>
      <c r="AV12" s="929"/>
      <c r="AW12" s="929"/>
      <c r="AX12" s="929"/>
      <c r="AY12" s="929"/>
      <c r="AZ12" s="929"/>
      <c r="BA12" s="929"/>
      <c r="BB12" s="929"/>
      <c r="BC12" s="929"/>
      <c r="BD12" s="929"/>
      <c r="BE12" s="929"/>
      <c r="BF12" s="929"/>
      <c r="BG12" s="929"/>
      <c r="BH12" s="929"/>
      <c r="BI12" s="929"/>
      <c r="BJ12" s="929"/>
      <c r="BK12" s="930"/>
    </row>
    <row r="13" spans="3:63" ht="14.25" customHeight="1">
      <c r="C13" s="63"/>
      <c r="D13" s="79"/>
      <c r="E13" s="1028" t="s">
        <v>348</v>
      </c>
      <c r="F13" s="1028"/>
      <c r="G13" s="1028"/>
      <c r="H13" s="1028"/>
      <c r="I13" s="1028"/>
      <c r="J13" s="1029"/>
      <c r="K13" s="197"/>
      <c r="L13" s="1069"/>
      <c r="M13" s="1070"/>
      <c r="N13" s="1070"/>
      <c r="O13" s="1070"/>
      <c r="P13" s="1070"/>
      <c r="Q13" s="1070"/>
      <c r="R13" s="1070"/>
      <c r="S13" s="1070"/>
      <c r="T13" s="1070"/>
      <c r="U13" s="1070"/>
      <c r="V13" s="1070"/>
      <c r="W13" s="1070"/>
      <c r="X13" s="1070"/>
      <c r="Y13" s="1070"/>
      <c r="Z13" s="1070"/>
      <c r="AA13" s="1070"/>
      <c r="AB13" s="1070"/>
      <c r="AC13" s="1070"/>
      <c r="AD13" s="1071"/>
      <c r="AH13" s="78"/>
      <c r="AI13" s="79"/>
      <c r="AJ13" s="931" t="s">
        <v>348</v>
      </c>
      <c r="AK13" s="931"/>
      <c r="AL13" s="931"/>
      <c r="AM13" s="931"/>
      <c r="AN13" s="931"/>
      <c r="AO13" s="932"/>
      <c r="AP13" s="190"/>
      <c r="AQ13" s="190"/>
      <c r="AR13" s="190"/>
      <c r="AS13" s="194"/>
      <c r="AT13" s="195" t="s">
        <v>249</v>
      </c>
      <c r="AU13" s="933" t="s">
        <v>329</v>
      </c>
      <c r="AV13" s="933"/>
      <c r="AW13" s="933"/>
      <c r="AX13" s="933"/>
      <c r="AY13" s="933"/>
      <c r="AZ13" s="933"/>
      <c r="BA13" s="933"/>
      <c r="BB13" s="933"/>
      <c r="BC13" s="933"/>
      <c r="BD13" s="933"/>
      <c r="BE13" s="933"/>
      <c r="BF13" s="933"/>
      <c r="BG13" s="933"/>
      <c r="BH13" s="933"/>
      <c r="BI13" s="933"/>
      <c r="BJ13" s="933"/>
      <c r="BK13" s="934"/>
    </row>
    <row r="14" spans="3:63" ht="14.25" customHeight="1">
      <c r="C14" s="63"/>
      <c r="D14" s="79"/>
      <c r="E14" s="1028"/>
      <c r="F14" s="1028"/>
      <c r="G14" s="1028"/>
      <c r="H14" s="1028"/>
      <c r="I14" s="1028"/>
      <c r="J14" s="1029"/>
      <c r="K14" s="197"/>
      <c r="L14" s="1072"/>
      <c r="M14" s="1073"/>
      <c r="N14" s="1073"/>
      <c r="O14" s="1073"/>
      <c r="P14" s="1073"/>
      <c r="Q14" s="1073"/>
      <c r="R14" s="1073"/>
      <c r="S14" s="1073"/>
      <c r="T14" s="1073"/>
      <c r="U14" s="1073"/>
      <c r="V14" s="1073"/>
      <c r="W14" s="1073"/>
      <c r="X14" s="1073"/>
      <c r="Y14" s="1073"/>
      <c r="Z14" s="1073"/>
      <c r="AA14" s="1073"/>
      <c r="AB14" s="1073"/>
      <c r="AC14" s="1073"/>
      <c r="AD14" s="1074"/>
      <c r="AH14" s="80"/>
      <c r="AI14" s="81"/>
      <c r="AJ14" s="931"/>
      <c r="AK14" s="931"/>
      <c r="AL14" s="931"/>
      <c r="AM14" s="931"/>
      <c r="AN14" s="931"/>
      <c r="AO14" s="932"/>
      <c r="AP14" s="190"/>
      <c r="AQ14" s="190"/>
      <c r="AR14" s="190"/>
      <c r="AS14" s="194"/>
      <c r="AT14" s="196" t="s">
        <v>249</v>
      </c>
      <c r="AU14" s="1032" t="s">
        <v>330</v>
      </c>
      <c r="AV14" s="1032"/>
      <c r="AW14" s="1032"/>
      <c r="AX14" s="1032"/>
      <c r="AY14" s="1032"/>
      <c r="AZ14" s="1032"/>
      <c r="BA14" s="1032"/>
      <c r="BB14" s="1032"/>
      <c r="BC14" s="1032"/>
      <c r="BD14" s="1032"/>
      <c r="BE14" s="1032"/>
      <c r="BF14" s="1032"/>
      <c r="BG14" s="1032"/>
      <c r="BH14" s="1032"/>
      <c r="BI14" s="1032"/>
      <c r="BJ14" s="1032"/>
      <c r="BK14" s="1033"/>
    </row>
    <row r="15" spans="3:63" ht="14.25" customHeight="1">
      <c r="C15" s="63"/>
      <c r="D15" s="79"/>
      <c r="E15" s="1028"/>
      <c r="F15" s="1028"/>
      <c r="G15" s="1028"/>
      <c r="H15" s="1028"/>
      <c r="I15" s="1028"/>
      <c r="J15" s="1029"/>
      <c r="K15" s="197"/>
      <c r="L15" s="226"/>
      <c r="M15" s="1060" t="s">
        <v>331</v>
      </c>
      <c r="N15" s="1060"/>
      <c r="O15" s="1060"/>
      <c r="P15" s="1060"/>
      <c r="Q15" s="1060"/>
      <c r="R15" s="1060"/>
      <c r="S15" s="1060"/>
      <c r="T15" s="227"/>
      <c r="U15" s="227"/>
      <c r="V15" s="1060" t="s">
        <v>332</v>
      </c>
      <c r="W15" s="1060"/>
      <c r="X15" s="1060"/>
      <c r="Y15" s="227"/>
      <c r="Z15" s="227"/>
      <c r="AA15" s="227"/>
      <c r="AB15" s="1060" t="s">
        <v>333</v>
      </c>
      <c r="AC15" s="1060"/>
      <c r="AD15" s="1061"/>
      <c r="AH15" s="80"/>
      <c r="AI15" s="15"/>
      <c r="AJ15" s="931"/>
      <c r="AK15" s="931"/>
      <c r="AL15" s="931"/>
      <c r="AM15" s="931"/>
      <c r="AN15" s="931"/>
      <c r="AO15" s="932"/>
      <c r="AP15" s="190"/>
      <c r="AQ15" s="191" t="str">
        <f>IF(AR15="■","★",IF(AR23="●","★","☆"))</f>
        <v>☆</v>
      </c>
      <c r="AR15" s="191" t="str">
        <f>IF(AS15="●",IF(AS20="★","■","□"),"□")</f>
        <v>□</v>
      </c>
      <c r="AS15" s="403" t="s">
        <v>829</v>
      </c>
      <c r="AT15" s="1030" t="s">
        <v>352</v>
      </c>
      <c r="AU15" s="1030"/>
      <c r="AV15" s="1030"/>
      <c r="AW15" s="1030"/>
      <c r="AX15" s="1030"/>
      <c r="AY15" s="1030"/>
      <c r="AZ15" s="1030"/>
      <c r="BA15" s="1030"/>
      <c r="BB15" s="1030"/>
      <c r="BC15" s="404" t="s">
        <v>294</v>
      </c>
      <c r="BD15" s="1034">
        <v>60</v>
      </c>
      <c r="BE15" s="1034"/>
      <c r="BF15" s="1034"/>
      <c r="BG15" s="1030" t="s">
        <v>311</v>
      </c>
      <c r="BH15" s="1030"/>
      <c r="BI15" s="1030"/>
      <c r="BJ15" s="1030"/>
      <c r="BK15" s="1031"/>
    </row>
    <row r="16" spans="3:63" ht="14.25" customHeight="1">
      <c r="C16" s="63"/>
      <c r="D16" s="79"/>
      <c r="E16" s="201"/>
      <c r="F16" s="201"/>
      <c r="G16" s="201"/>
      <c r="H16" s="201"/>
      <c r="I16" s="201"/>
      <c r="J16" s="199"/>
      <c r="K16" s="203"/>
      <c r="L16" s="228" t="s">
        <v>249</v>
      </c>
      <c r="M16" s="229"/>
      <c r="N16" s="229"/>
      <c r="O16" s="229"/>
      <c r="P16" s="229"/>
      <c r="Q16" s="229"/>
      <c r="R16" s="229"/>
      <c r="S16" s="229"/>
      <c r="T16" s="71"/>
      <c r="U16" s="187" t="s">
        <v>293</v>
      </c>
      <c r="V16" s="1065"/>
      <c r="W16" s="1065"/>
      <c r="X16" s="1065"/>
      <c r="Y16" s="969" t="s">
        <v>350</v>
      </c>
      <c r="Z16" s="969"/>
      <c r="AA16" s="71" t="s">
        <v>351</v>
      </c>
      <c r="AB16" s="1058" t="s">
        <v>358</v>
      </c>
      <c r="AC16" s="1058"/>
      <c r="AD16" s="1059"/>
      <c r="AH16" s="80"/>
      <c r="AI16" s="15"/>
      <c r="AJ16" s="79"/>
      <c r="AK16" s="79"/>
      <c r="AL16" s="79"/>
      <c r="AM16" s="79"/>
      <c r="AN16" s="79"/>
      <c r="AO16" s="345"/>
      <c r="AP16" s="190"/>
      <c r="AQ16" s="190"/>
      <c r="AR16" s="190"/>
      <c r="AS16" s="405"/>
      <c r="AT16" s="56"/>
      <c r="BK16" s="347"/>
    </row>
    <row r="17" spans="3:63" ht="14.25" customHeight="1">
      <c r="C17" s="63"/>
      <c r="D17" s="79"/>
      <c r="E17" s="201"/>
      <c r="F17" s="201"/>
      <c r="G17" s="201"/>
      <c r="H17" s="201"/>
      <c r="I17" s="201"/>
      <c r="J17" s="199"/>
      <c r="K17" s="206"/>
      <c r="L17" s="81"/>
      <c r="M17" s="8"/>
      <c r="N17" s="8"/>
      <c r="O17" s="71"/>
      <c r="P17" s="71"/>
      <c r="Q17" s="71"/>
      <c r="R17" s="71"/>
      <c r="S17" s="71"/>
      <c r="T17" s="71"/>
      <c r="U17" s="187"/>
      <c r="V17" s="71"/>
      <c r="W17" s="71"/>
      <c r="X17" s="71"/>
      <c r="Y17" s="188"/>
      <c r="Z17" s="188"/>
      <c r="AA17" s="8"/>
      <c r="AB17" s="56"/>
      <c r="AC17" s="8"/>
      <c r="AD17" s="64"/>
      <c r="AH17" s="80"/>
      <c r="AI17" s="15"/>
      <c r="AJ17" s="79"/>
      <c r="AK17" s="79"/>
      <c r="AL17" s="79"/>
      <c r="AM17" s="79"/>
      <c r="AN17" s="79"/>
      <c r="AO17" s="345"/>
      <c r="AP17" s="190"/>
      <c r="AQ17" s="190"/>
      <c r="AR17" s="190"/>
      <c r="AS17" s="405"/>
      <c r="AT17" s="56"/>
      <c r="AU17" s="406" t="s">
        <v>819</v>
      </c>
      <c r="AV17" s="56"/>
      <c r="AW17" s="56"/>
      <c r="AX17" s="56"/>
      <c r="AY17" s="56"/>
      <c r="AZ17" s="56"/>
      <c r="BA17" s="56"/>
      <c r="BB17" s="56"/>
      <c r="BC17" s="90"/>
      <c r="BD17" s="407"/>
      <c r="BE17" s="407"/>
      <c r="BF17" s="407"/>
      <c r="BG17" s="56"/>
      <c r="BH17" s="56"/>
      <c r="BI17" s="56"/>
      <c r="BJ17" s="56"/>
      <c r="BK17" s="347"/>
    </row>
    <row r="18" spans="3:63" ht="14.25" customHeight="1">
      <c r="C18" s="63"/>
      <c r="D18" s="81"/>
      <c r="E18" s="201"/>
      <c r="F18" s="201"/>
      <c r="G18" s="201"/>
      <c r="H18" s="201"/>
      <c r="I18" s="201"/>
      <c r="J18" s="199"/>
      <c r="K18" s="206"/>
      <c r="L18" s="81"/>
      <c r="M18" s="8"/>
      <c r="N18" s="8"/>
      <c r="O18" s="1057" t="s">
        <v>94</v>
      </c>
      <c r="P18" s="1057"/>
      <c r="Q18" s="1057"/>
      <c r="R18" s="1057"/>
      <c r="S18" s="1057"/>
      <c r="T18" s="1057"/>
      <c r="U18" s="1035"/>
      <c r="V18" s="1035"/>
      <c r="W18" s="1035"/>
      <c r="X18" s="1035"/>
      <c r="Y18" s="8"/>
      <c r="Z18" s="8"/>
      <c r="AA18" s="8"/>
      <c r="AB18" s="8"/>
      <c r="AC18" s="8"/>
      <c r="AD18" s="64"/>
      <c r="AH18" s="80"/>
      <c r="AI18" s="15"/>
      <c r="AJ18" s="79"/>
      <c r="AK18" s="79"/>
      <c r="AL18" s="79"/>
      <c r="AM18" s="79"/>
      <c r="AN18" s="79"/>
      <c r="AO18" s="345"/>
      <c r="AP18" s="190"/>
      <c r="AQ18" s="190"/>
      <c r="AR18" s="190"/>
      <c r="AS18" s="405"/>
      <c r="AT18" s="56"/>
      <c r="AU18" s="406"/>
      <c r="AV18" s="56"/>
      <c r="AW18" s="56"/>
      <c r="AX18" s="56"/>
      <c r="AY18" s="56"/>
      <c r="AZ18" s="56"/>
      <c r="BA18" s="56"/>
      <c r="BB18" s="56"/>
      <c r="BC18" s="90" t="s">
        <v>294</v>
      </c>
      <c r="BD18" s="1024"/>
      <c r="BE18" s="1024"/>
      <c r="BF18" s="1024"/>
      <c r="BG18" s="967" t="s">
        <v>726</v>
      </c>
      <c r="BH18" s="967"/>
      <c r="BI18" s="967"/>
      <c r="BJ18" s="967"/>
      <c r="BK18" s="968"/>
    </row>
    <row r="19" spans="3:63" ht="14.25" customHeight="1">
      <c r="C19" s="63"/>
      <c r="D19" s="81"/>
      <c r="E19" s="201"/>
      <c r="F19" s="201"/>
      <c r="G19" s="201"/>
      <c r="H19" s="201"/>
      <c r="I19" s="201"/>
      <c r="J19" s="199"/>
      <c r="K19" s="206"/>
      <c r="L19" s="81"/>
      <c r="M19" s="8"/>
      <c r="N19" s="8"/>
      <c r="O19" s="954" t="s">
        <v>96</v>
      </c>
      <c r="P19" s="954"/>
      <c r="Q19" s="954"/>
      <c r="R19" s="954"/>
      <c r="S19" s="954"/>
      <c r="T19" s="954"/>
      <c r="U19" s="955">
        <f>IF(U$23="","",(P20*U20+P21*U21+P22*U22)/U$23)</f>
      </c>
      <c r="V19" s="955"/>
      <c r="W19" s="955"/>
      <c r="X19" s="955"/>
      <c r="Y19" s="8"/>
      <c r="Z19" s="8"/>
      <c r="AA19" s="8"/>
      <c r="AB19" s="8"/>
      <c r="AC19" s="8"/>
      <c r="AD19" s="64"/>
      <c r="AH19" s="80"/>
      <c r="AI19" s="15"/>
      <c r="AJ19" s="79"/>
      <c r="AK19" s="79"/>
      <c r="AL19" s="79"/>
      <c r="AM19" s="79"/>
      <c r="AN19" s="79"/>
      <c r="AO19" s="345"/>
      <c r="AP19" s="190"/>
      <c r="AQ19" s="190"/>
      <c r="AR19" s="190"/>
      <c r="AS19" s="405"/>
      <c r="AT19" s="56"/>
      <c r="AU19" s="501"/>
      <c r="AV19" s="502"/>
      <c r="AW19" s="502"/>
      <c r="AX19" s="502"/>
      <c r="AY19" s="502"/>
      <c r="AZ19" s="502"/>
      <c r="BA19" s="502"/>
      <c r="BB19" s="502"/>
      <c r="BC19" s="407"/>
      <c r="BD19" s="1115"/>
      <c r="BE19" s="1115"/>
      <c r="BF19" s="1115"/>
      <c r="BG19" s="1116"/>
      <c r="BH19" s="1116"/>
      <c r="BI19" s="1116"/>
      <c r="BJ19" s="1116"/>
      <c r="BK19" s="1117"/>
    </row>
    <row r="20" spans="3:63" ht="14.25" customHeight="1">
      <c r="C20" s="63"/>
      <c r="D20" s="15"/>
      <c r="E20" s="931"/>
      <c r="F20" s="931"/>
      <c r="G20" s="931"/>
      <c r="H20" s="931"/>
      <c r="I20" s="931"/>
      <c r="J20" s="932"/>
      <c r="K20" s="206"/>
      <c r="L20" s="81"/>
      <c r="M20" s="8"/>
      <c r="N20" s="8"/>
      <c r="O20" s="7"/>
      <c r="P20" s="958">
        <v>1</v>
      </c>
      <c r="Q20" s="958"/>
      <c r="R20" s="958"/>
      <c r="S20" s="958"/>
      <c r="T20" s="958"/>
      <c r="U20" s="950"/>
      <c r="V20" s="950"/>
      <c r="W20" s="950"/>
      <c r="X20" s="950"/>
      <c r="Y20" s="8"/>
      <c r="Z20" s="8"/>
      <c r="AA20" s="8"/>
      <c r="AB20" s="8"/>
      <c r="AC20" s="8"/>
      <c r="AD20" s="64"/>
      <c r="AF20" s="8"/>
      <c r="AH20" s="80"/>
      <c r="AI20" s="15"/>
      <c r="AJ20" s="198"/>
      <c r="AK20" s="198"/>
      <c r="AL20" s="198"/>
      <c r="AM20" s="198"/>
      <c r="AN20" s="198"/>
      <c r="AO20" s="199"/>
      <c r="AP20" s="190"/>
      <c r="AQ20" s="190"/>
      <c r="AR20" s="190"/>
      <c r="AS20" s="263" t="str">
        <f>IF(OR(AT20="●",AT21="●",AT22="●",AT23="●",AT24="●"),"★","☆")</f>
        <v>☆</v>
      </c>
      <c r="AT20" s="200" t="s">
        <v>249</v>
      </c>
      <c r="AU20" s="946" t="s">
        <v>353</v>
      </c>
      <c r="AV20" s="946"/>
      <c r="AW20" s="946"/>
      <c r="AX20" s="946"/>
      <c r="AY20" s="946"/>
      <c r="AZ20" s="86"/>
      <c r="BA20" s="947" t="s">
        <v>354</v>
      </c>
      <c r="BB20" s="947"/>
      <c r="BC20" s="86"/>
      <c r="BD20" s="946" t="s">
        <v>295</v>
      </c>
      <c r="BE20" s="946"/>
      <c r="BF20" s="946"/>
      <c r="BG20" s="946"/>
      <c r="BH20" s="946"/>
      <c r="BI20" s="946"/>
      <c r="BJ20" s="946"/>
      <c r="BK20" s="948"/>
    </row>
    <row r="21" spans="3:63" ht="14.25" customHeight="1">
      <c r="C21" s="63"/>
      <c r="D21" s="15"/>
      <c r="E21" s="931"/>
      <c r="F21" s="931"/>
      <c r="G21" s="931"/>
      <c r="H21" s="931"/>
      <c r="I21" s="931"/>
      <c r="J21" s="932"/>
      <c r="K21" s="206"/>
      <c r="L21" s="81"/>
      <c r="M21" s="8"/>
      <c r="N21" s="8"/>
      <c r="O21" s="7"/>
      <c r="P21" s="958">
        <v>2</v>
      </c>
      <c r="Q21" s="958"/>
      <c r="R21" s="958"/>
      <c r="S21" s="958"/>
      <c r="T21" s="958"/>
      <c r="U21" s="950"/>
      <c r="V21" s="950"/>
      <c r="W21" s="950"/>
      <c r="X21" s="950"/>
      <c r="Y21" s="8"/>
      <c r="Z21" s="8"/>
      <c r="AA21" s="8"/>
      <c r="AB21" s="8"/>
      <c r="AC21" s="8"/>
      <c r="AD21" s="64"/>
      <c r="AF21" s="8"/>
      <c r="AH21" s="80"/>
      <c r="AI21" s="15"/>
      <c r="AJ21" s="198"/>
      <c r="AK21" s="198"/>
      <c r="AL21" s="198"/>
      <c r="AM21" s="198"/>
      <c r="AN21" s="198"/>
      <c r="AO21" s="199"/>
      <c r="AP21" s="190"/>
      <c r="AQ21" s="190"/>
      <c r="AR21" s="190"/>
      <c r="AS21" s="197"/>
      <c r="AT21" s="202" t="s">
        <v>249</v>
      </c>
      <c r="AU21" s="951" t="s">
        <v>355</v>
      </c>
      <c r="AV21" s="951"/>
      <c r="AW21" s="951"/>
      <c r="AX21" s="951"/>
      <c r="AY21" s="951"/>
      <c r="AZ21" s="87"/>
      <c r="BA21" s="952" t="s">
        <v>354</v>
      </c>
      <c r="BB21" s="952"/>
      <c r="BC21" s="87"/>
      <c r="BD21" s="951" t="s">
        <v>296</v>
      </c>
      <c r="BE21" s="951"/>
      <c r="BF21" s="951"/>
      <c r="BG21" s="951"/>
      <c r="BH21" s="951"/>
      <c r="BI21" s="951"/>
      <c r="BJ21" s="951"/>
      <c r="BK21" s="953"/>
    </row>
    <row r="22" spans="3:63" ht="14.25" customHeight="1">
      <c r="C22" s="63"/>
      <c r="D22" s="15"/>
      <c r="E22" s="931"/>
      <c r="F22" s="931"/>
      <c r="G22" s="931"/>
      <c r="H22" s="931"/>
      <c r="I22" s="931"/>
      <c r="J22" s="932"/>
      <c r="K22" s="206"/>
      <c r="L22" s="81"/>
      <c r="M22" s="8"/>
      <c r="N22" s="8"/>
      <c r="O22" s="7"/>
      <c r="P22" s="958">
        <v>4</v>
      </c>
      <c r="Q22" s="958"/>
      <c r="R22" s="958"/>
      <c r="S22" s="958"/>
      <c r="T22" s="958"/>
      <c r="U22" s="950"/>
      <c r="V22" s="950"/>
      <c r="W22" s="950"/>
      <c r="X22" s="950"/>
      <c r="Y22" s="8"/>
      <c r="Z22" s="8"/>
      <c r="AA22" s="8"/>
      <c r="AB22" s="8"/>
      <c r="AC22" s="8"/>
      <c r="AD22" s="64"/>
      <c r="AF22" s="8"/>
      <c r="AH22" s="80"/>
      <c r="AI22" s="15"/>
      <c r="AJ22" s="198"/>
      <c r="AK22" s="198"/>
      <c r="AL22" s="198"/>
      <c r="AM22" s="198"/>
      <c r="AN22" s="198"/>
      <c r="AO22" s="199"/>
      <c r="AP22" s="190"/>
      <c r="AQ22" s="190"/>
      <c r="AR22" s="190"/>
      <c r="AS22" s="197"/>
      <c r="AT22" s="202" t="s">
        <v>249</v>
      </c>
      <c r="AU22" s="951" t="s">
        <v>356</v>
      </c>
      <c r="AV22" s="951"/>
      <c r="AW22" s="951"/>
      <c r="AX22" s="951"/>
      <c r="AY22" s="951"/>
      <c r="AZ22" s="87"/>
      <c r="BA22" s="952" t="s">
        <v>354</v>
      </c>
      <c r="BB22" s="952"/>
      <c r="BC22" s="87"/>
      <c r="BD22" s="951" t="s">
        <v>297</v>
      </c>
      <c r="BE22" s="951"/>
      <c r="BF22" s="951"/>
      <c r="BG22" s="951"/>
      <c r="BH22" s="951"/>
      <c r="BI22" s="951"/>
      <c r="BJ22" s="951"/>
      <c r="BK22" s="953"/>
    </row>
    <row r="23" spans="3:63" ht="14.25" customHeight="1">
      <c r="C23" s="63"/>
      <c r="D23" s="15"/>
      <c r="E23" s="931"/>
      <c r="F23" s="931"/>
      <c r="G23" s="931"/>
      <c r="H23" s="931"/>
      <c r="I23" s="931"/>
      <c r="J23" s="932"/>
      <c r="K23" s="206"/>
      <c r="L23" s="81"/>
      <c r="M23" s="8"/>
      <c r="N23" s="8"/>
      <c r="O23" s="73"/>
      <c r="P23" s="949" t="s">
        <v>217</v>
      </c>
      <c r="Q23" s="949"/>
      <c r="R23" s="949"/>
      <c r="S23" s="949"/>
      <c r="T23" s="949"/>
      <c r="U23" s="965">
        <f>IF(SUM(U20:W22)=0,"",SUM(U20:W22))</f>
      </c>
      <c r="V23" s="965"/>
      <c r="W23" s="965"/>
      <c r="X23" s="965"/>
      <c r="Y23" s="8"/>
      <c r="Z23" s="8"/>
      <c r="AA23" s="8"/>
      <c r="AB23" s="8"/>
      <c r="AC23" s="8"/>
      <c r="AD23" s="64"/>
      <c r="AF23" s="8"/>
      <c r="AH23" s="80"/>
      <c r="AI23" s="15"/>
      <c r="AJ23" s="198"/>
      <c r="AK23" s="198"/>
      <c r="AL23" s="198"/>
      <c r="AM23" s="198"/>
      <c r="AN23" s="198"/>
      <c r="AO23" s="199"/>
      <c r="AP23" s="190"/>
      <c r="AQ23" s="190"/>
      <c r="AR23" s="190"/>
      <c r="AS23" s="197"/>
      <c r="AT23" s="202" t="s">
        <v>249</v>
      </c>
      <c r="AU23" s="951" t="s">
        <v>357</v>
      </c>
      <c r="AV23" s="951"/>
      <c r="AW23" s="951"/>
      <c r="AX23" s="951"/>
      <c r="AY23" s="951"/>
      <c r="AZ23" s="87"/>
      <c r="BA23" s="952" t="s">
        <v>354</v>
      </c>
      <c r="BB23" s="952"/>
      <c r="BC23" s="87"/>
      <c r="BD23" s="951" t="s">
        <v>298</v>
      </c>
      <c r="BE23" s="951"/>
      <c r="BF23" s="951"/>
      <c r="BG23" s="951"/>
      <c r="BH23" s="951"/>
      <c r="BI23" s="951"/>
      <c r="BJ23" s="951"/>
      <c r="BK23" s="953"/>
    </row>
    <row r="24" spans="3:63" ht="14.25" customHeight="1" thickBot="1">
      <c r="C24" s="60"/>
      <c r="D24" s="91"/>
      <c r="E24" s="956"/>
      <c r="F24" s="956"/>
      <c r="G24" s="956"/>
      <c r="H24" s="956"/>
      <c r="I24" s="956"/>
      <c r="J24" s="957"/>
      <c r="K24" s="213"/>
      <c r="L24" s="92"/>
      <c r="M24" s="61"/>
      <c r="N24" s="61"/>
      <c r="O24" s="91" t="s">
        <v>95</v>
      </c>
      <c r="P24" s="61"/>
      <c r="Q24" s="61"/>
      <c r="R24" s="61"/>
      <c r="S24" s="61"/>
      <c r="T24" s="61"/>
      <c r="U24" s="61"/>
      <c r="V24" s="61"/>
      <c r="W24" s="61"/>
      <c r="X24" s="61"/>
      <c r="Y24" s="61"/>
      <c r="Z24" s="61"/>
      <c r="AA24" s="61"/>
      <c r="AB24" s="61"/>
      <c r="AC24" s="61"/>
      <c r="AD24" s="62"/>
      <c r="AF24" s="8"/>
      <c r="AH24" s="80"/>
      <c r="AI24" s="15"/>
      <c r="AJ24" s="198"/>
      <c r="AK24" s="204"/>
      <c r="AL24" s="204"/>
      <c r="AM24" s="204"/>
      <c r="AN24" s="204"/>
      <c r="AO24" s="205"/>
      <c r="AP24" s="190"/>
      <c r="AQ24" s="190"/>
      <c r="AR24" s="190"/>
      <c r="AS24" s="197"/>
      <c r="AT24" s="202" t="s">
        <v>249</v>
      </c>
      <c r="AU24" s="951" t="s">
        <v>359</v>
      </c>
      <c r="AV24" s="951"/>
      <c r="AW24" s="951"/>
      <c r="AX24" s="951"/>
      <c r="AY24" s="951"/>
      <c r="BA24" s="952" t="s">
        <v>354</v>
      </c>
      <c r="BB24" s="952"/>
      <c r="BC24" s="87"/>
      <c r="BD24" s="951" t="s">
        <v>299</v>
      </c>
      <c r="BE24" s="951"/>
      <c r="BF24" s="951"/>
      <c r="BG24" s="951"/>
      <c r="BH24" s="951"/>
      <c r="BI24" s="951"/>
      <c r="BJ24" s="951"/>
      <c r="BK24" s="953"/>
    </row>
    <row r="25" spans="3:63" ht="14.25" customHeight="1">
      <c r="C25" s="8"/>
      <c r="D25" s="15"/>
      <c r="E25" s="79"/>
      <c r="F25" s="79"/>
      <c r="G25" s="79"/>
      <c r="H25" s="79"/>
      <c r="I25" s="79"/>
      <c r="J25" s="79"/>
      <c r="K25" s="217"/>
      <c r="L25" s="81"/>
      <c r="M25" s="8"/>
      <c r="N25" s="8"/>
      <c r="O25" s="15"/>
      <c r="P25" s="8"/>
      <c r="Q25" s="8"/>
      <c r="R25" s="8"/>
      <c r="S25" s="8"/>
      <c r="T25" s="8"/>
      <c r="U25" s="8"/>
      <c r="V25" s="8"/>
      <c r="W25" s="8"/>
      <c r="X25" s="8"/>
      <c r="Y25" s="8"/>
      <c r="Z25" s="8"/>
      <c r="AA25" s="8"/>
      <c r="AB25" s="8"/>
      <c r="AC25" s="8"/>
      <c r="AD25" s="8"/>
      <c r="AF25" s="8"/>
      <c r="AH25" s="80"/>
      <c r="AI25" s="15"/>
      <c r="AJ25" s="204"/>
      <c r="AK25" s="204"/>
      <c r="AL25" s="204"/>
      <c r="AM25" s="204"/>
      <c r="AN25" s="204"/>
      <c r="AO25" s="205"/>
      <c r="AP25" s="190"/>
      <c r="AQ25" s="190"/>
      <c r="AR25" s="190"/>
      <c r="AS25" s="197"/>
      <c r="AT25" s="8"/>
      <c r="AU25" s="88" t="s">
        <v>360</v>
      </c>
      <c r="AV25" s="88"/>
      <c r="AW25" s="88"/>
      <c r="AX25" s="88"/>
      <c r="AY25" s="88"/>
      <c r="AZ25" s="88"/>
      <c r="BA25" s="88"/>
      <c r="BB25" s="88"/>
      <c r="BC25" s="89" t="s">
        <v>361</v>
      </c>
      <c r="BD25" s="961"/>
      <c r="BE25" s="961"/>
      <c r="BF25" s="961"/>
      <c r="BG25" s="962" t="s">
        <v>300</v>
      </c>
      <c r="BH25" s="962"/>
      <c r="BI25" s="962"/>
      <c r="BJ25" s="962"/>
      <c r="BK25" s="963"/>
    </row>
    <row r="26" spans="3:63" ht="14.25" customHeight="1">
      <c r="C26" s="8"/>
      <c r="D26" s="15"/>
      <c r="E26" s="79"/>
      <c r="F26" s="79"/>
      <c r="G26" s="79"/>
      <c r="H26" s="79"/>
      <c r="I26" s="79"/>
      <c r="J26" s="79"/>
      <c r="K26" s="217"/>
      <c r="L26" s="81"/>
      <c r="M26" s="8"/>
      <c r="N26" s="8"/>
      <c r="O26" s="15"/>
      <c r="P26" s="8"/>
      <c r="Q26" s="8"/>
      <c r="R26" s="8"/>
      <c r="S26" s="8"/>
      <c r="T26" s="8"/>
      <c r="U26" s="8"/>
      <c r="V26" s="8"/>
      <c r="W26" s="8"/>
      <c r="X26" s="8"/>
      <c r="Y26" s="8"/>
      <c r="Z26" s="8"/>
      <c r="AA26" s="8"/>
      <c r="AB26" s="8"/>
      <c r="AC26" s="8"/>
      <c r="AD26" s="8"/>
      <c r="AF26" s="8"/>
      <c r="AH26" s="80"/>
      <c r="AI26" s="15"/>
      <c r="AJ26" s="204"/>
      <c r="AK26" s="204"/>
      <c r="AL26" s="204"/>
      <c r="AM26" s="204"/>
      <c r="AN26" s="204"/>
      <c r="AO26" s="205"/>
      <c r="AP26" s="190"/>
      <c r="AQ26" s="190"/>
      <c r="AR26" s="190"/>
      <c r="AS26" s="197"/>
      <c r="AT26" s="8"/>
      <c r="AU26" s="56" t="s">
        <v>362</v>
      </c>
      <c r="AV26" s="56"/>
      <c r="AW26" s="56"/>
      <c r="AX26" s="56"/>
      <c r="AY26" s="56"/>
      <c r="AZ26" s="56"/>
      <c r="BA26" s="56"/>
      <c r="BB26" s="56"/>
      <c r="BC26" s="90" t="s">
        <v>361</v>
      </c>
      <c r="BD26" s="966"/>
      <c r="BE26" s="966"/>
      <c r="BF26" s="966"/>
      <c r="BG26" s="967" t="s">
        <v>301</v>
      </c>
      <c r="BH26" s="967"/>
      <c r="BI26" s="967"/>
      <c r="BJ26" s="967"/>
      <c r="BK26" s="968"/>
    </row>
    <row r="27" spans="32:63" ht="14.25" customHeight="1" thickBot="1">
      <c r="AF27" s="8"/>
      <c r="AH27" s="63"/>
      <c r="AI27" s="8"/>
      <c r="AJ27" s="8"/>
      <c r="AK27" s="8"/>
      <c r="AL27" s="8"/>
      <c r="AM27" s="8"/>
      <c r="AN27" s="8"/>
      <c r="AO27" s="9"/>
      <c r="AP27" s="190"/>
      <c r="AQ27" s="532" t="str">
        <f>IF(AR27="●","★","☆")</f>
        <v>☆</v>
      </c>
      <c r="AR27" s="529" t="s">
        <v>249</v>
      </c>
      <c r="AS27" s="943" t="s">
        <v>831</v>
      </c>
      <c r="AT27" s="943"/>
      <c r="AU27" s="943"/>
      <c r="AV27" s="943"/>
      <c r="AW27" s="943"/>
      <c r="AX27" s="943"/>
      <c r="AY27" s="943"/>
      <c r="AZ27" s="943"/>
      <c r="BA27" s="943"/>
      <c r="BB27" s="943"/>
      <c r="BC27" s="943"/>
      <c r="BD27" s="943"/>
      <c r="BE27" s="943"/>
      <c r="BF27" s="943"/>
      <c r="BG27" s="943"/>
      <c r="BH27" s="943"/>
      <c r="BI27" s="943"/>
      <c r="BJ27" s="943"/>
      <c r="BK27" s="944"/>
    </row>
    <row r="28" spans="3:63" ht="14.25" customHeight="1" thickBot="1">
      <c r="C28" s="912" t="s">
        <v>97</v>
      </c>
      <c r="D28" s="913"/>
      <c r="E28" s="913"/>
      <c r="F28" s="913"/>
      <c r="G28" s="913"/>
      <c r="H28" s="913"/>
      <c r="I28" s="913"/>
      <c r="J28" s="914"/>
      <c r="K28" s="260" t="str">
        <f>IF(AND(L28="●",L29="●",L30="★"),"■","□")</f>
        <v>□</v>
      </c>
      <c r="L28" s="222" t="s">
        <v>249</v>
      </c>
      <c r="M28" s="1038" t="s">
        <v>760</v>
      </c>
      <c r="N28" s="1038"/>
      <c r="O28" s="1038"/>
      <c r="P28" s="1038"/>
      <c r="Q28" s="1038"/>
      <c r="R28" s="1038"/>
      <c r="S28" s="1038"/>
      <c r="T28" s="1038"/>
      <c r="U28" s="1038"/>
      <c r="V28" s="1038"/>
      <c r="W28" s="1038"/>
      <c r="X28" s="1038"/>
      <c r="Y28" s="1038"/>
      <c r="Z28" s="1038"/>
      <c r="AA28" s="1038"/>
      <c r="AB28" s="1038"/>
      <c r="AC28" s="1038"/>
      <c r="AD28" s="1039"/>
      <c r="AF28" s="8"/>
      <c r="AH28" s="60"/>
      <c r="AI28" s="61"/>
      <c r="AJ28" s="61"/>
      <c r="AK28" s="61"/>
      <c r="AL28" s="61"/>
      <c r="AM28" s="61"/>
      <c r="AN28" s="61"/>
      <c r="AO28" s="93"/>
      <c r="AP28" s="207"/>
      <c r="AQ28" s="531" t="str">
        <f>IF(AR28="●","★","☆")</f>
        <v>☆</v>
      </c>
      <c r="AR28" s="530" t="s">
        <v>249</v>
      </c>
      <c r="AS28" s="971" t="s">
        <v>830</v>
      </c>
      <c r="AT28" s="971"/>
      <c r="AU28" s="971"/>
      <c r="AV28" s="971"/>
      <c r="AW28" s="971"/>
      <c r="AX28" s="971"/>
      <c r="AY28" s="971"/>
      <c r="AZ28" s="971"/>
      <c r="BA28" s="971"/>
      <c r="BB28" s="971"/>
      <c r="BC28" s="971"/>
      <c r="BD28" s="971"/>
      <c r="BE28" s="971"/>
      <c r="BF28" s="971"/>
      <c r="BG28" s="971"/>
      <c r="BH28" s="971"/>
      <c r="BI28" s="971"/>
      <c r="BJ28" s="971"/>
      <c r="BK28" s="972"/>
    </row>
    <row r="29" spans="3:32" ht="14.25" customHeight="1" thickBot="1">
      <c r="C29" s="63"/>
      <c r="D29" s="8"/>
      <c r="E29" s="8"/>
      <c r="F29" s="8"/>
      <c r="G29" s="8"/>
      <c r="H29" s="8"/>
      <c r="I29" s="8"/>
      <c r="J29" s="8"/>
      <c r="K29" s="190"/>
      <c r="L29" s="192" t="s">
        <v>249</v>
      </c>
      <c r="M29" s="943" t="s">
        <v>364</v>
      </c>
      <c r="N29" s="943"/>
      <c r="O29" s="943"/>
      <c r="P29" s="943"/>
      <c r="Q29" s="943"/>
      <c r="R29" s="943"/>
      <c r="S29" s="943"/>
      <c r="T29" s="943"/>
      <c r="U29" s="943"/>
      <c r="V29" s="90" t="s">
        <v>365</v>
      </c>
      <c r="W29" s="973"/>
      <c r="X29" s="973"/>
      <c r="Y29" s="973"/>
      <c r="Z29" s="1075" t="s">
        <v>762</v>
      </c>
      <c r="AA29" s="1075"/>
      <c r="AB29" s="1075"/>
      <c r="AC29" s="1075"/>
      <c r="AD29" s="1076"/>
      <c r="AF29" s="8"/>
    </row>
    <row r="30" spans="3:63" ht="14.25" customHeight="1">
      <c r="C30" s="78"/>
      <c r="D30" s="94"/>
      <c r="E30" s="1085" t="s">
        <v>348</v>
      </c>
      <c r="F30" s="1085"/>
      <c r="G30" s="1085"/>
      <c r="H30" s="1085"/>
      <c r="I30" s="1085"/>
      <c r="J30" s="1086"/>
      <c r="K30" s="190"/>
      <c r="L30" s="261" t="str">
        <f>IF(OR(M30="●",M31="●",M32="●",M33="●",M34="●",M35="●",M36="●"),"★","☆")</f>
        <v>☆</v>
      </c>
      <c r="M30" s="224" t="s">
        <v>249</v>
      </c>
      <c r="N30" s="1040" t="s">
        <v>341</v>
      </c>
      <c r="O30" s="1040"/>
      <c r="P30" s="1040"/>
      <c r="Q30" s="1040"/>
      <c r="R30" s="1040"/>
      <c r="S30" s="1040"/>
      <c r="T30" s="1040"/>
      <c r="U30" s="1040"/>
      <c r="V30" s="1040"/>
      <c r="W30" s="1040"/>
      <c r="X30" s="1040"/>
      <c r="Y30" s="1040"/>
      <c r="Z30" s="1040"/>
      <c r="AA30" s="1040"/>
      <c r="AB30" s="1040"/>
      <c r="AC30" s="1040"/>
      <c r="AD30" s="1041"/>
      <c r="AF30" s="8"/>
      <c r="AH30" s="912" t="s">
        <v>334</v>
      </c>
      <c r="AI30" s="913"/>
      <c r="AJ30" s="913"/>
      <c r="AK30" s="913"/>
      <c r="AL30" s="913"/>
      <c r="AM30" s="913"/>
      <c r="AN30" s="913"/>
      <c r="AO30" s="913"/>
      <c r="AP30" s="264" t="str">
        <f>IF(OR(AQ29="●",AQ30="●"),"★","☆")</f>
        <v>☆</v>
      </c>
      <c r="AQ30" s="230" t="s">
        <v>249</v>
      </c>
      <c r="AR30" s="1106" t="s">
        <v>336</v>
      </c>
      <c r="AS30" s="1107"/>
      <c r="AT30" s="1107"/>
      <c r="AU30" s="1107"/>
      <c r="AV30" s="1107"/>
      <c r="AW30" s="1107"/>
      <c r="AX30" s="1107"/>
      <c r="AY30" s="1107"/>
      <c r="AZ30" s="1107"/>
      <c r="BA30" s="1107"/>
      <c r="BB30" s="1107"/>
      <c r="BC30" s="1107"/>
      <c r="BD30" s="1107"/>
      <c r="BE30" s="1107"/>
      <c r="BF30" s="1107"/>
      <c r="BG30" s="1107"/>
      <c r="BH30" s="1107"/>
      <c r="BI30" s="1107"/>
      <c r="BJ30" s="1107"/>
      <c r="BK30" s="1108"/>
    </row>
    <row r="31" spans="3:63" ht="14.25" customHeight="1">
      <c r="C31" s="80"/>
      <c r="D31" s="81"/>
      <c r="E31" s="1085"/>
      <c r="F31" s="1085"/>
      <c r="G31" s="1085"/>
      <c r="H31" s="1085"/>
      <c r="I31" s="1085"/>
      <c r="J31" s="1086"/>
      <c r="K31" s="190"/>
      <c r="L31" s="194"/>
      <c r="M31" s="225" t="s">
        <v>249</v>
      </c>
      <c r="N31" s="974" t="s">
        <v>579</v>
      </c>
      <c r="O31" s="974"/>
      <c r="P31" s="974"/>
      <c r="Q31" s="974"/>
      <c r="R31" s="974"/>
      <c r="S31" s="974"/>
      <c r="T31" s="974"/>
      <c r="U31" s="974"/>
      <c r="V31" s="974"/>
      <c r="W31" s="974"/>
      <c r="X31" s="974"/>
      <c r="Y31" s="974"/>
      <c r="Z31" s="974"/>
      <c r="AA31" s="974"/>
      <c r="AB31" s="974"/>
      <c r="AC31" s="974"/>
      <c r="AD31" s="975"/>
      <c r="AF31" s="8"/>
      <c r="AH31" s="63"/>
      <c r="AI31" s="921" t="s">
        <v>99</v>
      </c>
      <c r="AJ31" s="921"/>
      <c r="AK31" s="921"/>
      <c r="AL31" s="921"/>
      <c r="AM31" s="921"/>
      <c r="AN31" s="921"/>
      <c r="AO31" s="921"/>
      <c r="AP31" s="211"/>
      <c r="AQ31" s="232" t="s">
        <v>249</v>
      </c>
      <c r="AR31" s="1062" t="s">
        <v>736</v>
      </c>
      <c r="AS31" s="1063"/>
      <c r="AT31" s="1063"/>
      <c r="AU31" s="1063"/>
      <c r="AV31" s="1063"/>
      <c r="AW31" s="1063"/>
      <c r="AX31" s="1063"/>
      <c r="AY31" s="1063"/>
      <c r="AZ31" s="1063"/>
      <c r="BA31" s="1063"/>
      <c r="BB31" s="1063"/>
      <c r="BC31" s="1063"/>
      <c r="BD31" s="1063"/>
      <c r="BE31" s="1063"/>
      <c r="BF31" s="1063"/>
      <c r="BG31" s="1063"/>
      <c r="BH31" s="1063"/>
      <c r="BI31" s="1063"/>
      <c r="BJ31" s="1063"/>
      <c r="BK31" s="1064"/>
    </row>
    <row r="32" spans="3:63" ht="14.25" customHeight="1">
      <c r="C32" s="80"/>
      <c r="D32" s="15"/>
      <c r="E32" s="1085"/>
      <c r="F32" s="1085"/>
      <c r="G32" s="1085"/>
      <c r="H32" s="1085"/>
      <c r="I32" s="1085"/>
      <c r="J32" s="1086"/>
      <c r="K32" s="190"/>
      <c r="L32" s="194"/>
      <c r="M32" s="225" t="s">
        <v>249</v>
      </c>
      <c r="N32" s="430" t="s">
        <v>304</v>
      </c>
      <c r="O32" s="430"/>
      <c r="P32" s="430"/>
      <c r="Q32" s="430"/>
      <c r="R32" s="430"/>
      <c r="S32" s="430"/>
      <c r="T32" s="430"/>
      <c r="U32" s="430"/>
      <c r="V32" s="430"/>
      <c r="W32" s="430"/>
      <c r="X32" s="430"/>
      <c r="Y32" s="430"/>
      <c r="Z32" s="430"/>
      <c r="AA32" s="430"/>
      <c r="AB32" s="430"/>
      <c r="AC32" s="430"/>
      <c r="AD32" s="431"/>
      <c r="AF32" s="8"/>
      <c r="AH32" s="1042" t="s">
        <v>348</v>
      </c>
      <c r="AI32" s="1043"/>
      <c r="AJ32" s="1043"/>
      <c r="AK32" s="1043"/>
      <c r="AL32" s="1043"/>
      <c r="AM32" s="1043"/>
      <c r="AN32" s="1043"/>
      <c r="AO32" s="1044"/>
      <c r="AP32" s="211"/>
      <c r="AQ32" s="232"/>
      <c r="AR32" s="1109"/>
      <c r="AS32" s="1110"/>
      <c r="AT32" s="1110"/>
      <c r="AU32" s="1110"/>
      <c r="AV32" s="1110"/>
      <c r="AW32" s="1110"/>
      <c r="AX32" s="1110"/>
      <c r="AY32" s="1110"/>
      <c r="AZ32" s="1110"/>
      <c r="BA32" s="1110"/>
      <c r="BB32" s="1110"/>
      <c r="BC32" s="1110"/>
      <c r="BD32" s="1110"/>
      <c r="BE32" s="1110"/>
      <c r="BF32" s="1110"/>
      <c r="BG32" s="1110"/>
      <c r="BH32" s="1110"/>
      <c r="BI32" s="1110"/>
      <c r="BJ32" s="1110"/>
      <c r="BK32" s="1111"/>
    </row>
    <row r="33" spans="3:63" ht="14.25" customHeight="1" thickBot="1">
      <c r="C33" s="80"/>
      <c r="D33" s="15"/>
      <c r="E33" s="1085"/>
      <c r="F33" s="1085"/>
      <c r="G33" s="1085"/>
      <c r="H33" s="1085"/>
      <c r="I33" s="1085"/>
      <c r="J33" s="1086"/>
      <c r="K33" s="190"/>
      <c r="L33" s="194"/>
      <c r="M33" s="225" t="s">
        <v>328</v>
      </c>
      <c r="N33" s="430" t="s">
        <v>342</v>
      </c>
      <c r="O33" s="430"/>
      <c r="P33" s="430"/>
      <c r="Q33" s="430"/>
      <c r="R33" s="430"/>
      <c r="S33" s="430"/>
      <c r="T33" s="430"/>
      <c r="U33" s="430"/>
      <c r="V33" s="430"/>
      <c r="W33" s="430"/>
      <c r="X33" s="430"/>
      <c r="Y33" s="430"/>
      <c r="Z33" s="430"/>
      <c r="AA33" s="430"/>
      <c r="AB33" s="430"/>
      <c r="AC33" s="430"/>
      <c r="AD33" s="431"/>
      <c r="AF33" s="8"/>
      <c r="AH33" s="1045"/>
      <c r="AI33" s="1046"/>
      <c r="AJ33" s="1046"/>
      <c r="AK33" s="1046"/>
      <c r="AL33" s="1046"/>
      <c r="AM33" s="1046"/>
      <c r="AN33" s="1046"/>
      <c r="AO33" s="1047"/>
      <c r="AP33" s="214"/>
      <c r="AQ33" s="233"/>
      <c r="AR33" s="1112"/>
      <c r="AS33" s="1113"/>
      <c r="AT33" s="1113"/>
      <c r="AU33" s="1113"/>
      <c r="AV33" s="1113"/>
      <c r="AW33" s="1113"/>
      <c r="AX33" s="1113"/>
      <c r="AY33" s="1113"/>
      <c r="AZ33" s="1113"/>
      <c r="BA33" s="1113"/>
      <c r="BB33" s="1113"/>
      <c r="BC33" s="1113"/>
      <c r="BD33" s="1113"/>
      <c r="BE33" s="1113"/>
      <c r="BF33" s="1113"/>
      <c r="BG33" s="1113"/>
      <c r="BH33" s="1113"/>
      <c r="BI33" s="1113"/>
      <c r="BJ33" s="1113"/>
      <c r="BK33" s="1114"/>
    </row>
    <row r="34" spans="3:63" ht="14.25" customHeight="1" thickBot="1">
      <c r="C34" s="80"/>
      <c r="D34" s="15"/>
      <c r="E34" s="1085"/>
      <c r="F34" s="1085"/>
      <c r="G34" s="1085"/>
      <c r="H34" s="1085"/>
      <c r="I34" s="1085"/>
      <c r="J34" s="1086"/>
      <c r="K34" s="190"/>
      <c r="L34" s="194"/>
      <c r="M34" s="225" t="s">
        <v>249</v>
      </c>
      <c r="N34" s="430" t="s">
        <v>305</v>
      </c>
      <c r="O34" s="430"/>
      <c r="P34" s="430"/>
      <c r="Q34" s="430"/>
      <c r="R34" s="430"/>
      <c r="S34" s="430"/>
      <c r="T34" s="430"/>
      <c r="U34" s="430"/>
      <c r="V34" s="430"/>
      <c r="W34" s="430"/>
      <c r="X34" s="430"/>
      <c r="Y34" s="430"/>
      <c r="Z34" s="430"/>
      <c r="AA34" s="430"/>
      <c r="AB34" s="430"/>
      <c r="AC34" s="430"/>
      <c r="AD34" s="431"/>
      <c r="AF34" s="8"/>
      <c r="AH34" s="212"/>
      <c r="AI34" s="212"/>
      <c r="AJ34" s="212"/>
      <c r="AK34" s="212"/>
      <c r="AL34" s="212"/>
      <c r="AM34" s="212"/>
      <c r="AN34" s="212"/>
      <c r="AO34" s="212"/>
      <c r="AP34" s="218"/>
      <c r="AQ34" s="218"/>
      <c r="AR34" s="235"/>
      <c r="AS34" s="219"/>
      <c r="AT34" s="219"/>
      <c r="AU34" s="219"/>
      <c r="AV34" s="219"/>
      <c r="AW34" s="219"/>
      <c r="AX34" s="219"/>
      <c r="AY34" s="219"/>
      <c r="AZ34" s="219"/>
      <c r="BA34" s="219"/>
      <c r="BB34" s="219"/>
      <c r="BC34" s="219"/>
      <c r="BD34" s="220"/>
      <c r="BE34" s="220"/>
      <c r="BF34" s="220"/>
      <c r="BG34" s="8"/>
      <c r="BH34" s="8"/>
      <c r="BI34" s="8"/>
      <c r="BJ34" s="8"/>
      <c r="BK34" s="8"/>
    </row>
    <row r="35" spans="3:63" ht="14.25" customHeight="1">
      <c r="C35" s="80"/>
      <c r="D35" s="15"/>
      <c r="E35" s="1085"/>
      <c r="F35" s="1085"/>
      <c r="G35" s="1085"/>
      <c r="H35" s="1085"/>
      <c r="I35" s="1085"/>
      <c r="J35" s="1086"/>
      <c r="K35" s="190"/>
      <c r="L35" s="194"/>
      <c r="M35" s="225" t="s">
        <v>249</v>
      </c>
      <c r="N35" s="430" t="s">
        <v>343</v>
      </c>
      <c r="O35" s="430"/>
      <c r="P35" s="430"/>
      <c r="Q35" s="430"/>
      <c r="R35" s="430"/>
      <c r="S35" s="430"/>
      <c r="T35" s="430"/>
      <c r="U35" s="430"/>
      <c r="V35" s="430"/>
      <c r="W35" s="430"/>
      <c r="X35" s="430"/>
      <c r="Y35" s="430"/>
      <c r="Z35" s="430"/>
      <c r="AA35" s="430"/>
      <c r="AB35" s="430"/>
      <c r="AC35" s="430"/>
      <c r="AD35" s="431"/>
      <c r="AF35" s="8"/>
      <c r="AH35" s="1020" t="s">
        <v>338</v>
      </c>
      <c r="AI35" s="1077"/>
      <c r="AJ35" s="1077"/>
      <c r="AK35" s="1077"/>
      <c r="AL35" s="1077"/>
      <c r="AM35" s="1077"/>
      <c r="AN35" s="1077"/>
      <c r="AO35" s="1078"/>
      <c r="AP35" s="349" t="str">
        <f>IF(AQ35="●","■","□")</f>
        <v>□</v>
      </c>
      <c r="AQ35" s="230" t="s">
        <v>249</v>
      </c>
      <c r="AR35" s="351" t="s">
        <v>339</v>
      </c>
      <c r="AS35" s="352"/>
      <c r="AT35" s="352"/>
      <c r="AU35" s="352"/>
      <c r="AV35" s="352"/>
      <c r="AW35" s="352"/>
      <c r="AX35" s="352"/>
      <c r="AY35" s="352"/>
      <c r="AZ35" s="352"/>
      <c r="BA35" s="352"/>
      <c r="BB35" s="352"/>
      <c r="BC35" s="352"/>
      <c r="BD35" s="352"/>
      <c r="BE35" s="352"/>
      <c r="BF35" s="352"/>
      <c r="BG35" s="352"/>
      <c r="BH35" s="352"/>
      <c r="BI35" s="352"/>
      <c r="BJ35" s="352"/>
      <c r="BK35" s="353"/>
    </row>
    <row r="36" spans="3:63" ht="14.25" customHeight="1" thickBot="1">
      <c r="C36" s="242"/>
      <c r="D36" s="91"/>
      <c r="E36" s="1087"/>
      <c r="F36" s="1087"/>
      <c r="G36" s="1087"/>
      <c r="H36" s="1087"/>
      <c r="I36" s="1087"/>
      <c r="J36" s="1088"/>
      <c r="K36" s="207"/>
      <c r="L36" s="245"/>
      <c r="M36" s="246" t="s">
        <v>249</v>
      </c>
      <c r="N36" s="97" t="s">
        <v>761</v>
      </c>
      <c r="O36" s="97"/>
      <c r="P36" s="97"/>
      <c r="Q36" s="97"/>
      <c r="R36" s="97"/>
      <c r="S36" s="97"/>
      <c r="T36" s="97"/>
      <c r="U36" s="97"/>
      <c r="V36" s="97"/>
      <c r="W36" s="97"/>
      <c r="X36" s="97"/>
      <c r="Y36" s="97"/>
      <c r="Z36" s="97"/>
      <c r="AA36" s="97"/>
      <c r="AB36" s="97"/>
      <c r="AC36" s="97"/>
      <c r="AD36" s="247"/>
      <c r="AF36" s="8"/>
      <c r="AH36" s="1079"/>
      <c r="AI36" s="1080"/>
      <c r="AJ36" s="1080"/>
      <c r="AK36" s="1080"/>
      <c r="AL36" s="1080"/>
      <c r="AM36" s="1080"/>
      <c r="AN36" s="1080"/>
      <c r="AO36" s="1081"/>
      <c r="AP36" s="354"/>
      <c r="AQ36" s="221"/>
      <c r="AR36" s="1025"/>
      <c r="AS36" s="1026"/>
      <c r="AT36" s="1026"/>
      <c r="AU36" s="1026"/>
      <c r="AV36" s="1026"/>
      <c r="AW36" s="1026"/>
      <c r="AX36" s="1026"/>
      <c r="AY36" s="1026"/>
      <c r="AZ36" s="1026"/>
      <c r="BA36" s="1026"/>
      <c r="BB36" s="1026"/>
      <c r="BC36" s="1026"/>
      <c r="BD36" s="1026"/>
      <c r="BE36" s="1026"/>
      <c r="BF36" s="1026"/>
      <c r="BG36" s="1026"/>
      <c r="BH36" s="1026"/>
      <c r="BI36" s="1026"/>
      <c r="BJ36" s="1026"/>
      <c r="BK36" s="1027"/>
    </row>
    <row r="37" spans="3:63" ht="14.25" customHeight="1" thickBot="1">
      <c r="C37" s="1082" t="s">
        <v>750</v>
      </c>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1082"/>
      <c r="AF37" s="8"/>
      <c r="AH37" s="79"/>
      <c r="AI37" s="79"/>
      <c r="AJ37" s="79"/>
      <c r="AK37" s="79"/>
      <c r="AL37" s="79"/>
      <c r="AM37" s="79"/>
      <c r="AN37" s="79"/>
      <c r="AO37" s="79"/>
      <c r="AP37" s="223"/>
      <c r="AQ37" s="8"/>
      <c r="AR37" s="188"/>
      <c r="AS37" s="188"/>
      <c r="AT37" s="188"/>
      <c r="AU37" s="188"/>
      <c r="AV37" s="188"/>
      <c r="AW37" s="188"/>
      <c r="AX37" s="188"/>
      <c r="AY37" s="188"/>
      <c r="AZ37" s="188"/>
      <c r="BA37" s="188"/>
      <c r="BB37" s="188"/>
      <c r="BC37" s="188"/>
      <c r="BD37" s="188"/>
      <c r="BE37" s="188"/>
      <c r="BF37" s="188"/>
      <c r="BG37" s="188"/>
      <c r="BH37" s="188"/>
      <c r="BI37" s="188"/>
      <c r="BJ37" s="188"/>
      <c r="BK37" s="188"/>
    </row>
    <row r="38" spans="3:63" ht="14.25" customHeight="1">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F38" s="8"/>
      <c r="AH38" s="1020" t="s">
        <v>751</v>
      </c>
      <c r="AI38" s="1021"/>
      <c r="AJ38" s="1021"/>
      <c r="AK38" s="1021"/>
      <c r="AL38" s="1021"/>
      <c r="AM38" s="1021"/>
      <c r="AN38" s="1021"/>
      <c r="AO38" s="1022"/>
      <c r="AP38" s="349" t="str">
        <f>IF(AQ38="●","■","□")</f>
        <v>□</v>
      </c>
      <c r="AQ38" s="230" t="s">
        <v>249</v>
      </c>
      <c r="AR38" s="1092" t="s">
        <v>766</v>
      </c>
      <c r="AS38" s="1093"/>
      <c r="AT38" s="1093"/>
      <c r="AU38" s="1093"/>
      <c r="AV38" s="1093"/>
      <c r="AW38" s="1093"/>
      <c r="AX38" s="1093"/>
      <c r="AY38" s="1093"/>
      <c r="AZ38" s="1093"/>
      <c r="BA38" s="1093"/>
      <c r="BB38" s="1093"/>
      <c r="BC38" s="1093"/>
      <c r="BD38" s="1093"/>
      <c r="BE38" s="1093"/>
      <c r="BF38" s="1093"/>
      <c r="BG38" s="1093"/>
      <c r="BH38" s="1093"/>
      <c r="BI38" s="1093"/>
      <c r="BJ38" s="1093"/>
      <c r="BK38" s="1094"/>
    </row>
    <row r="39" spans="34:63" ht="14.25" customHeight="1" thickBot="1">
      <c r="AH39" s="1023"/>
      <c r="AI39" s="956"/>
      <c r="AJ39" s="956"/>
      <c r="AK39" s="956"/>
      <c r="AL39" s="956"/>
      <c r="AM39" s="956"/>
      <c r="AN39" s="956"/>
      <c r="AO39" s="957"/>
      <c r="AP39" s="354"/>
      <c r="AQ39" s="221"/>
      <c r="AR39" s="1095"/>
      <c r="AS39" s="1096"/>
      <c r="AT39" s="1096"/>
      <c r="AU39" s="1096"/>
      <c r="AV39" s="1096"/>
      <c r="AW39" s="1096"/>
      <c r="AX39" s="1096"/>
      <c r="AY39" s="1096"/>
      <c r="AZ39" s="1096"/>
      <c r="BA39" s="1096"/>
      <c r="BB39" s="1096"/>
      <c r="BC39" s="1096"/>
      <c r="BD39" s="1096"/>
      <c r="BE39" s="1096"/>
      <c r="BF39" s="1096"/>
      <c r="BG39" s="1096"/>
      <c r="BH39" s="1096"/>
      <c r="BI39" s="1096"/>
      <c r="BJ39" s="1096"/>
      <c r="BK39" s="1097"/>
    </row>
    <row r="40" spans="34:63" ht="14.25" customHeight="1" thickBot="1">
      <c r="AH40" s="79"/>
      <c r="AI40" s="79"/>
      <c r="AJ40" s="79"/>
      <c r="AK40" s="79"/>
      <c r="AL40" s="79"/>
      <c r="AM40" s="79"/>
      <c r="AN40" s="79"/>
      <c r="AO40" s="79"/>
      <c r="AP40" s="223"/>
      <c r="AQ40" s="8"/>
      <c r="AR40" s="188"/>
      <c r="AS40" s="188"/>
      <c r="AT40" s="188"/>
      <c r="AU40" s="188"/>
      <c r="AV40" s="188"/>
      <c r="AW40" s="188"/>
      <c r="AX40" s="188"/>
      <c r="AY40" s="188"/>
      <c r="AZ40" s="188"/>
      <c r="BA40" s="188"/>
      <c r="BB40" s="188"/>
      <c r="BC40" s="188"/>
      <c r="BD40" s="188"/>
      <c r="BE40" s="188"/>
      <c r="BF40" s="188"/>
      <c r="BG40" s="188"/>
      <c r="BH40" s="188"/>
      <c r="BI40" s="188"/>
      <c r="BJ40" s="188"/>
      <c r="BK40" s="188"/>
    </row>
    <row r="41" spans="34:63" ht="14.25" customHeight="1">
      <c r="AH41" s="1020" t="s">
        <v>753</v>
      </c>
      <c r="AI41" s="1021"/>
      <c r="AJ41" s="1021"/>
      <c r="AK41" s="1021"/>
      <c r="AL41" s="1021"/>
      <c r="AM41" s="1021"/>
      <c r="AN41" s="1021"/>
      <c r="AO41" s="1022"/>
      <c r="AP41" s="349" t="str">
        <f>IF(AQ41="●","■","□")</f>
        <v>□</v>
      </c>
      <c r="AQ41" s="230" t="s">
        <v>249</v>
      </c>
      <c r="AR41" s="351" t="s">
        <v>734</v>
      </c>
      <c r="AS41" s="352"/>
      <c r="AT41" s="352"/>
      <c r="AU41" s="352"/>
      <c r="AV41" s="352"/>
      <c r="AW41" s="352"/>
      <c r="AX41" s="352"/>
      <c r="AY41" s="352"/>
      <c r="AZ41" s="352"/>
      <c r="BA41" s="352"/>
      <c r="BB41" s="352"/>
      <c r="BC41" s="352"/>
      <c r="BD41" s="352"/>
      <c r="BE41" s="352"/>
      <c r="BF41" s="352"/>
      <c r="BG41" s="352"/>
      <c r="BH41" s="352"/>
      <c r="BI41" s="352"/>
      <c r="BJ41" s="352"/>
      <c r="BK41" s="353"/>
    </row>
    <row r="42" spans="3:63" ht="14.25" customHeight="1" thickBot="1">
      <c r="C42" s="1084" t="s">
        <v>425</v>
      </c>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G42" s="8"/>
      <c r="AH42" s="1023"/>
      <c r="AI42" s="956"/>
      <c r="AJ42" s="956"/>
      <c r="AK42" s="956"/>
      <c r="AL42" s="956"/>
      <c r="AM42" s="956"/>
      <c r="AN42" s="956"/>
      <c r="AO42" s="957"/>
      <c r="AP42" s="354"/>
      <c r="AQ42" s="233" t="s">
        <v>249</v>
      </c>
      <c r="AR42" s="440" t="s">
        <v>735</v>
      </c>
      <c r="AS42" s="441"/>
      <c r="AT42" s="441"/>
      <c r="AU42" s="441"/>
      <c r="AV42" s="441"/>
      <c r="AW42" s="441"/>
      <c r="AX42" s="441"/>
      <c r="AY42" s="441"/>
      <c r="AZ42" s="441"/>
      <c r="BA42" s="441"/>
      <c r="BB42" s="441"/>
      <c r="BC42" s="441"/>
      <c r="BD42" s="441"/>
      <c r="BE42" s="441"/>
      <c r="BF42" s="441"/>
      <c r="BG42" s="441"/>
      <c r="BH42" s="441"/>
      <c r="BI42" s="441"/>
      <c r="BJ42" s="441"/>
      <c r="BK42" s="442"/>
    </row>
    <row r="43" spans="3:33" ht="14.25" customHeight="1">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G43" s="1" t="s">
        <v>704</v>
      </c>
    </row>
    <row r="44" spans="3:63" ht="14.25" customHeight="1" thickBot="1">
      <c r="C44" s="1" t="s">
        <v>426</v>
      </c>
      <c r="AN44" s="77" t="str">
        <f>IF(AP45="■",IF(AP47="■","●：","○"),"○：")</f>
        <v>○：</v>
      </c>
      <c r="AO44" s="1" t="s">
        <v>577</v>
      </c>
      <c r="AT44" s="8"/>
      <c r="AU44" s="8"/>
      <c r="AV44" s="8"/>
      <c r="AW44" s="8"/>
      <c r="AX44" s="8"/>
      <c r="AY44" s="8"/>
      <c r="AZ44" s="8"/>
      <c r="BA44" s="8"/>
      <c r="BB44" s="8"/>
      <c r="BC44" s="8"/>
      <c r="BD44" s="8"/>
      <c r="BE44" s="8"/>
      <c r="BF44" s="8"/>
      <c r="BG44" s="8"/>
      <c r="BH44" s="8"/>
      <c r="BI44" s="8"/>
      <c r="BJ44" s="8"/>
      <c r="BK44" s="8"/>
    </row>
    <row r="45" spans="34:63" ht="14.25" customHeight="1">
      <c r="AH45" s="58" t="s">
        <v>578</v>
      </c>
      <c r="AI45" s="59"/>
      <c r="AJ45" s="59"/>
      <c r="AK45" s="59"/>
      <c r="AL45" s="59"/>
      <c r="AM45" s="59"/>
      <c r="AN45" s="59"/>
      <c r="AO45" s="408"/>
      <c r="AP45" s="349" t="str">
        <f>IF(AQ45="●",IF(AQ46="●","■","□"),"□")</f>
        <v>□</v>
      </c>
      <c r="AQ45" s="310" t="s">
        <v>249</v>
      </c>
      <c r="AR45" s="75" t="s">
        <v>368</v>
      </c>
      <c r="AS45" s="75"/>
      <c r="AT45" s="75"/>
      <c r="AU45" s="75"/>
      <c r="AV45" s="75"/>
      <c r="AW45" s="75"/>
      <c r="AX45" s="74" t="s">
        <v>365</v>
      </c>
      <c r="AY45" s="348"/>
      <c r="AZ45" s="348"/>
      <c r="BA45" s="348"/>
      <c r="BB45" s="75" t="s">
        <v>369</v>
      </c>
      <c r="BC45" s="75"/>
      <c r="BD45" s="75"/>
      <c r="BE45" s="75"/>
      <c r="BF45" s="75"/>
      <c r="BG45" s="75"/>
      <c r="BH45" s="75"/>
      <c r="BI45" s="75"/>
      <c r="BJ45" s="75"/>
      <c r="BK45" s="76"/>
    </row>
    <row r="46" spans="33:63" ht="15" customHeight="1">
      <c r="AG46" s="8"/>
      <c r="AH46" s="154"/>
      <c r="AI46" s="311"/>
      <c r="AJ46" s="311"/>
      <c r="AK46" s="311"/>
      <c r="AL46" s="311"/>
      <c r="AM46" s="311"/>
      <c r="AN46" s="311"/>
      <c r="AO46" s="312"/>
      <c r="AP46" s="350"/>
      <c r="AQ46" s="232" t="s">
        <v>249</v>
      </c>
      <c r="AR46" s="265" t="s">
        <v>370</v>
      </c>
      <c r="AS46" s="265"/>
      <c r="AT46" s="265"/>
      <c r="AU46" s="265"/>
      <c r="AV46" s="265"/>
      <c r="AW46" s="265"/>
      <c r="AX46" s="72" t="s">
        <v>365</v>
      </c>
      <c r="AY46" s="346"/>
      <c r="AZ46" s="346"/>
      <c r="BA46" s="346"/>
      <c r="BB46" s="265" t="s">
        <v>371</v>
      </c>
      <c r="BC46" s="265"/>
      <c r="BD46" s="265"/>
      <c r="BE46" s="265"/>
      <c r="BF46" s="265"/>
      <c r="BG46" s="265"/>
      <c r="BH46" s="265"/>
      <c r="BI46" s="265"/>
      <c r="BJ46" s="265"/>
      <c r="BK46" s="266"/>
    </row>
    <row r="47" spans="34:63" ht="15" customHeight="1" thickBot="1">
      <c r="AH47" s="60" t="s">
        <v>580</v>
      </c>
      <c r="AI47" s="243"/>
      <c r="AJ47" s="243"/>
      <c r="AK47" s="243"/>
      <c r="AL47" s="243"/>
      <c r="AM47" s="243"/>
      <c r="AN47" s="243"/>
      <c r="AO47" s="244"/>
      <c r="AP47" s="214" t="str">
        <f>IF(AQ47="●","■","□")</f>
        <v>□</v>
      </c>
      <c r="AQ47" s="313" t="s">
        <v>249</v>
      </c>
      <c r="AR47" s="61" t="s">
        <v>372</v>
      </c>
      <c r="AS47" s="61"/>
      <c r="AT47" s="61"/>
      <c r="AU47" s="61"/>
      <c r="AV47" s="61"/>
      <c r="AW47" s="61"/>
      <c r="AX47" s="61"/>
      <c r="AY47" s="61"/>
      <c r="AZ47" s="61"/>
      <c r="BA47" s="61"/>
      <c r="BB47" s="61"/>
      <c r="BC47" s="61"/>
      <c r="BD47" s="61"/>
      <c r="BE47" s="61"/>
      <c r="BF47" s="61"/>
      <c r="BG47" s="61"/>
      <c r="BH47" s="61"/>
      <c r="BI47" s="61"/>
      <c r="BJ47" s="61"/>
      <c r="BK47" s="62"/>
    </row>
    <row r="48" spans="33:49" ht="15" customHeight="1">
      <c r="AG48" s="8" t="s">
        <v>458</v>
      </c>
      <c r="AV48" s="8"/>
      <c r="AW48" s="308" t="s">
        <v>581</v>
      </c>
    </row>
    <row r="49" spans="35:63" ht="15" customHeight="1" thickBot="1">
      <c r="AI49" s="8"/>
      <c r="AJ49" s="8"/>
      <c r="AK49" s="8"/>
      <c r="AL49" s="8"/>
      <c r="AM49" s="8"/>
      <c r="AN49" s="8"/>
      <c r="AO49" s="8"/>
      <c r="AP49" s="8"/>
      <c r="AQ49" s="8"/>
      <c r="AR49" s="8"/>
      <c r="AS49" s="8"/>
      <c r="AT49" s="8"/>
      <c r="AU49" s="61"/>
      <c r="AV49" s="61"/>
      <c r="AW49" s="8"/>
      <c r="AX49" s="8"/>
      <c r="AY49" s="8"/>
      <c r="AZ49" s="8"/>
      <c r="BA49" s="8"/>
      <c r="BF49" s="8"/>
      <c r="BG49" s="8"/>
      <c r="BH49" s="8"/>
      <c r="BI49" s="8"/>
      <c r="BJ49" s="8"/>
      <c r="BK49" s="8"/>
    </row>
    <row r="50" spans="34:63" ht="15" customHeight="1">
      <c r="AH50" s="95" t="s">
        <v>373</v>
      </c>
      <c r="AI50" s="341" t="s">
        <v>374</v>
      </c>
      <c r="AJ50" s="341"/>
      <c r="AK50" s="341"/>
      <c r="AL50" s="341"/>
      <c r="AM50" s="341"/>
      <c r="AN50" s="341"/>
      <c r="AO50" s="341"/>
      <c r="AP50" s="341"/>
      <c r="AQ50" s="341"/>
      <c r="AR50" s="341"/>
      <c r="AS50" s="341"/>
      <c r="AT50" s="341"/>
      <c r="AU50" s="341"/>
      <c r="AV50" s="341"/>
      <c r="AW50" s="341"/>
      <c r="AX50" s="341"/>
      <c r="AY50" s="341"/>
      <c r="AZ50" s="341"/>
      <c r="BA50" s="341"/>
      <c r="BB50" s="341"/>
      <c r="BC50" s="341" t="s">
        <v>375</v>
      </c>
      <c r="BD50" s="341"/>
      <c r="BE50" s="341"/>
      <c r="BF50" s="341"/>
      <c r="BG50" s="341"/>
      <c r="BH50" s="341"/>
      <c r="BI50" s="341"/>
      <c r="BJ50" s="341"/>
      <c r="BK50" s="342"/>
    </row>
    <row r="51" spans="34:63" ht="15" customHeight="1">
      <c r="AH51" s="96" t="s">
        <v>344</v>
      </c>
      <c r="AI51" s="56" t="s">
        <v>306</v>
      </c>
      <c r="AJ51" s="56"/>
      <c r="AK51" s="56"/>
      <c r="AL51" s="56"/>
      <c r="AM51" s="56"/>
      <c r="AN51" s="56"/>
      <c r="AO51" s="56"/>
      <c r="AP51" s="56"/>
      <c r="AQ51" s="56"/>
      <c r="AR51" s="56"/>
      <c r="AS51" s="56"/>
      <c r="AT51" s="56"/>
      <c r="AU51" s="56"/>
      <c r="AV51" s="56"/>
      <c r="AW51" s="56"/>
      <c r="AX51" s="56"/>
      <c r="AY51" s="56"/>
      <c r="AZ51" s="56"/>
      <c r="BA51" s="56"/>
      <c r="BB51" s="56"/>
      <c r="BC51" s="56" t="s">
        <v>345</v>
      </c>
      <c r="BD51" s="56"/>
      <c r="BE51" s="56"/>
      <c r="BF51" s="56"/>
      <c r="BG51" s="56"/>
      <c r="BH51" s="56"/>
      <c r="BI51" s="56"/>
      <c r="BJ51" s="56"/>
      <c r="BK51" s="347"/>
    </row>
    <row r="52" spans="34:63" ht="15" customHeight="1" thickBot="1">
      <c r="AH52" s="98" t="s">
        <v>376</v>
      </c>
      <c r="AI52" s="343" t="s">
        <v>377</v>
      </c>
      <c r="AJ52" s="343"/>
      <c r="AK52" s="343"/>
      <c r="AL52" s="343"/>
      <c r="AM52" s="343"/>
      <c r="AN52" s="343"/>
      <c r="AO52" s="343"/>
      <c r="AP52" s="343"/>
      <c r="AQ52" s="343"/>
      <c r="AR52" s="343"/>
      <c r="AS52" s="343"/>
      <c r="AT52" s="343"/>
      <c r="AU52" s="343"/>
      <c r="AV52" s="343"/>
      <c r="AW52" s="343"/>
      <c r="AX52" s="343"/>
      <c r="AY52" s="343"/>
      <c r="AZ52" s="343"/>
      <c r="BA52" s="343"/>
      <c r="BB52" s="343"/>
      <c r="BC52" s="343" t="s">
        <v>345</v>
      </c>
      <c r="BD52" s="343"/>
      <c r="BE52" s="343"/>
      <c r="BF52" s="343"/>
      <c r="BG52" s="343"/>
      <c r="BH52" s="343"/>
      <c r="BI52" s="343"/>
      <c r="BJ52" s="343"/>
      <c r="BK52" s="344"/>
    </row>
  </sheetData>
  <sheetProtection/>
  <mergeCells count="90">
    <mergeCell ref="AH41:AO42"/>
    <mergeCell ref="C42:AD43"/>
    <mergeCell ref="AS27:BK27"/>
    <mergeCell ref="AH32:AO33"/>
    <mergeCell ref="AR32:BK33"/>
    <mergeCell ref="AH35:AO36"/>
    <mergeCell ref="AR36:BK36"/>
    <mergeCell ref="C37:AD38"/>
    <mergeCell ref="AH38:AO39"/>
    <mergeCell ref="AR38:BK39"/>
    <mergeCell ref="M29:U29"/>
    <mergeCell ref="W29:Y29"/>
    <mergeCell ref="Z29:AD29"/>
    <mergeCell ref="AH30:AO30"/>
    <mergeCell ref="AR30:BK30"/>
    <mergeCell ref="E30:J36"/>
    <mergeCell ref="N30:AD30"/>
    <mergeCell ref="AI31:AO31"/>
    <mergeCell ref="AR31:BK31"/>
    <mergeCell ref="N31:AD31"/>
    <mergeCell ref="BD25:BF25"/>
    <mergeCell ref="BG25:BK25"/>
    <mergeCell ref="BD26:BF26"/>
    <mergeCell ref="BG26:BK26"/>
    <mergeCell ref="AS28:BK28"/>
    <mergeCell ref="C28:J28"/>
    <mergeCell ref="M28:AD28"/>
    <mergeCell ref="P23:T23"/>
    <mergeCell ref="U23:X23"/>
    <mergeCell ref="AU23:AY23"/>
    <mergeCell ref="BA23:BB23"/>
    <mergeCell ref="BD23:BK23"/>
    <mergeCell ref="AU24:AY24"/>
    <mergeCell ref="BA24:BB24"/>
    <mergeCell ref="BD24:BK24"/>
    <mergeCell ref="P21:T21"/>
    <mergeCell ref="U21:X21"/>
    <mergeCell ref="AU21:AY21"/>
    <mergeCell ref="BA21:BB21"/>
    <mergeCell ref="BD21:BK21"/>
    <mergeCell ref="P22:T22"/>
    <mergeCell ref="U22:X22"/>
    <mergeCell ref="AU22:AY22"/>
    <mergeCell ref="BA22:BB22"/>
    <mergeCell ref="BD22:BK22"/>
    <mergeCell ref="O19:T19"/>
    <mergeCell ref="U19:X19"/>
    <mergeCell ref="BD19:BF19"/>
    <mergeCell ref="BG19:BK19"/>
    <mergeCell ref="E20:J24"/>
    <mergeCell ref="P20:T20"/>
    <mergeCell ref="U20:X20"/>
    <mergeCell ref="AU20:AY20"/>
    <mergeCell ref="BA20:BB20"/>
    <mergeCell ref="BD20:BK20"/>
    <mergeCell ref="BD15:BF15"/>
    <mergeCell ref="BG15:BK15"/>
    <mergeCell ref="V16:X16"/>
    <mergeCell ref="Y16:Z16"/>
    <mergeCell ref="AB16:AD16"/>
    <mergeCell ref="O18:T18"/>
    <mergeCell ref="U18:X18"/>
    <mergeCell ref="BD18:BF18"/>
    <mergeCell ref="BG18:BK18"/>
    <mergeCell ref="L12:AD14"/>
    <mergeCell ref="AU12:BK12"/>
    <mergeCell ref="E13:J15"/>
    <mergeCell ref="AJ13:AO15"/>
    <mergeCell ref="AU13:BK13"/>
    <mergeCell ref="AU14:BK14"/>
    <mergeCell ref="M15:S15"/>
    <mergeCell ref="V15:X15"/>
    <mergeCell ref="AB15:AD15"/>
    <mergeCell ref="AT15:BB15"/>
    <mergeCell ref="AR6:BJ6"/>
    <mergeCell ref="AQ7:AQ8"/>
    <mergeCell ref="AR7:BJ8"/>
    <mergeCell ref="AH10:AO10"/>
    <mergeCell ref="AS10:BK10"/>
    <mergeCell ref="C11:J11"/>
    <mergeCell ref="V11:X11"/>
    <mergeCell ref="Y11:Z11"/>
    <mergeCell ref="AI11:AO11"/>
    <mergeCell ref="AT11:BK11"/>
    <mergeCell ref="A1:D1"/>
    <mergeCell ref="C6:J7"/>
    <mergeCell ref="K6:M7"/>
    <mergeCell ref="N6:S7"/>
    <mergeCell ref="T6:V7"/>
    <mergeCell ref="W6:AD7"/>
  </mergeCells>
  <printOptions/>
  <pageMargins left="0.41" right="0.4" top="0.46" bottom="0.4724409448818898" header="0.46" footer="0.4724409448818898"/>
  <pageSetup fitToHeight="1" fitToWidth="1" horizontalDpi="600" verticalDpi="600" orientation="landscape" paperSize="9" scale="78"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K52"/>
  <sheetViews>
    <sheetView view="pageBreakPreview" zoomScale="80" zoomScaleSheetLayoutView="80" zoomScalePageLayoutView="0" workbookViewId="0" topLeftCell="A1">
      <selection activeCell="C47" sqref="C47"/>
    </sheetView>
  </sheetViews>
  <sheetFormatPr defaultColWidth="2.25390625" defaultRowHeight="13.5"/>
  <cols>
    <col min="1" max="1" width="1.625" style="588" customWidth="1"/>
    <col min="2" max="2" width="2.25390625" style="588" customWidth="1"/>
    <col min="3" max="3" width="2.125" style="588" customWidth="1"/>
    <col min="4" max="29" width="2.25390625" style="588" customWidth="1"/>
    <col min="30" max="30" width="8.25390625" style="588" customWidth="1"/>
    <col min="31" max="32" width="1.875" style="588" customWidth="1"/>
    <col min="33" max="41" width="2.25390625" style="588" customWidth="1"/>
    <col min="42" max="63" width="2.375" style="588" customWidth="1"/>
    <col min="64" max="16384" width="2.25390625" style="588" customWidth="1"/>
  </cols>
  <sheetData>
    <row r="1" s="586" customFormat="1" ht="9" customHeight="1">
      <c r="A1" s="587"/>
    </row>
    <row r="2" spans="1:6" ht="22.5" customHeight="1">
      <c r="A2" s="1210" t="s">
        <v>121</v>
      </c>
      <c r="B2" s="1211"/>
      <c r="C2" s="1211"/>
      <c r="D2" s="1212"/>
      <c r="F2" s="588" t="s">
        <v>427</v>
      </c>
    </row>
    <row r="3" ht="7.5" customHeight="1"/>
    <row r="4" ht="13.5">
      <c r="B4" s="588" t="s">
        <v>307</v>
      </c>
    </row>
    <row r="5" ht="6.75" customHeight="1"/>
    <row r="6" spans="2:62" ht="15" customHeight="1" thickBot="1">
      <c r="B6" s="588" t="s">
        <v>428</v>
      </c>
      <c r="C6" s="589"/>
      <c r="D6" s="589"/>
      <c r="E6" s="589"/>
      <c r="F6" s="589"/>
      <c r="AF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row>
    <row r="7" spans="3:63" ht="14.25" customHeight="1">
      <c r="C7" s="1213" t="s">
        <v>821</v>
      </c>
      <c r="D7" s="1214"/>
      <c r="E7" s="1214"/>
      <c r="F7" s="1214"/>
      <c r="G7" s="1214"/>
      <c r="H7" s="1214"/>
      <c r="I7" s="1214"/>
      <c r="J7" s="1214"/>
      <c r="K7" s="1217"/>
      <c r="L7" s="1217"/>
      <c r="M7" s="1217"/>
      <c r="N7" s="1219" t="s">
        <v>820</v>
      </c>
      <c r="O7" s="1219"/>
      <c r="P7" s="1219"/>
      <c r="Q7" s="1219"/>
      <c r="R7" s="1219"/>
      <c r="S7" s="1219"/>
      <c r="T7" s="1217"/>
      <c r="U7" s="1217"/>
      <c r="V7" s="1217"/>
      <c r="W7" s="1221" t="s">
        <v>289</v>
      </c>
      <c r="X7" s="1221"/>
      <c r="Y7" s="1221"/>
      <c r="Z7" s="1221"/>
      <c r="AA7" s="1221"/>
      <c r="AB7" s="1221"/>
      <c r="AC7" s="1221"/>
      <c r="AD7" s="1222"/>
      <c r="AF7" s="590"/>
      <c r="AH7" s="1167" t="s">
        <v>98</v>
      </c>
      <c r="AI7" s="1168"/>
      <c r="AJ7" s="1168"/>
      <c r="AK7" s="1168"/>
      <c r="AL7" s="1168"/>
      <c r="AM7" s="1168"/>
      <c r="AN7" s="1168"/>
      <c r="AO7" s="1169"/>
      <c r="AP7" s="597" t="str">
        <f>IF(OR(AS7="●",AQ7="■",AQ24="●",AQ25="●"),"★","☆")</f>
        <v>★</v>
      </c>
      <c r="AQ7" s="597" t="str">
        <f>IF(AND(AR7="★",AR12="■"),"■","□")</f>
        <v>■</v>
      </c>
      <c r="AR7" s="598" t="str">
        <f>IF(OR(AS7="●",AS8="■"),"★","☆")</f>
        <v>★</v>
      </c>
      <c r="AS7" s="599" t="s">
        <v>829</v>
      </c>
      <c r="AT7" s="600" t="s">
        <v>346</v>
      </c>
      <c r="AU7" s="600"/>
      <c r="AV7" s="600"/>
      <c r="AW7" s="600"/>
      <c r="AX7" s="600"/>
      <c r="AY7" s="600"/>
      <c r="AZ7" s="600"/>
      <c r="BA7" s="600"/>
      <c r="BB7" s="600"/>
      <c r="BC7" s="600"/>
      <c r="BD7" s="600"/>
      <c r="BE7" s="600"/>
      <c r="BF7" s="600"/>
      <c r="BG7" s="600"/>
      <c r="BH7" s="600"/>
      <c r="BI7" s="600"/>
      <c r="BJ7" s="600"/>
      <c r="BK7" s="601"/>
    </row>
    <row r="8" spans="3:63" ht="14.25" customHeight="1" thickBot="1">
      <c r="C8" s="1215"/>
      <c r="D8" s="1216"/>
      <c r="E8" s="1216"/>
      <c r="F8" s="1216"/>
      <c r="G8" s="1216"/>
      <c r="H8" s="1216"/>
      <c r="I8" s="1216"/>
      <c r="J8" s="1216"/>
      <c r="K8" s="1218"/>
      <c r="L8" s="1218"/>
      <c r="M8" s="1218"/>
      <c r="N8" s="1220"/>
      <c r="O8" s="1220"/>
      <c r="P8" s="1220"/>
      <c r="Q8" s="1220"/>
      <c r="R8" s="1220"/>
      <c r="S8" s="1220"/>
      <c r="T8" s="1218"/>
      <c r="U8" s="1218"/>
      <c r="V8" s="1218"/>
      <c r="W8" s="1223"/>
      <c r="X8" s="1223"/>
      <c r="Y8" s="1223"/>
      <c r="Z8" s="1223"/>
      <c r="AA8" s="1223"/>
      <c r="AB8" s="1223"/>
      <c r="AC8" s="1223"/>
      <c r="AD8" s="1224"/>
      <c r="AF8" s="590"/>
      <c r="AH8" s="604"/>
      <c r="AI8" s="1177" t="s">
        <v>347</v>
      </c>
      <c r="AJ8" s="1177"/>
      <c r="AK8" s="1177"/>
      <c r="AL8" s="1177"/>
      <c r="AM8" s="1177"/>
      <c r="AN8" s="1177"/>
      <c r="AO8" s="1205"/>
      <c r="AP8" s="606"/>
      <c r="AR8" s="607"/>
      <c r="AS8" s="608" t="str">
        <f>IF(AND(AT8="●",AT9="★"),"■","□")</f>
        <v>□</v>
      </c>
      <c r="AT8" s="609" t="s">
        <v>249</v>
      </c>
      <c r="AU8" s="610" t="s">
        <v>290</v>
      </c>
      <c r="AV8" s="610"/>
      <c r="AW8" s="610"/>
      <c r="AX8" s="610"/>
      <c r="AY8" s="610"/>
      <c r="AZ8" s="610"/>
      <c r="BA8" s="610"/>
      <c r="BB8" s="610"/>
      <c r="BC8" s="610"/>
      <c r="BD8" s="610"/>
      <c r="BE8" s="610"/>
      <c r="BF8" s="610"/>
      <c r="BG8" s="610"/>
      <c r="BH8" s="610"/>
      <c r="BI8" s="610"/>
      <c r="BJ8" s="610"/>
      <c r="BK8" s="611"/>
    </row>
    <row r="9" spans="32:63" ht="14.25" customHeight="1">
      <c r="AF9" s="590"/>
      <c r="AH9" s="604"/>
      <c r="AI9" s="590"/>
      <c r="AJ9" s="590"/>
      <c r="AK9" s="590"/>
      <c r="AL9" s="590"/>
      <c r="AM9" s="590"/>
      <c r="AN9" s="590"/>
      <c r="AO9" s="590"/>
      <c r="AP9" s="606"/>
      <c r="AQ9" s="606"/>
      <c r="AS9" s="612"/>
      <c r="AT9" s="613" t="str">
        <f>IF(OR(AU9="●",AU10="●",AU11="●"),"★","☆")</f>
        <v>☆</v>
      </c>
      <c r="AU9" s="614" t="s">
        <v>249</v>
      </c>
      <c r="AV9" s="615" t="s">
        <v>840</v>
      </c>
      <c r="AW9" s="615"/>
      <c r="AX9" s="615"/>
      <c r="AY9" s="615"/>
      <c r="AZ9" s="615"/>
      <c r="BA9" s="615"/>
      <c r="BB9" s="615"/>
      <c r="BC9" s="615"/>
      <c r="BD9" s="615"/>
      <c r="BE9" s="615"/>
      <c r="BF9" s="615"/>
      <c r="BG9" s="615"/>
      <c r="BH9" s="615"/>
      <c r="BI9" s="615"/>
      <c r="BJ9" s="615"/>
      <c r="BK9" s="616"/>
    </row>
    <row r="10" spans="2:63" ht="14.25" customHeight="1">
      <c r="B10" s="589" t="s">
        <v>703</v>
      </c>
      <c r="C10" s="589"/>
      <c r="D10" s="589"/>
      <c r="I10" s="617" t="str">
        <f>IF(K12="★",IF(K27="■","●：","○："),"○：")</f>
        <v>●：</v>
      </c>
      <c r="J10" s="589" t="s">
        <v>572</v>
      </c>
      <c r="K10" s="589"/>
      <c r="L10" s="589"/>
      <c r="M10" s="589"/>
      <c r="N10" s="589"/>
      <c r="O10" s="589"/>
      <c r="AH10" s="618"/>
      <c r="AI10" s="619"/>
      <c r="AJ10" s="1206" t="s">
        <v>348</v>
      </c>
      <c r="AK10" s="1206"/>
      <c r="AL10" s="1206"/>
      <c r="AM10" s="1206"/>
      <c r="AN10" s="1206"/>
      <c r="AO10" s="1207"/>
      <c r="AP10" s="606"/>
      <c r="AQ10" s="606"/>
      <c r="AR10" s="621"/>
      <c r="AS10" s="612"/>
      <c r="AT10" s="622"/>
      <c r="AU10" s="623" t="s">
        <v>249</v>
      </c>
      <c r="AV10" s="624" t="s">
        <v>329</v>
      </c>
      <c r="AW10" s="624"/>
      <c r="AX10" s="624"/>
      <c r="AY10" s="624"/>
      <c r="AZ10" s="624"/>
      <c r="BA10" s="624"/>
      <c r="BB10" s="624"/>
      <c r="BC10" s="624"/>
      <c r="BD10" s="624"/>
      <c r="BE10" s="624"/>
      <c r="BF10" s="624"/>
      <c r="BG10" s="624"/>
      <c r="BH10" s="624"/>
      <c r="BI10" s="624"/>
      <c r="BJ10" s="624"/>
      <c r="BK10" s="616"/>
    </row>
    <row r="11" spans="2:63" ht="14.25" customHeight="1" thickBot="1">
      <c r="B11" s="625" t="s">
        <v>309</v>
      </c>
      <c r="AH11" s="626"/>
      <c r="AI11" s="627"/>
      <c r="AJ11" s="1206"/>
      <c r="AK11" s="1206"/>
      <c r="AL11" s="1206"/>
      <c r="AM11" s="1206"/>
      <c r="AN11" s="1206"/>
      <c r="AO11" s="1207"/>
      <c r="AP11" s="606"/>
      <c r="AQ11" s="606"/>
      <c r="AR11" s="621"/>
      <c r="AS11" s="628"/>
      <c r="AT11" s="629"/>
      <c r="AU11" s="630" t="s">
        <v>249</v>
      </c>
      <c r="AV11" s="631" t="s">
        <v>330</v>
      </c>
      <c r="AW11" s="631"/>
      <c r="AX11" s="631"/>
      <c r="AY11" s="631"/>
      <c r="AZ11" s="631"/>
      <c r="BA11" s="631"/>
      <c r="BB11" s="631"/>
      <c r="BC11" s="631"/>
      <c r="BD11" s="631"/>
      <c r="BE11" s="631"/>
      <c r="BF11" s="631"/>
      <c r="BG11" s="631"/>
      <c r="BH11" s="631"/>
      <c r="BI11" s="631"/>
      <c r="BJ11" s="631"/>
      <c r="BK11" s="616"/>
    </row>
    <row r="12" spans="3:63" ht="14.25" customHeight="1">
      <c r="C12" s="1167" t="s">
        <v>93</v>
      </c>
      <c r="D12" s="1168"/>
      <c r="E12" s="1168"/>
      <c r="F12" s="1168"/>
      <c r="G12" s="1168"/>
      <c r="H12" s="1168"/>
      <c r="I12" s="1168"/>
      <c r="J12" s="1169"/>
      <c r="K12" s="632" t="str">
        <f>IF(L12="●","★",IF(L17="●","★","☆"))</f>
        <v>★</v>
      </c>
      <c r="L12" s="599" t="s">
        <v>829</v>
      </c>
      <c r="M12" s="633" t="s">
        <v>310</v>
      </c>
      <c r="N12" s="633"/>
      <c r="O12" s="633"/>
      <c r="P12" s="633"/>
      <c r="Q12" s="633"/>
      <c r="R12" s="633"/>
      <c r="S12" s="633"/>
      <c r="T12" s="633"/>
      <c r="U12" s="634" t="s">
        <v>349</v>
      </c>
      <c r="V12" s="1208">
        <f>IF(U19=0,"",IF(U20="","",U19*U20))</f>
        <v>40</v>
      </c>
      <c r="W12" s="1208"/>
      <c r="X12" s="1208"/>
      <c r="Y12" s="1209" t="s">
        <v>350</v>
      </c>
      <c r="Z12" s="1209"/>
      <c r="AA12" s="600" t="s">
        <v>351</v>
      </c>
      <c r="AB12" s="633" t="s">
        <v>292</v>
      </c>
      <c r="AC12" s="633"/>
      <c r="AD12" s="635"/>
      <c r="AE12" s="590"/>
      <c r="AH12" s="626"/>
      <c r="AI12" s="636"/>
      <c r="AJ12" s="1206"/>
      <c r="AK12" s="1206"/>
      <c r="AL12" s="1206"/>
      <c r="AM12" s="1206"/>
      <c r="AN12" s="1206"/>
      <c r="AO12" s="1207"/>
      <c r="AP12" s="606"/>
      <c r="AR12" s="637" t="str">
        <f>IF(AS12="●",IF(AS17="★","■","□"),"□")</f>
        <v>■</v>
      </c>
      <c r="AS12" s="638" t="s">
        <v>829</v>
      </c>
      <c r="AT12" s="639" t="s">
        <v>352</v>
      </c>
      <c r="AU12" s="639"/>
      <c r="AV12" s="639"/>
      <c r="AW12" s="639"/>
      <c r="AX12" s="639"/>
      <c r="AY12" s="639"/>
      <c r="AZ12" s="639"/>
      <c r="BA12" s="639"/>
      <c r="BB12" s="639"/>
      <c r="BC12" s="640" t="s">
        <v>294</v>
      </c>
      <c r="BD12" s="641"/>
      <c r="BE12" s="641"/>
      <c r="BF12" s="641"/>
      <c r="BG12" s="639" t="s">
        <v>311</v>
      </c>
      <c r="BH12" s="639"/>
      <c r="BI12" s="639"/>
      <c r="BJ12" s="642"/>
      <c r="BK12" s="643"/>
    </row>
    <row r="13" spans="3:63" ht="14.25" customHeight="1">
      <c r="C13" s="604"/>
      <c r="D13" s="644"/>
      <c r="E13" s="644"/>
      <c r="F13" s="644"/>
      <c r="G13" s="644"/>
      <c r="H13" s="644"/>
      <c r="I13" s="644"/>
      <c r="J13" s="645"/>
      <c r="K13" s="621"/>
      <c r="L13" s="1189" t="s">
        <v>759</v>
      </c>
      <c r="M13" s="1190"/>
      <c r="N13" s="1190"/>
      <c r="O13" s="1190"/>
      <c r="P13" s="1190"/>
      <c r="Q13" s="1190"/>
      <c r="R13" s="1190"/>
      <c r="S13" s="1190"/>
      <c r="T13" s="1190"/>
      <c r="U13" s="1190"/>
      <c r="V13" s="1190"/>
      <c r="W13" s="1190"/>
      <c r="X13" s="1190"/>
      <c r="Y13" s="1190"/>
      <c r="Z13" s="1190"/>
      <c r="AA13" s="1190"/>
      <c r="AB13" s="1190"/>
      <c r="AC13" s="1190"/>
      <c r="AD13" s="1191"/>
      <c r="AH13" s="626"/>
      <c r="AI13" s="636"/>
      <c r="AJ13" s="619"/>
      <c r="AK13" s="619"/>
      <c r="AL13" s="619"/>
      <c r="AM13" s="619"/>
      <c r="AN13" s="619"/>
      <c r="AO13" s="620"/>
      <c r="AP13" s="606"/>
      <c r="AR13" s="606"/>
      <c r="AS13" s="646"/>
      <c r="AT13" s="647"/>
      <c r="BK13" s="648"/>
    </row>
    <row r="14" spans="3:63" ht="14.25" customHeight="1">
      <c r="C14" s="604"/>
      <c r="D14" s="619"/>
      <c r="E14" s="1198" t="s">
        <v>348</v>
      </c>
      <c r="F14" s="1198"/>
      <c r="G14" s="1198"/>
      <c r="H14" s="1198"/>
      <c r="I14" s="1198"/>
      <c r="J14" s="1199"/>
      <c r="K14" s="621"/>
      <c r="L14" s="1192"/>
      <c r="M14" s="1193"/>
      <c r="N14" s="1193"/>
      <c r="O14" s="1193"/>
      <c r="P14" s="1193"/>
      <c r="Q14" s="1193"/>
      <c r="R14" s="1193"/>
      <c r="S14" s="1193"/>
      <c r="T14" s="1193"/>
      <c r="U14" s="1193"/>
      <c r="V14" s="1193"/>
      <c r="W14" s="1193"/>
      <c r="X14" s="1193"/>
      <c r="Y14" s="1193"/>
      <c r="Z14" s="1193"/>
      <c r="AA14" s="1193"/>
      <c r="AB14" s="1193"/>
      <c r="AC14" s="1193"/>
      <c r="AD14" s="1194"/>
      <c r="AH14" s="626"/>
      <c r="AI14" s="636"/>
      <c r="AJ14" s="619"/>
      <c r="AK14" s="619"/>
      <c r="AL14" s="619"/>
      <c r="AM14" s="619"/>
      <c r="AN14" s="619"/>
      <c r="AO14" s="620"/>
      <c r="AP14" s="606"/>
      <c r="AR14" s="606"/>
      <c r="AS14" s="646"/>
      <c r="AT14" s="647"/>
      <c r="AU14" s="651" t="s">
        <v>819</v>
      </c>
      <c r="AV14" s="647"/>
      <c r="AW14" s="647"/>
      <c r="AX14" s="647"/>
      <c r="AY14" s="647"/>
      <c r="AZ14" s="647"/>
      <c r="BA14" s="647"/>
      <c r="BB14" s="647"/>
      <c r="BC14" s="652"/>
      <c r="BD14" s="653"/>
      <c r="BE14" s="653"/>
      <c r="BF14" s="653"/>
      <c r="BG14" s="647"/>
      <c r="BH14" s="647"/>
      <c r="BI14" s="647"/>
      <c r="BJ14" s="647"/>
      <c r="BK14" s="648"/>
    </row>
    <row r="15" spans="3:63" ht="14.25" customHeight="1">
      <c r="C15" s="604"/>
      <c r="D15" s="619"/>
      <c r="E15" s="1198"/>
      <c r="F15" s="1198"/>
      <c r="G15" s="1198"/>
      <c r="H15" s="1198"/>
      <c r="I15" s="1198"/>
      <c r="J15" s="1199"/>
      <c r="K15" s="621"/>
      <c r="L15" s="1195"/>
      <c r="M15" s="1196"/>
      <c r="N15" s="1196"/>
      <c r="O15" s="1196"/>
      <c r="P15" s="1196"/>
      <c r="Q15" s="1196"/>
      <c r="R15" s="1196"/>
      <c r="S15" s="1196"/>
      <c r="T15" s="1196"/>
      <c r="U15" s="1196"/>
      <c r="V15" s="1196"/>
      <c r="W15" s="1196"/>
      <c r="X15" s="1196"/>
      <c r="Y15" s="1196"/>
      <c r="Z15" s="1196"/>
      <c r="AA15" s="1196"/>
      <c r="AB15" s="1196"/>
      <c r="AC15" s="1196"/>
      <c r="AD15" s="1197"/>
      <c r="AH15" s="626"/>
      <c r="AI15" s="636"/>
      <c r="AJ15" s="619"/>
      <c r="AK15" s="619"/>
      <c r="AL15" s="619"/>
      <c r="AM15" s="619"/>
      <c r="AN15" s="619"/>
      <c r="AO15" s="620"/>
      <c r="AP15" s="606"/>
      <c r="AR15" s="606"/>
      <c r="AS15" s="646"/>
      <c r="AT15" s="647"/>
      <c r="AU15" s="651"/>
      <c r="AV15" s="647"/>
      <c r="AW15" s="647"/>
      <c r="AX15" s="647"/>
      <c r="AY15" s="647"/>
      <c r="AZ15" s="647"/>
      <c r="BA15" s="647"/>
      <c r="BB15" s="647"/>
      <c r="BC15" s="652" t="s">
        <v>294</v>
      </c>
      <c r="BD15" s="654"/>
      <c r="BE15" s="654"/>
      <c r="BF15" s="654"/>
      <c r="BG15" s="647" t="s">
        <v>726</v>
      </c>
      <c r="BH15" s="647"/>
      <c r="BI15" s="647"/>
      <c r="BK15" s="648"/>
    </row>
    <row r="16" spans="3:63" ht="14.25" customHeight="1">
      <c r="C16" s="604"/>
      <c r="D16" s="619"/>
      <c r="E16" s="1198"/>
      <c r="F16" s="1198"/>
      <c r="G16" s="1198"/>
      <c r="H16" s="1198"/>
      <c r="I16" s="1198"/>
      <c r="J16" s="1199"/>
      <c r="K16" s="621"/>
      <c r="L16" s="655"/>
      <c r="M16" s="1200" t="s">
        <v>331</v>
      </c>
      <c r="N16" s="1200"/>
      <c r="O16" s="1200"/>
      <c r="P16" s="1200"/>
      <c r="Q16" s="1200"/>
      <c r="R16" s="1200"/>
      <c r="S16" s="1200"/>
      <c r="T16" s="656"/>
      <c r="U16" s="656"/>
      <c r="V16" s="1200" t="s">
        <v>332</v>
      </c>
      <c r="W16" s="1200"/>
      <c r="X16" s="1200"/>
      <c r="Y16" s="656"/>
      <c r="Z16" s="656"/>
      <c r="AA16" s="656"/>
      <c r="AB16" s="1200" t="s">
        <v>333</v>
      </c>
      <c r="AC16" s="1200"/>
      <c r="AD16" s="1201"/>
      <c r="AH16" s="626"/>
      <c r="AI16" s="636"/>
      <c r="AJ16" s="619"/>
      <c r="AK16" s="619"/>
      <c r="AL16" s="619"/>
      <c r="AM16" s="619"/>
      <c r="AN16" s="619"/>
      <c r="AO16" s="620"/>
      <c r="AP16" s="606"/>
      <c r="AR16" s="606"/>
      <c r="AS16" s="646"/>
      <c r="AT16" s="647"/>
      <c r="AU16" s="657"/>
      <c r="AV16" s="658"/>
      <c r="AW16" s="658"/>
      <c r="AX16" s="658"/>
      <c r="AY16" s="658"/>
      <c r="AZ16" s="658"/>
      <c r="BA16" s="658"/>
      <c r="BB16" s="658"/>
      <c r="BC16" s="653"/>
      <c r="BD16" s="659"/>
      <c r="BE16" s="659"/>
      <c r="BF16" s="659"/>
      <c r="BG16" s="660"/>
      <c r="BH16" s="660"/>
      <c r="BI16" s="660"/>
      <c r="BJ16" s="660"/>
      <c r="BK16" s="661"/>
    </row>
    <row r="17" spans="3:63" ht="14.25" customHeight="1">
      <c r="C17" s="604"/>
      <c r="D17" s="619"/>
      <c r="E17" s="649"/>
      <c r="F17" s="649"/>
      <c r="G17" s="649"/>
      <c r="H17" s="649"/>
      <c r="I17" s="649"/>
      <c r="J17" s="650"/>
      <c r="K17" s="662"/>
      <c r="L17" s="663" t="s">
        <v>249</v>
      </c>
      <c r="M17" s="664"/>
      <c r="N17" s="664"/>
      <c r="O17" s="664"/>
      <c r="P17" s="664"/>
      <c r="Q17" s="664"/>
      <c r="R17" s="664"/>
      <c r="S17" s="664"/>
      <c r="T17" s="665"/>
      <c r="U17" s="666" t="s">
        <v>293</v>
      </c>
      <c r="V17" s="1142"/>
      <c r="W17" s="1142"/>
      <c r="X17" s="1142"/>
      <c r="Y17" s="1202" t="s">
        <v>350</v>
      </c>
      <c r="Z17" s="1202"/>
      <c r="AA17" s="665" t="s">
        <v>351</v>
      </c>
      <c r="AB17" s="1203" t="s">
        <v>358</v>
      </c>
      <c r="AC17" s="1203"/>
      <c r="AD17" s="1204"/>
      <c r="AF17" s="590"/>
      <c r="AH17" s="626"/>
      <c r="AI17" s="636"/>
      <c r="AJ17" s="667"/>
      <c r="AK17" s="667"/>
      <c r="AL17" s="667"/>
      <c r="AM17" s="667"/>
      <c r="AN17" s="667"/>
      <c r="AO17" s="650"/>
      <c r="AP17" s="606"/>
      <c r="AR17" s="606"/>
      <c r="AS17" s="668" t="str">
        <f>IF(OR(AT17="●",AT18="●",AT19="●",AT20="●",AT21="●"),"★","☆")</f>
        <v>★</v>
      </c>
      <c r="AT17" s="669" t="s">
        <v>829</v>
      </c>
      <c r="AU17" s="670" t="s">
        <v>353</v>
      </c>
      <c r="AV17" s="670"/>
      <c r="AW17" s="670"/>
      <c r="AX17" s="670"/>
      <c r="AY17" s="670"/>
      <c r="AZ17" s="670"/>
      <c r="BA17" s="671" t="s">
        <v>354</v>
      </c>
      <c r="BB17" s="671"/>
      <c r="BC17" s="670"/>
      <c r="BD17" s="670" t="s">
        <v>295</v>
      </c>
      <c r="BE17" s="670"/>
      <c r="BF17" s="670"/>
      <c r="BG17" s="670"/>
      <c r="BH17" s="670"/>
      <c r="BI17" s="670"/>
      <c r="BJ17" s="670"/>
      <c r="BK17" s="648"/>
    </row>
    <row r="18" spans="3:63" ht="14.25" customHeight="1">
      <c r="C18" s="604"/>
      <c r="D18" s="619"/>
      <c r="E18" s="649"/>
      <c r="F18" s="649"/>
      <c r="G18" s="649"/>
      <c r="H18" s="649"/>
      <c r="I18" s="649"/>
      <c r="J18" s="650"/>
      <c r="K18" s="672"/>
      <c r="L18" s="627"/>
      <c r="M18" s="590"/>
      <c r="N18" s="590"/>
      <c r="O18" s="665"/>
      <c r="P18" s="665"/>
      <c r="Q18" s="665"/>
      <c r="R18" s="665"/>
      <c r="S18" s="665"/>
      <c r="T18" s="665"/>
      <c r="U18" s="666"/>
      <c r="V18" s="665"/>
      <c r="W18" s="665"/>
      <c r="X18" s="665"/>
      <c r="Y18" s="673"/>
      <c r="Z18" s="673"/>
      <c r="AA18" s="590"/>
      <c r="AB18" s="647"/>
      <c r="AC18" s="590"/>
      <c r="AD18" s="616"/>
      <c r="AF18" s="590"/>
      <c r="AH18" s="626"/>
      <c r="AI18" s="636"/>
      <c r="AJ18" s="667"/>
      <c r="AK18" s="667"/>
      <c r="AL18" s="667"/>
      <c r="AM18" s="667"/>
      <c r="AN18" s="667"/>
      <c r="AO18" s="650"/>
      <c r="AP18" s="606"/>
      <c r="AR18" s="606"/>
      <c r="AS18" s="621"/>
      <c r="AT18" s="674" t="s">
        <v>249</v>
      </c>
      <c r="AU18" s="675" t="s">
        <v>355</v>
      </c>
      <c r="AV18" s="675"/>
      <c r="AW18" s="675"/>
      <c r="AX18" s="675"/>
      <c r="AY18" s="675"/>
      <c r="AZ18" s="675"/>
      <c r="BA18" s="676" t="s">
        <v>354</v>
      </c>
      <c r="BB18" s="676"/>
      <c r="BC18" s="675"/>
      <c r="BD18" s="675" t="s">
        <v>296</v>
      </c>
      <c r="BE18" s="675"/>
      <c r="BF18" s="675"/>
      <c r="BG18" s="675"/>
      <c r="BH18" s="675"/>
      <c r="BI18" s="675"/>
      <c r="BJ18" s="675"/>
      <c r="BK18" s="648"/>
    </row>
    <row r="19" spans="3:63" ht="14.25" customHeight="1">
      <c r="C19" s="604"/>
      <c r="D19" s="627"/>
      <c r="E19" s="649"/>
      <c r="F19" s="649"/>
      <c r="G19" s="649"/>
      <c r="H19" s="649"/>
      <c r="I19" s="649"/>
      <c r="J19" s="650"/>
      <c r="K19" s="672"/>
      <c r="L19" s="627"/>
      <c r="M19" s="590"/>
      <c r="N19" s="590"/>
      <c r="O19" s="1185" t="s">
        <v>94</v>
      </c>
      <c r="P19" s="1185"/>
      <c r="Q19" s="1185"/>
      <c r="R19" s="1185"/>
      <c r="S19" s="1185"/>
      <c r="T19" s="1185"/>
      <c r="U19" s="1186">
        <v>20</v>
      </c>
      <c r="V19" s="1186"/>
      <c r="W19" s="1186"/>
      <c r="X19" s="1186"/>
      <c r="Y19" s="590"/>
      <c r="Z19" s="590"/>
      <c r="AA19" s="590"/>
      <c r="AB19" s="590"/>
      <c r="AC19" s="590"/>
      <c r="AD19" s="616"/>
      <c r="AF19" s="590"/>
      <c r="AH19" s="626"/>
      <c r="AI19" s="636"/>
      <c r="AJ19" s="667"/>
      <c r="AK19" s="667"/>
      <c r="AL19" s="667"/>
      <c r="AM19" s="667"/>
      <c r="AN19" s="667"/>
      <c r="AO19" s="650"/>
      <c r="AP19" s="606"/>
      <c r="AR19" s="606"/>
      <c r="AS19" s="621"/>
      <c r="AT19" s="674" t="s">
        <v>249</v>
      </c>
      <c r="AU19" s="675" t="s">
        <v>356</v>
      </c>
      <c r="AV19" s="675"/>
      <c r="AW19" s="675"/>
      <c r="AX19" s="675"/>
      <c r="AY19" s="675"/>
      <c r="AZ19" s="675"/>
      <c r="BA19" s="676" t="s">
        <v>354</v>
      </c>
      <c r="BB19" s="676"/>
      <c r="BC19" s="675"/>
      <c r="BD19" s="675" t="s">
        <v>297</v>
      </c>
      <c r="BE19" s="675"/>
      <c r="BF19" s="675"/>
      <c r="BG19" s="675"/>
      <c r="BH19" s="675"/>
      <c r="BI19" s="675"/>
      <c r="BJ19" s="675"/>
      <c r="BK19" s="648"/>
    </row>
    <row r="20" spans="3:63" ht="14.25" customHeight="1">
      <c r="C20" s="604"/>
      <c r="D20" s="627"/>
      <c r="E20" s="649"/>
      <c r="F20" s="649"/>
      <c r="G20" s="649"/>
      <c r="H20" s="649"/>
      <c r="I20" s="649"/>
      <c r="J20" s="650"/>
      <c r="K20" s="672"/>
      <c r="L20" s="627"/>
      <c r="M20" s="590"/>
      <c r="N20" s="590"/>
      <c r="O20" s="1187" t="s">
        <v>96</v>
      </c>
      <c r="P20" s="1187"/>
      <c r="Q20" s="1187"/>
      <c r="R20" s="1187"/>
      <c r="S20" s="1187"/>
      <c r="T20" s="1187"/>
      <c r="U20" s="1188">
        <f>IF(U$24="","",(P21*U21+P22*U22+P23*U23)/U$24)</f>
        <v>2</v>
      </c>
      <c r="V20" s="1188"/>
      <c r="W20" s="1188"/>
      <c r="X20" s="1188"/>
      <c r="Y20" s="590"/>
      <c r="Z20" s="590"/>
      <c r="AA20" s="590"/>
      <c r="AB20" s="590"/>
      <c r="AC20" s="590"/>
      <c r="AD20" s="616"/>
      <c r="AF20" s="590"/>
      <c r="AH20" s="626"/>
      <c r="AI20" s="636"/>
      <c r="AJ20" s="667"/>
      <c r="AK20" s="667"/>
      <c r="AL20" s="667"/>
      <c r="AM20" s="667"/>
      <c r="AN20" s="667"/>
      <c r="AO20" s="650"/>
      <c r="AP20" s="606"/>
      <c r="AR20" s="606"/>
      <c r="AS20" s="621"/>
      <c r="AT20" s="674" t="s">
        <v>249</v>
      </c>
      <c r="AU20" s="675" t="s">
        <v>357</v>
      </c>
      <c r="AV20" s="675"/>
      <c r="AW20" s="675"/>
      <c r="AX20" s="675"/>
      <c r="AY20" s="675"/>
      <c r="AZ20" s="675"/>
      <c r="BA20" s="676" t="s">
        <v>354</v>
      </c>
      <c r="BB20" s="676"/>
      <c r="BC20" s="675"/>
      <c r="BD20" s="675" t="s">
        <v>298</v>
      </c>
      <c r="BE20" s="675"/>
      <c r="BF20" s="675"/>
      <c r="BG20" s="675"/>
      <c r="BH20" s="675"/>
      <c r="BI20" s="675"/>
      <c r="BJ20" s="675"/>
      <c r="BK20" s="648"/>
    </row>
    <row r="21" spans="3:63" ht="14.25" customHeight="1">
      <c r="C21" s="604"/>
      <c r="D21" s="636"/>
      <c r="E21" s="667"/>
      <c r="F21" s="667"/>
      <c r="G21" s="667"/>
      <c r="H21" s="667"/>
      <c r="I21" s="667"/>
      <c r="J21" s="650"/>
      <c r="K21" s="672"/>
      <c r="L21" s="627"/>
      <c r="M21" s="590"/>
      <c r="N21" s="590"/>
      <c r="O21" s="607"/>
      <c r="P21" s="1181">
        <v>1</v>
      </c>
      <c r="Q21" s="1181"/>
      <c r="R21" s="1181"/>
      <c r="S21" s="1181"/>
      <c r="T21" s="1181"/>
      <c r="U21" s="1182"/>
      <c r="V21" s="1182"/>
      <c r="W21" s="1182"/>
      <c r="X21" s="1182"/>
      <c r="Y21" s="590"/>
      <c r="Z21" s="590"/>
      <c r="AA21" s="590"/>
      <c r="AB21" s="590"/>
      <c r="AC21" s="590"/>
      <c r="AD21" s="616"/>
      <c r="AF21" s="590"/>
      <c r="AH21" s="626"/>
      <c r="AI21" s="636"/>
      <c r="AJ21" s="667"/>
      <c r="AK21" s="677"/>
      <c r="AL21" s="677"/>
      <c r="AM21" s="677"/>
      <c r="AN21" s="677"/>
      <c r="AO21" s="678"/>
      <c r="AP21" s="606"/>
      <c r="AR21" s="606"/>
      <c r="AS21" s="621"/>
      <c r="AT21" s="674" t="s">
        <v>249</v>
      </c>
      <c r="AU21" s="675" t="s">
        <v>359</v>
      </c>
      <c r="AV21" s="675"/>
      <c r="AW21" s="675"/>
      <c r="AX21" s="675"/>
      <c r="AY21" s="675"/>
      <c r="BA21" s="676" t="s">
        <v>354</v>
      </c>
      <c r="BB21" s="676"/>
      <c r="BC21" s="675"/>
      <c r="BD21" s="675" t="s">
        <v>299</v>
      </c>
      <c r="BE21" s="675"/>
      <c r="BF21" s="675"/>
      <c r="BG21" s="675"/>
      <c r="BH21" s="675"/>
      <c r="BI21" s="675"/>
      <c r="BJ21" s="675"/>
      <c r="BK21" s="648"/>
    </row>
    <row r="22" spans="3:63" ht="14.25" customHeight="1">
      <c r="C22" s="604"/>
      <c r="D22" s="636"/>
      <c r="E22" s="667"/>
      <c r="F22" s="667"/>
      <c r="G22" s="667"/>
      <c r="H22" s="667"/>
      <c r="I22" s="667"/>
      <c r="J22" s="650"/>
      <c r="K22" s="672"/>
      <c r="L22" s="627"/>
      <c r="M22" s="590"/>
      <c r="N22" s="590"/>
      <c r="O22" s="607"/>
      <c r="P22" s="1181">
        <v>2</v>
      </c>
      <c r="Q22" s="1181"/>
      <c r="R22" s="1181"/>
      <c r="S22" s="1181"/>
      <c r="T22" s="1181"/>
      <c r="U22" s="1182">
        <v>20</v>
      </c>
      <c r="V22" s="1182"/>
      <c r="W22" s="1182"/>
      <c r="X22" s="1182"/>
      <c r="Y22" s="590"/>
      <c r="Z22" s="590"/>
      <c r="AA22" s="590"/>
      <c r="AB22" s="590"/>
      <c r="AC22" s="590"/>
      <c r="AD22" s="616"/>
      <c r="AF22" s="590"/>
      <c r="AH22" s="626"/>
      <c r="AI22" s="636"/>
      <c r="AJ22" s="677"/>
      <c r="AK22" s="677"/>
      <c r="AL22" s="677"/>
      <c r="AM22" s="677"/>
      <c r="AN22" s="677"/>
      <c r="AO22" s="678"/>
      <c r="AP22" s="606"/>
      <c r="AR22" s="606"/>
      <c r="AS22" s="621"/>
      <c r="AT22" s="590"/>
      <c r="AU22" s="679" t="s">
        <v>360</v>
      </c>
      <c r="AV22" s="679"/>
      <c r="AW22" s="679"/>
      <c r="AX22" s="679"/>
      <c r="AY22" s="679"/>
      <c r="AZ22" s="679"/>
      <c r="BA22" s="679"/>
      <c r="BB22" s="679"/>
      <c r="BC22" s="680" t="s">
        <v>361</v>
      </c>
      <c r="BD22" s="681"/>
      <c r="BE22" s="681"/>
      <c r="BF22" s="681"/>
      <c r="BG22" s="679" t="s">
        <v>300</v>
      </c>
      <c r="BH22" s="679"/>
      <c r="BI22" s="679"/>
      <c r="BJ22" s="679"/>
      <c r="BK22" s="648"/>
    </row>
    <row r="23" spans="3:63" ht="14.25" customHeight="1">
      <c r="C23" s="604"/>
      <c r="D23" s="636"/>
      <c r="E23" s="667"/>
      <c r="F23" s="667"/>
      <c r="G23" s="667"/>
      <c r="H23" s="667"/>
      <c r="I23" s="667"/>
      <c r="J23" s="650"/>
      <c r="K23" s="672"/>
      <c r="L23" s="627"/>
      <c r="M23" s="590"/>
      <c r="N23" s="590"/>
      <c r="O23" s="607"/>
      <c r="P23" s="1181">
        <v>4</v>
      </c>
      <c r="Q23" s="1181"/>
      <c r="R23" s="1181"/>
      <c r="S23" s="1181"/>
      <c r="T23" s="1181"/>
      <c r="U23" s="1182"/>
      <c r="V23" s="1182"/>
      <c r="W23" s="1182"/>
      <c r="X23" s="1182"/>
      <c r="Y23" s="590"/>
      <c r="Z23" s="590"/>
      <c r="AA23" s="590"/>
      <c r="AB23" s="590"/>
      <c r="AC23" s="590"/>
      <c r="AD23" s="616"/>
      <c r="AF23" s="590"/>
      <c r="AH23" s="626"/>
      <c r="AI23" s="636"/>
      <c r="AJ23" s="677"/>
      <c r="AK23" s="677"/>
      <c r="AL23" s="677"/>
      <c r="AM23" s="677"/>
      <c r="AN23" s="677"/>
      <c r="AO23" s="678"/>
      <c r="AP23" s="606"/>
      <c r="AR23" s="606"/>
      <c r="AS23" s="621"/>
      <c r="AT23" s="590"/>
      <c r="AU23" s="647" t="s">
        <v>362</v>
      </c>
      <c r="AV23" s="647"/>
      <c r="AW23" s="647"/>
      <c r="AX23" s="647"/>
      <c r="AY23" s="647"/>
      <c r="AZ23" s="647"/>
      <c r="BA23" s="647"/>
      <c r="BB23" s="647"/>
      <c r="BC23" s="652" t="s">
        <v>361</v>
      </c>
      <c r="BD23" s="682"/>
      <c r="BE23" s="682"/>
      <c r="BF23" s="682"/>
      <c r="BG23" s="683" t="s">
        <v>301</v>
      </c>
      <c r="BH23" s="683"/>
      <c r="BI23" s="683"/>
      <c r="BJ23" s="683"/>
      <c r="BK23" s="648"/>
    </row>
    <row r="24" spans="3:63" ht="14.25" customHeight="1">
      <c r="C24" s="604"/>
      <c r="D24" s="636"/>
      <c r="E24" s="667"/>
      <c r="F24" s="667"/>
      <c r="G24" s="667"/>
      <c r="H24" s="667"/>
      <c r="I24" s="667"/>
      <c r="J24" s="650"/>
      <c r="K24" s="672"/>
      <c r="L24" s="627"/>
      <c r="M24" s="590"/>
      <c r="N24" s="590"/>
      <c r="O24" s="684"/>
      <c r="P24" s="1183" t="s">
        <v>217</v>
      </c>
      <c r="Q24" s="1183"/>
      <c r="R24" s="1183"/>
      <c r="S24" s="1183"/>
      <c r="T24" s="1183"/>
      <c r="U24" s="1184">
        <f>IF(SUM(U21:W23)=0,"",SUM(U21:W23))</f>
        <v>20</v>
      </c>
      <c r="V24" s="1184"/>
      <c r="W24" s="1184"/>
      <c r="X24" s="1184"/>
      <c r="Y24" s="590"/>
      <c r="Z24" s="590"/>
      <c r="AA24" s="590"/>
      <c r="AB24" s="590"/>
      <c r="AC24" s="590"/>
      <c r="AD24" s="616"/>
      <c r="AF24" s="590"/>
      <c r="AH24" s="604"/>
      <c r="AI24" s="590"/>
      <c r="AJ24" s="590"/>
      <c r="AK24" s="590"/>
      <c r="AL24" s="590"/>
      <c r="AM24" s="590"/>
      <c r="AN24" s="590"/>
      <c r="AO24" s="605"/>
      <c r="AP24" s="612"/>
      <c r="AQ24" s="685" t="s">
        <v>249</v>
      </c>
      <c r="AR24" s="686" t="s">
        <v>831</v>
      </c>
      <c r="AS24" s="687"/>
      <c r="AT24" s="687"/>
      <c r="AU24" s="687"/>
      <c r="AV24" s="687"/>
      <c r="AW24" s="687"/>
      <c r="AX24" s="687"/>
      <c r="AY24" s="687"/>
      <c r="AZ24" s="687"/>
      <c r="BA24" s="687"/>
      <c r="BB24" s="687"/>
      <c r="BC24" s="687"/>
      <c r="BD24" s="687"/>
      <c r="BE24" s="687"/>
      <c r="BF24" s="687"/>
      <c r="BG24" s="687"/>
      <c r="BH24" s="687"/>
      <c r="BI24" s="687"/>
      <c r="BJ24" s="687"/>
      <c r="BK24" s="611"/>
    </row>
    <row r="25" spans="3:63" ht="14.25" customHeight="1" thickBot="1">
      <c r="C25" s="688"/>
      <c r="D25" s="689"/>
      <c r="E25" s="690"/>
      <c r="F25" s="690"/>
      <c r="G25" s="690"/>
      <c r="H25" s="690"/>
      <c r="I25" s="690"/>
      <c r="J25" s="691"/>
      <c r="K25" s="692"/>
      <c r="L25" s="693"/>
      <c r="M25" s="694"/>
      <c r="N25" s="694"/>
      <c r="O25" s="689" t="s">
        <v>95</v>
      </c>
      <c r="P25" s="694"/>
      <c r="Q25" s="694"/>
      <c r="R25" s="694"/>
      <c r="S25" s="694"/>
      <c r="T25" s="694"/>
      <c r="U25" s="694"/>
      <c r="V25" s="694"/>
      <c r="W25" s="694"/>
      <c r="X25" s="694"/>
      <c r="Y25" s="694"/>
      <c r="Z25" s="694"/>
      <c r="AA25" s="694"/>
      <c r="AB25" s="694"/>
      <c r="AC25" s="694"/>
      <c r="AD25" s="695"/>
      <c r="AF25" s="590"/>
      <c r="AH25" s="688"/>
      <c r="AI25" s="694"/>
      <c r="AJ25" s="694"/>
      <c r="AK25" s="694"/>
      <c r="AL25" s="694"/>
      <c r="AM25" s="694"/>
      <c r="AN25" s="694"/>
      <c r="AO25" s="696"/>
      <c r="AP25" s="697"/>
      <c r="AQ25" s="698" t="s">
        <v>249</v>
      </c>
      <c r="AR25" s="699" t="s">
        <v>830</v>
      </c>
      <c r="AS25" s="700"/>
      <c r="AT25" s="700"/>
      <c r="AU25" s="700"/>
      <c r="AV25" s="700"/>
      <c r="AW25" s="700"/>
      <c r="AX25" s="700"/>
      <c r="AY25" s="700"/>
      <c r="AZ25" s="700"/>
      <c r="BA25" s="700"/>
      <c r="BB25" s="700"/>
      <c r="BC25" s="700"/>
      <c r="BD25" s="700"/>
      <c r="BE25" s="700"/>
      <c r="BF25" s="700"/>
      <c r="BG25" s="700"/>
      <c r="BH25" s="700"/>
      <c r="BI25" s="700"/>
      <c r="BJ25" s="700"/>
      <c r="BK25" s="701"/>
    </row>
    <row r="26" spans="3:32" ht="14.25" customHeight="1" thickBot="1">
      <c r="C26" s="590"/>
      <c r="D26" s="636"/>
      <c r="E26" s="619"/>
      <c r="F26" s="619"/>
      <c r="G26" s="619"/>
      <c r="H26" s="619"/>
      <c r="I26" s="619"/>
      <c r="J26" s="619"/>
      <c r="K26" s="702"/>
      <c r="L26" s="627"/>
      <c r="M26" s="590"/>
      <c r="N26" s="590"/>
      <c r="O26" s="636"/>
      <c r="P26" s="590"/>
      <c r="Q26" s="590"/>
      <c r="R26" s="590"/>
      <c r="S26" s="590"/>
      <c r="T26" s="590"/>
      <c r="U26" s="590"/>
      <c r="V26" s="590"/>
      <c r="W26" s="590"/>
      <c r="X26" s="590"/>
      <c r="Y26" s="590"/>
      <c r="Z26" s="590"/>
      <c r="AA26" s="590"/>
      <c r="AB26" s="590"/>
      <c r="AC26" s="590"/>
      <c r="AD26" s="590"/>
      <c r="AF26" s="590"/>
    </row>
    <row r="27" spans="3:63" ht="14.25" customHeight="1">
      <c r="C27" s="1167" t="s">
        <v>97</v>
      </c>
      <c r="D27" s="1168"/>
      <c r="E27" s="1168"/>
      <c r="F27" s="1168"/>
      <c r="G27" s="1168"/>
      <c r="H27" s="1168"/>
      <c r="I27" s="1168"/>
      <c r="J27" s="1169"/>
      <c r="K27" s="597" t="str">
        <f>IF(AND(L27="★",L29="●",L30="★"),"■","□")</f>
        <v>■</v>
      </c>
      <c r="L27" s="598" t="str">
        <f>IF(OR(M27="●",M28="●",),"★","☆")</f>
        <v>★</v>
      </c>
      <c r="M27" s="703" t="s">
        <v>829</v>
      </c>
      <c r="N27" s="1170" t="s">
        <v>760</v>
      </c>
      <c r="O27" s="1170"/>
      <c r="P27" s="1170"/>
      <c r="Q27" s="1170"/>
      <c r="R27" s="1170"/>
      <c r="S27" s="1170"/>
      <c r="T27" s="1170"/>
      <c r="U27" s="1170"/>
      <c r="V27" s="1170"/>
      <c r="W27" s="1170"/>
      <c r="X27" s="1170"/>
      <c r="Y27" s="1170"/>
      <c r="Z27" s="1170"/>
      <c r="AA27" s="1170"/>
      <c r="AB27" s="1170"/>
      <c r="AC27" s="1170"/>
      <c r="AD27" s="1171"/>
      <c r="AF27" s="590"/>
      <c r="AH27" s="1167" t="s">
        <v>334</v>
      </c>
      <c r="AI27" s="1168"/>
      <c r="AJ27" s="1168"/>
      <c r="AK27" s="1168"/>
      <c r="AL27" s="1168"/>
      <c r="AM27" s="1168"/>
      <c r="AN27" s="1168"/>
      <c r="AO27" s="1168"/>
      <c r="AP27" s="704" t="str">
        <f>IF(OR(AQ26="●",AQ27="●"),"★","☆")</f>
        <v>☆</v>
      </c>
      <c r="AQ27" s="705" t="s">
        <v>249</v>
      </c>
      <c r="AR27" s="1172" t="s">
        <v>336</v>
      </c>
      <c r="AS27" s="1173"/>
      <c r="AT27" s="1173"/>
      <c r="AU27" s="1173"/>
      <c r="AV27" s="1173"/>
      <c r="AW27" s="1173"/>
      <c r="AX27" s="1173"/>
      <c r="AY27" s="1173"/>
      <c r="AZ27" s="1173"/>
      <c r="BA27" s="1173"/>
      <c r="BB27" s="1173"/>
      <c r="BC27" s="1173"/>
      <c r="BD27" s="1173"/>
      <c r="BE27" s="1173"/>
      <c r="BF27" s="1173"/>
      <c r="BG27" s="1173"/>
      <c r="BH27" s="1173"/>
      <c r="BI27" s="1173"/>
      <c r="BJ27" s="1173"/>
      <c r="BK27" s="1174"/>
    </row>
    <row r="28" spans="3:63" ht="14.25" customHeight="1">
      <c r="C28" s="604"/>
      <c r="D28" s="590"/>
      <c r="E28" s="590"/>
      <c r="F28" s="590"/>
      <c r="G28" s="590"/>
      <c r="H28" s="590"/>
      <c r="I28" s="590"/>
      <c r="J28" s="590"/>
      <c r="K28" s="606"/>
      <c r="L28" s="706"/>
      <c r="M28" s="707" t="s">
        <v>249</v>
      </c>
      <c r="N28" s="1175" t="s">
        <v>845</v>
      </c>
      <c r="O28" s="1175"/>
      <c r="P28" s="1175"/>
      <c r="Q28" s="1175"/>
      <c r="R28" s="1175"/>
      <c r="S28" s="1175"/>
      <c r="T28" s="1175"/>
      <c r="U28" s="1175"/>
      <c r="V28" s="1175"/>
      <c r="W28" s="1175"/>
      <c r="X28" s="1175"/>
      <c r="Y28" s="1175"/>
      <c r="Z28" s="1175"/>
      <c r="AA28" s="1175"/>
      <c r="AB28" s="1175"/>
      <c r="AC28" s="1175"/>
      <c r="AD28" s="1176"/>
      <c r="AF28" s="590"/>
      <c r="AH28" s="604"/>
      <c r="AI28" s="1177" t="s">
        <v>99</v>
      </c>
      <c r="AJ28" s="1177"/>
      <c r="AK28" s="1177"/>
      <c r="AL28" s="1177"/>
      <c r="AM28" s="1177"/>
      <c r="AN28" s="1177"/>
      <c r="AO28" s="1177"/>
      <c r="AP28" s="708"/>
      <c r="AQ28" s="709" t="s">
        <v>249</v>
      </c>
      <c r="AR28" s="1178" t="s">
        <v>736</v>
      </c>
      <c r="AS28" s="1179"/>
      <c r="AT28" s="1179"/>
      <c r="AU28" s="1179"/>
      <c r="AV28" s="1179"/>
      <c r="AW28" s="1179"/>
      <c r="AX28" s="1179"/>
      <c r="AY28" s="1179"/>
      <c r="AZ28" s="1179"/>
      <c r="BA28" s="1179"/>
      <c r="BB28" s="1179"/>
      <c r="BC28" s="1179"/>
      <c r="BD28" s="1179"/>
      <c r="BE28" s="1179"/>
      <c r="BF28" s="1179"/>
      <c r="BG28" s="1179"/>
      <c r="BH28" s="1179"/>
      <c r="BI28" s="1179"/>
      <c r="BJ28" s="1179"/>
      <c r="BK28" s="1180"/>
    </row>
    <row r="29" spans="3:63" ht="14.25" customHeight="1">
      <c r="C29" s="604"/>
      <c r="D29" s="590"/>
      <c r="E29" s="590"/>
      <c r="F29" s="590"/>
      <c r="G29" s="590"/>
      <c r="H29" s="590"/>
      <c r="I29" s="590"/>
      <c r="J29" s="590"/>
      <c r="K29" s="606"/>
      <c r="L29" s="609" t="s">
        <v>829</v>
      </c>
      <c r="M29" s="1141" t="s">
        <v>364</v>
      </c>
      <c r="N29" s="1141"/>
      <c r="O29" s="1141"/>
      <c r="P29" s="1141"/>
      <c r="Q29" s="1141"/>
      <c r="R29" s="1141"/>
      <c r="S29" s="1141"/>
      <c r="T29" s="1141"/>
      <c r="U29" s="1141"/>
      <c r="V29" s="652" t="s">
        <v>365</v>
      </c>
      <c r="W29" s="1142"/>
      <c r="X29" s="1142"/>
      <c r="Y29" s="1142"/>
      <c r="Z29" s="1143" t="s">
        <v>843</v>
      </c>
      <c r="AA29" s="1143"/>
      <c r="AB29" s="1143"/>
      <c r="AC29" s="1143"/>
      <c r="AD29" s="1144"/>
      <c r="AF29" s="590"/>
      <c r="AH29" s="1145" t="s">
        <v>348</v>
      </c>
      <c r="AI29" s="1146"/>
      <c r="AJ29" s="1146"/>
      <c r="AK29" s="1146"/>
      <c r="AL29" s="1146"/>
      <c r="AM29" s="1146"/>
      <c r="AN29" s="1146"/>
      <c r="AO29" s="1147"/>
      <c r="AP29" s="708"/>
      <c r="AQ29" s="709"/>
      <c r="AR29" s="1151"/>
      <c r="AS29" s="1152"/>
      <c r="AT29" s="1152"/>
      <c r="AU29" s="1152"/>
      <c r="AV29" s="1152"/>
      <c r="AW29" s="1152"/>
      <c r="AX29" s="1152"/>
      <c r="AY29" s="1152"/>
      <c r="AZ29" s="1152"/>
      <c r="BA29" s="1152"/>
      <c r="BB29" s="1152"/>
      <c r="BC29" s="1152"/>
      <c r="BD29" s="1152"/>
      <c r="BE29" s="1152"/>
      <c r="BF29" s="1152"/>
      <c r="BG29" s="1152"/>
      <c r="BH29" s="1152"/>
      <c r="BI29" s="1152"/>
      <c r="BJ29" s="1152"/>
      <c r="BK29" s="1153"/>
    </row>
    <row r="30" spans="3:63" ht="14.25" customHeight="1" thickBot="1">
      <c r="C30" s="618"/>
      <c r="D30" s="710"/>
      <c r="E30" s="1118" t="s">
        <v>348</v>
      </c>
      <c r="F30" s="1118"/>
      <c r="G30" s="1118"/>
      <c r="H30" s="1118"/>
      <c r="I30" s="1118"/>
      <c r="J30" s="650"/>
      <c r="K30" s="606"/>
      <c r="L30" s="613" t="str">
        <f>IF(OR(M30="●",M31="●",M32="●",M33="●",M34="●",M35="●"),"★","☆")</f>
        <v>★</v>
      </c>
      <c r="M30" s="711" t="s">
        <v>249</v>
      </c>
      <c r="N30" s="1157" t="s">
        <v>341</v>
      </c>
      <c r="O30" s="1157"/>
      <c r="P30" s="1157"/>
      <c r="Q30" s="1157"/>
      <c r="R30" s="1157"/>
      <c r="S30" s="1157"/>
      <c r="T30" s="1157"/>
      <c r="U30" s="1157"/>
      <c r="V30" s="1157"/>
      <c r="W30" s="1157"/>
      <c r="X30" s="1157"/>
      <c r="Y30" s="1157"/>
      <c r="Z30" s="1157"/>
      <c r="AA30" s="1157"/>
      <c r="AB30" s="1157"/>
      <c r="AC30" s="1157"/>
      <c r="AD30" s="1158"/>
      <c r="AF30" s="590"/>
      <c r="AH30" s="1148"/>
      <c r="AI30" s="1149"/>
      <c r="AJ30" s="1149"/>
      <c r="AK30" s="1149"/>
      <c r="AL30" s="1149"/>
      <c r="AM30" s="1149"/>
      <c r="AN30" s="1149"/>
      <c r="AO30" s="1150"/>
      <c r="AP30" s="712"/>
      <c r="AQ30" s="713"/>
      <c r="AR30" s="1154"/>
      <c r="AS30" s="1155"/>
      <c r="AT30" s="1155"/>
      <c r="AU30" s="1155"/>
      <c r="AV30" s="1155"/>
      <c r="AW30" s="1155"/>
      <c r="AX30" s="1155"/>
      <c r="AY30" s="1155"/>
      <c r="AZ30" s="1155"/>
      <c r="BA30" s="1155"/>
      <c r="BB30" s="1155"/>
      <c r="BC30" s="1155"/>
      <c r="BD30" s="1155"/>
      <c r="BE30" s="1155"/>
      <c r="BF30" s="1155"/>
      <c r="BG30" s="1155"/>
      <c r="BH30" s="1155"/>
      <c r="BI30" s="1155"/>
      <c r="BJ30" s="1155"/>
      <c r="BK30" s="1156"/>
    </row>
    <row r="31" spans="3:63" ht="14.25" customHeight="1" thickBot="1">
      <c r="C31" s="626"/>
      <c r="D31" s="627"/>
      <c r="E31" s="1118"/>
      <c r="F31" s="1118"/>
      <c r="G31" s="1118"/>
      <c r="H31" s="1118"/>
      <c r="I31" s="1118"/>
      <c r="J31" s="650"/>
      <c r="K31" s="606"/>
      <c r="L31" s="714"/>
      <c r="M31" s="715" t="s">
        <v>249</v>
      </c>
      <c r="N31" s="1121" t="s">
        <v>579</v>
      </c>
      <c r="O31" s="1121"/>
      <c r="P31" s="1121"/>
      <c r="Q31" s="1121"/>
      <c r="R31" s="1121"/>
      <c r="S31" s="1121"/>
      <c r="T31" s="1121"/>
      <c r="U31" s="1121"/>
      <c r="V31" s="1121"/>
      <c r="W31" s="1121"/>
      <c r="X31" s="1121"/>
      <c r="Y31" s="1121"/>
      <c r="Z31" s="1121"/>
      <c r="AA31" s="1121"/>
      <c r="AB31" s="1121"/>
      <c r="AC31" s="1121"/>
      <c r="AD31" s="1122"/>
      <c r="AF31" s="590"/>
      <c r="AH31" s="718"/>
      <c r="AI31" s="718"/>
      <c r="AJ31" s="718"/>
      <c r="AK31" s="718"/>
      <c r="AL31" s="718"/>
      <c r="AM31" s="718"/>
      <c r="AN31" s="718"/>
      <c r="AO31" s="718"/>
      <c r="AP31" s="719"/>
      <c r="AQ31" s="719"/>
      <c r="AR31" s="720"/>
      <c r="AS31" s="721"/>
      <c r="AT31" s="721"/>
      <c r="AU31" s="721"/>
      <c r="AV31" s="721"/>
      <c r="AW31" s="721"/>
      <c r="AX31" s="721"/>
      <c r="AY31" s="721"/>
      <c r="AZ31" s="721"/>
      <c r="BA31" s="721"/>
      <c r="BB31" s="721"/>
      <c r="BC31" s="721"/>
      <c r="BD31" s="722"/>
      <c r="BE31" s="722"/>
      <c r="BF31" s="722"/>
      <c r="BG31" s="590"/>
      <c r="BH31" s="590"/>
      <c r="BI31" s="590"/>
      <c r="BJ31" s="590"/>
      <c r="BK31" s="590"/>
    </row>
    <row r="32" spans="3:63" ht="14.25" customHeight="1">
      <c r="C32" s="626"/>
      <c r="D32" s="636"/>
      <c r="E32" s="1118"/>
      <c r="F32" s="1118"/>
      <c r="G32" s="1118"/>
      <c r="H32" s="1118"/>
      <c r="I32" s="1118"/>
      <c r="J32" s="650"/>
      <c r="K32" s="606"/>
      <c r="L32" s="714"/>
      <c r="M32" s="715" t="s">
        <v>249</v>
      </c>
      <c r="N32" s="716" t="s">
        <v>304</v>
      </c>
      <c r="O32" s="716"/>
      <c r="P32" s="716"/>
      <c r="Q32" s="716"/>
      <c r="R32" s="716"/>
      <c r="S32" s="716"/>
      <c r="T32" s="716"/>
      <c r="U32" s="716"/>
      <c r="V32" s="716"/>
      <c r="W32" s="716"/>
      <c r="X32" s="716"/>
      <c r="Y32" s="716"/>
      <c r="Z32" s="716"/>
      <c r="AA32" s="716"/>
      <c r="AB32" s="716"/>
      <c r="AC32" s="716"/>
      <c r="AD32" s="717"/>
      <c r="AF32" s="590"/>
      <c r="AH32" s="1125" t="s">
        <v>338</v>
      </c>
      <c r="AI32" s="1159"/>
      <c r="AJ32" s="1159"/>
      <c r="AK32" s="1159"/>
      <c r="AL32" s="1159"/>
      <c r="AM32" s="1159"/>
      <c r="AN32" s="1159"/>
      <c r="AO32" s="1160"/>
      <c r="AP32" s="723" t="str">
        <f>IF(AQ32="●","■","□")</f>
        <v>□</v>
      </c>
      <c r="AQ32" s="705" t="s">
        <v>249</v>
      </c>
      <c r="AR32" s="724" t="s">
        <v>339</v>
      </c>
      <c r="AS32" s="725"/>
      <c r="AT32" s="725"/>
      <c r="AU32" s="725"/>
      <c r="AV32" s="725"/>
      <c r="AW32" s="725"/>
      <c r="AX32" s="725"/>
      <c r="AY32" s="725"/>
      <c r="AZ32" s="725"/>
      <c r="BA32" s="725"/>
      <c r="BB32" s="725"/>
      <c r="BC32" s="725"/>
      <c r="BD32" s="725"/>
      <c r="BE32" s="725"/>
      <c r="BF32" s="725"/>
      <c r="BG32" s="725"/>
      <c r="BH32" s="725"/>
      <c r="BI32" s="725"/>
      <c r="BJ32" s="725"/>
      <c r="BK32" s="726"/>
    </row>
    <row r="33" spans="3:63" ht="14.25" customHeight="1" thickBot="1">
      <c r="C33" s="626"/>
      <c r="D33" s="636"/>
      <c r="E33" s="1118"/>
      <c r="F33" s="1118"/>
      <c r="G33" s="1118"/>
      <c r="H33" s="1118"/>
      <c r="I33" s="1118"/>
      <c r="J33" s="650"/>
      <c r="K33" s="606"/>
      <c r="L33" s="714"/>
      <c r="M33" s="715" t="s">
        <v>249</v>
      </c>
      <c r="N33" s="716" t="s">
        <v>305</v>
      </c>
      <c r="O33" s="716"/>
      <c r="P33" s="716"/>
      <c r="Q33" s="716"/>
      <c r="R33" s="716"/>
      <c r="S33" s="716"/>
      <c r="T33" s="716"/>
      <c r="U33" s="716"/>
      <c r="V33" s="716"/>
      <c r="W33" s="716"/>
      <c r="X33" s="716"/>
      <c r="Y33" s="716"/>
      <c r="Z33" s="716"/>
      <c r="AA33" s="716"/>
      <c r="AB33" s="716"/>
      <c r="AC33" s="716"/>
      <c r="AD33" s="717"/>
      <c r="AF33" s="590"/>
      <c r="AH33" s="1161"/>
      <c r="AI33" s="1162"/>
      <c r="AJ33" s="1162"/>
      <c r="AK33" s="1162"/>
      <c r="AL33" s="1162"/>
      <c r="AM33" s="1162"/>
      <c r="AN33" s="1162"/>
      <c r="AO33" s="1163"/>
      <c r="AP33" s="727"/>
      <c r="AQ33" s="728"/>
      <c r="AR33" s="1164"/>
      <c r="AS33" s="1165"/>
      <c r="AT33" s="1165"/>
      <c r="AU33" s="1165"/>
      <c r="AV33" s="1165"/>
      <c r="AW33" s="1165"/>
      <c r="AX33" s="1165"/>
      <c r="AY33" s="1165"/>
      <c r="AZ33" s="1165"/>
      <c r="BA33" s="1165"/>
      <c r="BB33" s="1165"/>
      <c r="BC33" s="1165"/>
      <c r="BD33" s="1165"/>
      <c r="BE33" s="1165"/>
      <c r="BF33" s="1165"/>
      <c r="BG33" s="1165"/>
      <c r="BH33" s="1165"/>
      <c r="BI33" s="1165"/>
      <c r="BJ33" s="1165"/>
      <c r="BK33" s="1166"/>
    </row>
    <row r="34" spans="3:63" ht="14.25" customHeight="1" thickBot="1">
      <c r="C34" s="626"/>
      <c r="D34" s="636"/>
      <c r="E34" s="1118"/>
      <c r="F34" s="1118"/>
      <c r="G34" s="1118"/>
      <c r="H34" s="1118"/>
      <c r="I34" s="1118"/>
      <c r="J34" s="650"/>
      <c r="K34" s="606"/>
      <c r="L34" s="714"/>
      <c r="M34" s="715" t="s">
        <v>829</v>
      </c>
      <c r="N34" s="716" t="s">
        <v>343</v>
      </c>
      <c r="O34" s="716"/>
      <c r="P34" s="716"/>
      <c r="Q34" s="716"/>
      <c r="R34" s="716"/>
      <c r="S34" s="716"/>
      <c r="T34" s="716"/>
      <c r="U34" s="716"/>
      <c r="V34" s="716"/>
      <c r="W34" s="716"/>
      <c r="X34" s="716"/>
      <c r="Y34" s="716"/>
      <c r="Z34" s="716"/>
      <c r="AA34" s="716"/>
      <c r="AB34" s="716"/>
      <c r="AC34" s="716"/>
      <c r="AD34" s="717"/>
      <c r="AF34" s="590"/>
      <c r="AH34" s="619"/>
      <c r="AI34" s="619"/>
      <c r="AJ34" s="619"/>
      <c r="AK34" s="619"/>
      <c r="AL34" s="619"/>
      <c r="AM34" s="619"/>
      <c r="AN34" s="619"/>
      <c r="AO34" s="619"/>
      <c r="AP34" s="729"/>
      <c r="AQ34" s="590"/>
      <c r="AR34" s="673"/>
      <c r="AS34" s="673"/>
      <c r="AT34" s="673"/>
      <c r="AU34" s="673"/>
      <c r="AV34" s="673"/>
      <c r="AW34" s="673"/>
      <c r="AX34" s="673"/>
      <c r="AY34" s="673"/>
      <c r="AZ34" s="673"/>
      <c r="BA34" s="673"/>
      <c r="BB34" s="673"/>
      <c r="BC34" s="673"/>
      <c r="BD34" s="673"/>
      <c r="BE34" s="673"/>
      <c r="BF34" s="673"/>
      <c r="BG34" s="673"/>
      <c r="BH34" s="673"/>
      <c r="BI34" s="673"/>
      <c r="BJ34" s="673"/>
      <c r="BK34" s="673"/>
    </row>
    <row r="35" spans="3:63" ht="14.25" customHeight="1" thickBot="1">
      <c r="C35" s="730"/>
      <c r="D35" s="689"/>
      <c r="E35" s="690"/>
      <c r="F35" s="690"/>
      <c r="G35" s="690"/>
      <c r="H35" s="690"/>
      <c r="I35" s="690"/>
      <c r="J35" s="691"/>
      <c r="K35" s="731"/>
      <c r="L35" s="732"/>
      <c r="M35" s="733" t="s">
        <v>249</v>
      </c>
      <c r="N35" s="734" t="s">
        <v>761</v>
      </c>
      <c r="O35" s="734"/>
      <c r="P35" s="734"/>
      <c r="Q35" s="734"/>
      <c r="R35" s="734"/>
      <c r="S35" s="734"/>
      <c r="T35" s="734"/>
      <c r="U35" s="734"/>
      <c r="V35" s="734"/>
      <c r="W35" s="734"/>
      <c r="X35" s="734"/>
      <c r="Y35" s="734"/>
      <c r="Z35" s="734"/>
      <c r="AA35" s="734"/>
      <c r="AB35" s="734"/>
      <c r="AC35" s="734"/>
      <c r="AD35" s="735"/>
      <c r="AF35" s="590"/>
      <c r="AH35" s="1125" t="s">
        <v>751</v>
      </c>
      <c r="AI35" s="1126"/>
      <c r="AJ35" s="1126"/>
      <c r="AK35" s="1126"/>
      <c r="AL35" s="1126"/>
      <c r="AM35" s="1126"/>
      <c r="AN35" s="1126"/>
      <c r="AO35" s="1127"/>
      <c r="AP35" s="723" t="str">
        <f>IF(AQ35="●","■","□")</f>
        <v>□</v>
      </c>
      <c r="AQ35" s="736" t="s">
        <v>249</v>
      </c>
      <c r="AR35" s="1131" t="s">
        <v>766</v>
      </c>
      <c r="AS35" s="1132"/>
      <c r="AT35" s="1132"/>
      <c r="AU35" s="1132"/>
      <c r="AV35" s="1132"/>
      <c r="AW35" s="1132"/>
      <c r="AX35" s="1132"/>
      <c r="AY35" s="1132"/>
      <c r="AZ35" s="1132"/>
      <c r="BA35" s="1132"/>
      <c r="BB35" s="1132"/>
      <c r="BC35" s="1132"/>
      <c r="BD35" s="1132"/>
      <c r="BE35" s="1132"/>
      <c r="BF35" s="1132"/>
      <c r="BG35" s="1132"/>
      <c r="BH35" s="1132"/>
      <c r="BI35" s="1132"/>
      <c r="BJ35" s="1132"/>
      <c r="BK35" s="1133"/>
    </row>
    <row r="36" spans="34:63" ht="14.25" customHeight="1" thickBot="1">
      <c r="AH36" s="1128"/>
      <c r="AI36" s="1129"/>
      <c r="AJ36" s="1129"/>
      <c r="AK36" s="1129"/>
      <c r="AL36" s="1129"/>
      <c r="AM36" s="1129"/>
      <c r="AN36" s="1129"/>
      <c r="AO36" s="1130"/>
      <c r="AP36" s="727"/>
      <c r="AQ36" s="697"/>
      <c r="AR36" s="1134"/>
      <c r="AS36" s="1135"/>
      <c r="AT36" s="1135"/>
      <c r="AU36" s="1135"/>
      <c r="AV36" s="1135"/>
      <c r="AW36" s="1135"/>
      <c r="AX36" s="1135"/>
      <c r="AY36" s="1135"/>
      <c r="AZ36" s="1135"/>
      <c r="BA36" s="1135"/>
      <c r="BB36" s="1135"/>
      <c r="BC36" s="1135"/>
      <c r="BD36" s="1135"/>
      <c r="BE36" s="1135"/>
      <c r="BF36" s="1135"/>
      <c r="BG36" s="1135"/>
      <c r="BH36" s="1135"/>
      <c r="BI36" s="1135"/>
      <c r="BJ36" s="1135"/>
      <c r="BK36" s="1136"/>
    </row>
    <row r="37" spans="3:63" ht="14.25" customHeight="1" thickBot="1">
      <c r="C37" s="594" t="s">
        <v>763</v>
      </c>
      <c r="D37" s="595"/>
      <c r="E37" s="595"/>
      <c r="F37" s="595"/>
      <c r="G37" s="595"/>
      <c r="H37" s="595"/>
      <c r="I37" s="595"/>
      <c r="J37" s="595"/>
      <c r="K37" s="597" t="str">
        <f>IF(AND(L37="★",L40="●",L41="★"),"■","□")</f>
        <v>□</v>
      </c>
      <c r="L37" s="598" t="str">
        <f>IF(OR(M37="●",M38="●",),"★","☆")</f>
        <v>☆</v>
      </c>
      <c r="M37" s="703" t="s">
        <v>249</v>
      </c>
      <c r="N37" s="737" t="s">
        <v>764</v>
      </c>
      <c r="O37" s="737"/>
      <c r="P37" s="737"/>
      <c r="Q37" s="737"/>
      <c r="R37" s="737"/>
      <c r="S37" s="737"/>
      <c r="T37" s="737"/>
      <c r="U37" s="737"/>
      <c r="V37" s="737"/>
      <c r="W37" s="737"/>
      <c r="X37" s="737"/>
      <c r="Y37" s="737"/>
      <c r="Z37" s="737"/>
      <c r="AA37" s="737"/>
      <c r="AB37" s="737"/>
      <c r="AC37" s="737"/>
      <c r="AD37" s="738"/>
      <c r="AF37" s="590"/>
      <c r="AH37" s="619"/>
      <c r="AI37" s="619"/>
      <c r="AJ37" s="619"/>
      <c r="AK37" s="619"/>
      <c r="AL37" s="619"/>
      <c r="AM37" s="619"/>
      <c r="AN37" s="619"/>
      <c r="AO37" s="619"/>
      <c r="AP37" s="729"/>
      <c r="AQ37" s="590"/>
      <c r="AR37" s="673"/>
      <c r="AS37" s="673"/>
      <c r="AT37" s="673"/>
      <c r="AU37" s="673"/>
      <c r="AV37" s="673"/>
      <c r="AW37" s="673"/>
      <c r="AX37" s="673"/>
      <c r="AY37" s="673"/>
      <c r="AZ37" s="673"/>
      <c r="BA37" s="673"/>
      <c r="BB37" s="673"/>
      <c r="BC37" s="673"/>
      <c r="BD37" s="673"/>
      <c r="BE37" s="673"/>
      <c r="BF37" s="673"/>
      <c r="BG37" s="673"/>
      <c r="BH37" s="673"/>
      <c r="BI37" s="673"/>
      <c r="BJ37" s="673"/>
      <c r="BK37" s="673"/>
    </row>
    <row r="38" spans="3:63" ht="14.25" customHeight="1">
      <c r="C38" s="604"/>
      <c r="D38" s="590"/>
      <c r="E38" s="590"/>
      <c r="F38" s="590"/>
      <c r="G38" s="590"/>
      <c r="H38" s="590"/>
      <c r="I38" s="590"/>
      <c r="J38" s="590"/>
      <c r="K38" s="612"/>
      <c r="L38" s="706"/>
      <c r="M38" s="739" t="s">
        <v>249</v>
      </c>
      <c r="N38" s="1137" t="s">
        <v>765</v>
      </c>
      <c r="O38" s="1137"/>
      <c r="P38" s="1137"/>
      <c r="Q38" s="1137"/>
      <c r="R38" s="1137"/>
      <c r="S38" s="1137"/>
      <c r="T38" s="1137"/>
      <c r="U38" s="1137"/>
      <c r="V38" s="1137"/>
      <c r="W38" s="1137"/>
      <c r="X38" s="1137"/>
      <c r="Y38" s="1137"/>
      <c r="Z38" s="1137"/>
      <c r="AA38" s="1137"/>
      <c r="AB38" s="1137"/>
      <c r="AC38" s="1137"/>
      <c r="AD38" s="1138"/>
      <c r="AF38" s="590"/>
      <c r="AH38" s="1125" t="s">
        <v>753</v>
      </c>
      <c r="AI38" s="1126"/>
      <c r="AJ38" s="1126"/>
      <c r="AK38" s="1126"/>
      <c r="AL38" s="1126"/>
      <c r="AM38" s="1126"/>
      <c r="AN38" s="1126"/>
      <c r="AO38" s="1127"/>
      <c r="AP38" s="723" t="str">
        <f>IF(AQ38="●","■","□")</f>
        <v>□</v>
      </c>
      <c r="AQ38" s="705" t="s">
        <v>249</v>
      </c>
      <c r="AR38" s="724" t="s">
        <v>734</v>
      </c>
      <c r="AS38" s="725"/>
      <c r="AT38" s="725"/>
      <c r="AU38" s="725"/>
      <c r="AV38" s="725"/>
      <c r="AW38" s="725"/>
      <c r="AX38" s="725"/>
      <c r="AY38" s="725"/>
      <c r="AZ38" s="725"/>
      <c r="BA38" s="725"/>
      <c r="BB38" s="725"/>
      <c r="BC38" s="725"/>
      <c r="BD38" s="725"/>
      <c r="BE38" s="725"/>
      <c r="BF38" s="725"/>
      <c r="BG38" s="725"/>
      <c r="BH38" s="725"/>
      <c r="BI38" s="725"/>
      <c r="BJ38" s="725"/>
      <c r="BK38" s="726"/>
    </row>
    <row r="39" spans="3:63" ht="14.25" customHeight="1" thickBot="1">
      <c r="C39" s="604"/>
      <c r="D39" s="590"/>
      <c r="E39" s="590"/>
      <c r="F39" s="590"/>
      <c r="G39" s="590"/>
      <c r="H39" s="590"/>
      <c r="I39" s="590"/>
      <c r="J39" s="590"/>
      <c r="K39" s="612"/>
      <c r="L39" s="740"/>
      <c r="M39" s="741"/>
      <c r="N39" s="1139"/>
      <c r="O39" s="1139"/>
      <c r="P39" s="1139"/>
      <c r="Q39" s="1139"/>
      <c r="R39" s="1139"/>
      <c r="S39" s="1139"/>
      <c r="T39" s="1139"/>
      <c r="U39" s="1139"/>
      <c r="V39" s="1139"/>
      <c r="W39" s="1139"/>
      <c r="X39" s="1139"/>
      <c r="Y39" s="1139"/>
      <c r="Z39" s="1139"/>
      <c r="AA39" s="1139"/>
      <c r="AB39" s="1139"/>
      <c r="AC39" s="1139"/>
      <c r="AD39" s="1140"/>
      <c r="AF39" s="590"/>
      <c r="AG39" s="590"/>
      <c r="AH39" s="1128"/>
      <c r="AI39" s="1129"/>
      <c r="AJ39" s="1129"/>
      <c r="AK39" s="1129"/>
      <c r="AL39" s="1129"/>
      <c r="AM39" s="1129"/>
      <c r="AN39" s="1129"/>
      <c r="AO39" s="1130"/>
      <c r="AP39" s="727"/>
      <c r="AQ39" s="713" t="s">
        <v>249</v>
      </c>
      <c r="AR39" s="742" t="s">
        <v>735</v>
      </c>
      <c r="AS39" s="743"/>
      <c r="AT39" s="743"/>
      <c r="AU39" s="743"/>
      <c r="AV39" s="743"/>
      <c r="AW39" s="743"/>
      <c r="AX39" s="743"/>
      <c r="AY39" s="743"/>
      <c r="AZ39" s="743"/>
      <c r="BA39" s="743"/>
      <c r="BB39" s="743"/>
      <c r="BC39" s="743"/>
      <c r="BD39" s="743"/>
      <c r="BE39" s="743"/>
      <c r="BF39" s="743"/>
      <c r="BG39" s="743"/>
      <c r="BH39" s="743"/>
      <c r="BI39" s="743"/>
      <c r="BJ39" s="743"/>
      <c r="BK39" s="744"/>
    </row>
    <row r="40" spans="3:30" ht="14.25" customHeight="1">
      <c r="C40" s="604"/>
      <c r="D40" s="590"/>
      <c r="E40" s="590"/>
      <c r="F40" s="590"/>
      <c r="G40" s="590"/>
      <c r="H40" s="590"/>
      <c r="I40" s="590"/>
      <c r="J40" s="590"/>
      <c r="K40" s="612"/>
      <c r="L40" s="609" t="s">
        <v>249</v>
      </c>
      <c r="M40" s="1141" t="s">
        <v>364</v>
      </c>
      <c r="N40" s="1141"/>
      <c r="O40" s="1141"/>
      <c r="P40" s="1141"/>
      <c r="Q40" s="1141"/>
      <c r="R40" s="1141"/>
      <c r="S40" s="1141"/>
      <c r="T40" s="1141"/>
      <c r="U40" s="1141"/>
      <c r="V40" s="745" t="s">
        <v>365</v>
      </c>
      <c r="W40" s="1142"/>
      <c r="X40" s="1142"/>
      <c r="Y40" s="1142"/>
      <c r="Z40" s="1143" t="s">
        <v>843</v>
      </c>
      <c r="AA40" s="1143"/>
      <c r="AB40" s="1143"/>
      <c r="AC40" s="1143"/>
      <c r="AD40" s="1144"/>
    </row>
    <row r="41" spans="3:63" ht="14.25" customHeight="1" thickBot="1">
      <c r="C41" s="604"/>
      <c r="D41" s="590"/>
      <c r="E41" s="1118" t="s">
        <v>348</v>
      </c>
      <c r="F41" s="1118"/>
      <c r="G41" s="1118"/>
      <c r="H41" s="1118"/>
      <c r="I41" s="1118"/>
      <c r="J41" s="590"/>
      <c r="K41" s="612"/>
      <c r="L41" s="714" t="str">
        <f>IF(OR(M41="●",M42="●",M43="●",M44="●",M45="●",M46="●"),"★","☆")</f>
        <v>☆</v>
      </c>
      <c r="M41" s="746" t="s">
        <v>249</v>
      </c>
      <c r="N41" s="1119" t="s">
        <v>341</v>
      </c>
      <c r="O41" s="1119"/>
      <c r="P41" s="1119"/>
      <c r="Q41" s="1119"/>
      <c r="R41" s="1119"/>
      <c r="S41" s="1119"/>
      <c r="T41" s="1119"/>
      <c r="U41" s="1119"/>
      <c r="V41" s="1119"/>
      <c r="W41" s="1119"/>
      <c r="X41" s="1119"/>
      <c r="Y41" s="1119"/>
      <c r="Z41" s="1119"/>
      <c r="AA41" s="1119"/>
      <c r="AB41" s="1119"/>
      <c r="AC41" s="1119"/>
      <c r="AD41" s="1120"/>
      <c r="AE41" s="747"/>
      <c r="AG41" s="588" t="s">
        <v>704</v>
      </c>
      <c r="AN41" s="748" t="str">
        <f>IF(AP42="■",IF(AP44="■","●：","○"),"○：")</f>
        <v>○：</v>
      </c>
      <c r="AO41" s="588" t="s">
        <v>577</v>
      </c>
      <c r="AT41" s="590"/>
      <c r="AU41" s="590"/>
      <c r="AV41" s="590"/>
      <c r="AW41" s="590"/>
      <c r="AX41" s="590"/>
      <c r="AY41" s="590"/>
      <c r="AZ41" s="590"/>
      <c r="BA41" s="590"/>
      <c r="BB41" s="590"/>
      <c r="BC41" s="590"/>
      <c r="BD41" s="590"/>
      <c r="BE41" s="590"/>
      <c r="BF41" s="590"/>
      <c r="BG41" s="590"/>
      <c r="BH41" s="590"/>
      <c r="BI41" s="590"/>
      <c r="BJ41" s="590"/>
      <c r="BK41" s="590"/>
    </row>
    <row r="42" spans="3:63" ht="14.25" customHeight="1">
      <c r="C42" s="604"/>
      <c r="D42" s="590"/>
      <c r="E42" s="1118"/>
      <c r="F42" s="1118"/>
      <c r="G42" s="1118"/>
      <c r="H42" s="1118"/>
      <c r="I42" s="1118"/>
      <c r="J42" s="590"/>
      <c r="K42" s="612"/>
      <c r="L42" s="714"/>
      <c r="M42" s="715" t="s">
        <v>249</v>
      </c>
      <c r="N42" s="1121" t="s">
        <v>579</v>
      </c>
      <c r="O42" s="1121"/>
      <c r="P42" s="1121"/>
      <c r="Q42" s="1121"/>
      <c r="R42" s="1121"/>
      <c r="S42" s="1121"/>
      <c r="T42" s="1121"/>
      <c r="U42" s="1121"/>
      <c r="V42" s="1121"/>
      <c r="W42" s="1121"/>
      <c r="X42" s="1121"/>
      <c r="Y42" s="1121"/>
      <c r="Z42" s="1121"/>
      <c r="AA42" s="1121"/>
      <c r="AB42" s="1121"/>
      <c r="AC42" s="1121"/>
      <c r="AD42" s="1122"/>
      <c r="AE42" s="749"/>
      <c r="AH42" s="594" t="s">
        <v>578</v>
      </c>
      <c r="AI42" s="595"/>
      <c r="AJ42" s="595"/>
      <c r="AK42" s="595"/>
      <c r="AL42" s="595"/>
      <c r="AM42" s="595"/>
      <c r="AN42" s="595"/>
      <c r="AO42" s="596"/>
      <c r="AP42" s="723" t="str">
        <f>IF(AQ42="●",IF(AQ43="●","■","□"),"□")</f>
        <v>□</v>
      </c>
      <c r="AQ42" s="736" t="s">
        <v>249</v>
      </c>
      <c r="AR42" s="633" t="s">
        <v>368</v>
      </c>
      <c r="AS42" s="633"/>
      <c r="AT42" s="633"/>
      <c r="AU42" s="633"/>
      <c r="AV42" s="633"/>
      <c r="AW42" s="633"/>
      <c r="AX42" s="591" t="s">
        <v>365</v>
      </c>
      <c r="AY42" s="750"/>
      <c r="AZ42" s="750"/>
      <c r="BA42" s="750"/>
      <c r="BB42" s="633" t="s">
        <v>369</v>
      </c>
      <c r="BC42" s="633"/>
      <c r="BD42" s="633"/>
      <c r="BE42" s="633"/>
      <c r="BF42" s="633"/>
      <c r="BG42" s="633"/>
      <c r="BH42" s="633"/>
      <c r="BI42" s="633"/>
      <c r="BJ42" s="633"/>
      <c r="BK42" s="635"/>
    </row>
    <row r="43" spans="3:63" ht="14.25" customHeight="1">
      <c r="C43" s="604"/>
      <c r="D43" s="590"/>
      <c r="E43" s="1118"/>
      <c r="F43" s="1118"/>
      <c r="G43" s="1118"/>
      <c r="H43" s="1118"/>
      <c r="I43" s="1118"/>
      <c r="J43" s="590"/>
      <c r="K43" s="612"/>
      <c r="L43" s="714"/>
      <c r="M43" s="715" t="s">
        <v>249</v>
      </c>
      <c r="N43" s="716" t="s">
        <v>304</v>
      </c>
      <c r="O43" s="716"/>
      <c r="P43" s="716"/>
      <c r="Q43" s="716"/>
      <c r="R43" s="716"/>
      <c r="S43" s="716"/>
      <c r="T43" s="716"/>
      <c r="U43" s="716"/>
      <c r="V43" s="716"/>
      <c r="W43" s="716"/>
      <c r="X43" s="716"/>
      <c r="Y43" s="716"/>
      <c r="Z43" s="716"/>
      <c r="AA43" s="716"/>
      <c r="AB43" s="716"/>
      <c r="AC43" s="716"/>
      <c r="AD43" s="717"/>
      <c r="AE43" s="749"/>
      <c r="AG43" s="590"/>
      <c r="AH43" s="751"/>
      <c r="AI43" s="752"/>
      <c r="AJ43" s="752"/>
      <c r="AK43" s="752"/>
      <c r="AL43" s="752"/>
      <c r="AM43" s="752"/>
      <c r="AN43" s="752"/>
      <c r="AO43" s="753"/>
      <c r="AP43" s="754"/>
      <c r="AQ43" s="709" t="s">
        <v>249</v>
      </c>
      <c r="AR43" s="755" t="s">
        <v>370</v>
      </c>
      <c r="AS43" s="755"/>
      <c r="AT43" s="755"/>
      <c r="AU43" s="755"/>
      <c r="AV43" s="755"/>
      <c r="AW43" s="755"/>
      <c r="AX43" s="745" t="s">
        <v>365</v>
      </c>
      <c r="AY43" s="756"/>
      <c r="AZ43" s="756"/>
      <c r="BA43" s="756"/>
      <c r="BB43" s="755" t="s">
        <v>371</v>
      </c>
      <c r="BC43" s="755"/>
      <c r="BD43" s="755"/>
      <c r="BE43" s="755"/>
      <c r="BF43" s="755"/>
      <c r="BG43" s="755"/>
      <c r="BH43" s="755"/>
      <c r="BI43" s="755"/>
      <c r="BJ43" s="755"/>
      <c r="BK43" s="757"/>
    </row>
    <row r="44" spans="3:63" ht="14.25" customHeight="1" thickBot="1">
      <c r="C44" s="604"/>
      <c r="D44" s="590"/>
      <c r="E44" s="1118"/>
      <c r="F44" s="1118"/>
      <c r="G44" s="1118"/>
      <c r="H44" s="1118"/>
      <c r="I44" s="1118"/>
      <c r="J44" s="590"/>
      <c r="K44" s="612"/>
      <c r="L44" s="714"/>
      <c r="M44" s="715" t="s">
        <v>249</v>
      </c>
      <c r="N44" s="716" t="s">
        <v>305</v>
      </c>
      <c r="O44" s="716"/>
      <c r="P44" s="716"/>
      <c r="Q44" s="716"/>
      <c r="R44" s="716"/>
      <c r="S44" s="716"/>
      <c r="T44" s="716"/>
      <c r="U44" s="716"/>
      <c r="V44" s="716"/>
      <c r="W44" s="716"/>
      <c r="X44" s="716"/>
      <c r="Y44" s="716"/>
      <c r="Z44" s="716"/>
      <c r="AA44" s="716"/>
      <c r="AB44" s="716"/>
      <c r="AC44" s="716"/>
      <c r="AD44" s="717"/>
      <c r="AH44" s="688" t="s">
        <v>580</v>
      </c>
      <c r="AI44" s="690"/>
      <c r="AJ44" s="690"/>
      <c r="AK44" s="690"/>
      <c r="AL44" s="690"/>
      <c r="AM44" s="690"/>
      <c r="AN44" s="690"/>
      <c r="AO44" s="691"/>
      <c r="AP44" s="712" t="str">
        <f>IF(AQ44="●","■","□")</f>
        <v>□</v>
      </c>
      <c r="AQ44" s="758" t="s">
        <v>249</v>
      </c>
      <c r="AR44" s="694" t="s">
        <v>372</v>
      </c>
      <c r="AS44" s="694"/>
      <c r="AT44" s="694"/>
      <c r="AU44" s="694"/>
      <c r="AV44" s="694"/>
      <c r="AW44" s="694"/>
      <c r="AX44" s="694"/>
      <c r="AY44" s="694"/>
      <c r="AZ44" s="694"/>
      <c r="BA44" s="694"/>
      <c r="BB44" s="694"/>
      <c r="BC44" s="694"/>
      <c r="BD44" s="694"/>
      <c r="BE44" s="694"/>
      <c r="BF44" s="694"/>
      <c r="BG44" s="694"/>
      <c r="BH44" s="694"/>
      <c r="BI44" s="694"/>
      <c r="BJ44" s="694"/>
      <c r="BK44" s="695"/>
    </row>
    <row r="45" spans="3:49" ht="14.25" customHeight="1">
      <c r="C45" s="604"/>
      <c r="D45" s="590"/>
      <c r="E45" s="1118"/>
      <c r="F45" s="1118"/>
      <c r="G45" s="1118"/>
      <c r="H45" s="1118"/>
      <c r="I45" s="1118"/>
      <c r="J45" s="590"/>
      <c r="K45" s="612"/>
      <c r="L45" s="714"/>
      <c r="M45" s="715" t="s">
        <v>249</v>
      </c>
      <c r="N45" s="716" t="s">
        <v>343</v>
      </c>
      <c r="O45" s="716"/>
      <c r="P45" s="716"/>
      <c r="Q45" s="716"/>
      <c r="R45" s="716"/>
      <c r="S45" s="716"/>
      <c r="T45" s="716"/>
      <c r="U45" s="716"/>
      <c r="V45" s="716"/>
      <c r="W45" s="716"/>
      <c r="X45" s="716"/>
      <c r="Y45" s="716"/>
      <c r="Z45" s="716"/>
      <c r="AA45" s="716"/>
      <c r="AB45" s="716"/>
      <c r="AC45" s="716"/>
      <c r="AD45" s="717"/>
      <c r="AI45" s="759"/>
      <c r="AV45" s="590"/>
      <c r="AW45" s="590"/>
    </row>
    <row r="46" spans="3:63" ht="14.25" customHeight="1" thickBot="1">
      <c r="C46" s="688"/>
      <c r="D46" s="694"/>
      <c r="E46" s="694"/>
      <c r="F46" s="694"/>
      <c r="G46" s="694"/>
      <c r="H46" s="694"/>
      <c r="I46" s="694"/>
      <c r="J46" s="694"/>
      <c r="K46" s="697"/>
      <c r="L46" s="732"/>
      <c r="M46" s="733" t="s">
        <v>249</v>
      </c>
      <c r="N46" s="734" t="s">
        <v>761</v>
      </c>
      <c r="O46" s="734"/>
      <c r="P46" s="734"/>
      <c r="Q46" s="734"/>
      <c r="R46" s="734"/>
      <c r="S46" s="734"/>
      <c r="T46" s="734"/>
      <c r="U46" s="734"/>
      <c r="V46" s="734"/>
      <c r="W46" s="734"/>
      <c r="X46" s="734"/>
      <c r="Y46" s="734"/>
      <c r="Z46" s="734"/>
      <c r="AA46" s="734"/>
      <c r="AB46" s="734"/>
      <c r="AC46" s="734"/>
      <c r="AD46" s="735"/>
      <c r="AG46" s="590" t="s">
        <v>458</v>
      </c>
      <c r="AI46" s="590"/>
      <c r="AJ46" s="590"/>
      <c r="AK46" s="590"/>
      <c r="AL46" s="590"/>
      <c r="AM46" s="590"/>
      <c r="AN46" s="590"/>
      <c r="AO46" s="590"/>
      <c r="AP46" s="590"/>
      <c r="AQ46" s="590"/>
      <c r="AR46" s="590"/>
      <c r="AS46" s="590"/>
      <c r="AT46" s="590"/>
      <c r="AU46" s="694"/>
      <c r="AV46" s="694"/>
      <c r="AW46" s="590"/>
      <c r="AX46" s="590"/>
      <c r="AY46" s="590"/>
      <c r="AZ46" s="590"/>
      <c r="BA46" s="590"/>
      <c r="BF46" s="590"/>
      <c r="BG46" s="590"/>
      <c r="BH46" s="590"/>
      <c r="BI46" s="590"/>
      <c r="BJ46" s="590"/>
      <c r="BK46" s="590"/>
    </row>
    <row r="47" spans="3:63" ht="15" customHeight="1">
      <c r="C47" s="1803" t="s">
        <v>846</v>
      </c>
      <c r="D47" s="760"/>
      <c r="E47" s="760"/>
      <c r="F47" s="760"/>
      <c r="G47" s="760"/>
      <c r="H47" s="760"/>
      <c r="I47" s="760"/>
      <c r="J47" s="760"/>
      <c r="K47" s="760"/>
      <c r="L47" s="761"/>
      <c r="M47" s="761"/>
      <c r="N47" s="762"/>
      <c r="O47" s="762"/>
      <c r="P47" s="762"/>
      <c r="Q47" s="762"/>
      <c r="R47" s="762"/>
      <c r="S47" s="762"/>
      <c r="T47" s="762"/>
      <c r="U47" s="762"/>
      <c r="V47" s="762"/>
      <c r="W47" s="762"/>
      <c r="X47" s="762"/>
      <c r="Y47" s="762"/>
      <c r="Z47" s="762"/>
      <c r="AA47" s="762"/>
      <c r="AB47" s="762"/>
      <c r="AC47" s="762"/>
      <c r="AD47" s="762"/>
      <c r="AH47" s="763" t="s">
        <v>373</v>
      </c>
      <c r="AI47" s="592" t="s">
        <v>374</v>
      </c>
      <c r="AJ47" s="592"/>
      <c r="AK47" s="592"/>
      <c r="AL47" s="592"/>
      <c r="AM47" s="592"/>
      <c r="AN47" s="592"/>
      <c r="AO47" s="592"/>
      <c r="AP47" s="592"/>
      <c r="AQ47" s="592"/>
      <c r="AR47" s="592"/>
      <c r="AS47" s="592"/>
      <c r="AT47" s="592"/>
      <c r="AU47" s="592"/>
      <c r="AV47" s="592"/>
      <c r="AW47" s="592"/>
      <c r="AX47" s="592"/>
      <c r="AY47" s="592"/>
      <c r="AZ47" s="592"/>
      <c r="BA47" s="592"/>
      <c r="BB47" s="592"/>
      <c r="BC47" s="592" t="s">
        <v>375</v>
      </c>
      <c r="BD47" s="592"/>
      <c r="BE47" s="592"/>
      <c r="BF47" s="592"/>
      <c r="BG47" s="592"/>
      <c r="BH47" s="592"/>
      <c r="BI47" s="592"/>
      <c r="BJ47" s="592"/>
      <c r="BK47" s="593"/>
    </row>
    <row r="48" spans="3:63" ht="15" customHeight="1">
      <c r="C48" s="1123" t="s">
        <v>844</v>
      </c>
      <c r="D48" s="1123"/>
      <c r="E48" s="1123"/>
      <c r="F48" s="1123"/>
      <c r="G48" s="1123"/>
      <c r="H48" s="1123"/>
      <c r="I48" s="1123"/>
      <c r="J48" s="1123"/>
      <c r="K48" s="1123"/>
      <c r="L48" s="1123"/>
      <c r="M48" s="1123"/>
      <c r="N48" s="1123"/>
      <c r="O48" s="1123"/>
      <c r="P48" s="1123"/>
      <c r="Q48" s="1123"/>
      <c r="R48" s="1123"/>
      <c r="S48" s="1123"/>
      <c r="T48" s="1123"/>
      <c r="U48" s="1123"/>
      <c r="V48" s="1123"/>
      <c r="W48" s="1123"/>
      <c r="X48" s="1123"/>
      <c r="Y48" s="1123"/>
      <c r="Z48" s="1123"/>
      <c r="AA48" s="1123"/>
      <c r="AB48" s="1123"/>
      <c r="AC48" s="1123"/>
      <c r="AD48" s="1123"/>
      <c r="AH48" s="764" t="s">
        <v>344</v>
      </c>
      <c r="AI48" s="647" t="s">
        <v>306</v>
      </c>
      <c r="AJ48" s="647"/>
      <c r="AK48" s="647"/>
      <c r="AL48" s="647"/>
      <c r="AM48" s="647"/>
      <c r="AN48" s="647"/>
      <c r="AO48" s="647"/>
      <c r="AP48" s="647"/>
      <c r="AQ48" s="647"/>
      <c r="AR48" s="647"/>
      <c r="AS48" s="647"/>
      <c r="AT48" s="647"/>
      <c r="AU48" s="647"/>
      <c r="AV48" s="647"/>
      <c r="AW48" s="647"/>
      <c r="AX48" s="647"/>
      <c r="AY48" s="647"/>
      <c r="AZ48" s="647"/>
      <c r="BA48" s="647"/>
      <c r="BB48" s="647"/>
      <c r="BC48" s="647" t="s">
        <v>345</v>
      </c>
      <c r="BD48" s="647"/>
      <c r="BE48" s="647"/>
      <c r="BF48" s="647"/>
      <c r="BG48" s="647"/>
      <c r="BH48" s="647"/>
      <c r="BI48" s="647"/>
      <c r="BJ48" s="647"/>
      <c r="BK48" s="648"/>
    </row>
    <row r="49" spans="3:63" ht="15" customHeight="1" thickBot="1">
      <c r="C49" s="1123"/>
      <c r="D49" s="1123"/>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H49" s="765" t="s">
        <v>376</v>
      </c>
      <c r="AI49" s="602" t="s">
        <v>377</v>
      </c>
      <c r="AJ49" s="602"/>
      <c r="AK49" s="602"/>
      <c r="AL49" s="602"/>
      <c r="AM49" s="602"/>
      <c r="AN49" s="602"/>
      <c r="AO49" s="602"/>
      <c r="AP49" s="602"/>
      <c r="AQ49" s="602"/>
      <c r="AR49" s="602"/>
      <c r="AS49" s="602"/>
      <c r="AT49" s="602"/>
      <c r="AU49" s="602"/>
      <c r="AV49" s="602"/>
      <c r="AW49" s="602"/>
      <c r="AX49" s="602"/>
      <c r="AY49" s="602"/>
      <c r="AZ49" s="602"/>
      <c r="BA49" s="602"/>
      <c r="BB49" s="602"/>
      <c r="BC49" s="602" t="s">
        <v>345</v>
      </c>
      <c r="BD49" s="602"/>
      <c r="BE49" s="602"/>
      <c r="BF49" s="602"/>
      <c r="BG49" s="602"/>
      <c r="BH49" s="602"/>
      <c r="BI49" s="602"/>
      <c r="BJ49" s="602"/>
      <c r="BK49" s="603"/>
    </row>
    <row r="50" spans="3:30" ht="15" customHeight="1">
      <c r="C50" s="1124" t="s">
        <v>425</v>
      </c>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124"/>
      <c r="Z50" s="1124"/>
      <c r="AA50" s="1124"/>
      <c r="AB50" s="1124"/>
      <c r="AC50" s="1124"/>
      <c r="AD50" s="1124"/>
    </row>
    <row r="51" spans="3:30" ht="15" customHeight="1">
      <c r="C51" s="1124"/>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c r="AD51" s="1124"/>
    </row>
    <row r="52" ht="15" customHeight="1">
      <c r="C52" s="588" t="s">
        <v>426</v>
      </c>
    </row>
  </sheetData>
  <sheetProtection/>
  <mergeCells count="61">
    <mergeCell ref="A2:D2"/>
    <mergeCell ref="C7:J8"/>
    <mergeCell ref="K7:M8"/>
    <mergeCell ref="N7:S8"/>
    <mergeCell ref="T7:V8"/>
    <mergeCell ref="W7:AD8"/>
    <mergeCell ref="AH7:AO7"/>
    <mergeCell ref="AI8:AO8"/>
    <mergeCell ref="AJ10:AO12"/>
    <mergeCell ref="C12:J12"/>
    <mergeCell ref="V12:X12"/>
    <mergeCell ref="Y12:Z12"/>
    <mergeCell ref="L13:AD15"/>
    <mergeCell ref="E14:J16"/>
    <mergeCell ref="M16:S16"/>
    <mergeCell ref="V16:X16"/>
    <mergeCell ref="AB16:AD16"/>
    <mergeCell ref="V17:X17"/>
    <mergeCell ref="Y17:Z17"/>
    <mergeCell ref="AB17:AD17"/>
    <mergeCell ref="O19:T19"/>
    <mergeCell ref="U19:X19"/>
    <mergeCell ref="O20:T20"/>
    <mergeCell ref="U20:X20"/>
    <mergeCell ref="P21:T21"/>
    <mergeCell ref="U21:X21"/>
    <mergeCell ref="P22:T22"/>
    <mergeCell ref="U22:X22"/>
    <mergeCell ref="P23:T23"/>
    <mergeCell ref="U23:X23"/>
    <mergeCell ref="P24:T24"/>
    <mergeCell ref="U24:X24"/>
    <mergeCell ref="C27:J27"/>
    <mergeCell ref="N27:AD27"/>
    <mergeCell ref="AH27:AO27"/>
    <mergeCell ref="AR27:BK27"/>
    <mergeCell ref="N28:AD28"/>
    <mergeCell ref="AI28:AO28"/>
    <mergeCell ref="AR28:BK28"/>
    <mergeCell ref="M29:U29"/>
    <mergeCell ref="W29:Y29"/>
    <mergeCell ref="Z29:AD29"/>
    <mergeCell ref="AH29:AO30"/>
    <mergeCell ref="AR29:BK30"/>
    <mergeCell ref="E30:I34"/>
    <mergeCell ref="N30:AD30"/>
    <mergeCell ref="N31:AD31"/>
    <mergeCell ref="AH32:AO33"/>
    <mergeCell ref="AR33:BK33"/>
    <mergeCell ref="AR35:BK36"/>
    <mergeCell ref="N38:AD39"/>
    <mergeCell ref="AH38:AO39"/>
    <mergeCell ref="M40:U40"/>
    <mergeCell ref="W40:Y40"/>
    <mergeCell ref="Z40:AD40"/>
    <mergeCell ref="E41:I45"/>
    <mergeCell ref="N41:AD41"/>
    <mergeCell ref="N42:AD42"/>
    <mergeCell ref="C48:AD49"/>
    <mergeCell ref="C50:AD51"/>
    <mergeCell ref="AH35:AO36"/>
  </mergeCells>
  <printOptions/>
  <pageMargins left="0.7" right="0.7" top="0.75" bottom="0.75" header="0.3" footer="0.3"/>
  <pageSetup horizontalDpi="600" verticalDpi="600" orientation="portrait" paperSize="9" scale="6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K49"/>
  <sheetViews>
    <sheetView view="pageBreakPreview" zoomScale="85" zoomScaleNormal="85" zoomScaleSheetLayoutView="85" zoomScalePageLayoutView="0" workbookViewId="0" topLeftCell="A1">
      <selection activeCell="I29" sqref="I29"/>
    </sheetView>
  </sheetViews>
  <sheetFormatPr defaultColWidth="2.25390625" defaultRowHeight="15" customHeight="1"/>
  <cols>
    <col min="1" max="1" width="1.625" style="1" customWidth="1"/>
    <col min="2" max="2" width="2.25390625" style="1" customWidth="1"/>
    <col min="3" max="3" width="2.125" style="1" customWidth="1"/>
    <col min="4" max="11" width="2.25390625" style="1" customWidth="1"/>
    <col min="12" max="12" width="2.25390625" style="12" customWidth="1"/>
    <col min="13"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777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4.25" customHeight="1">
      <c r="C6" s="900" t="s">
        <v>821</v>
      </c>
      <c r="D6" s="901"/>
      <c r="E6" s="901"/>
      <c r="F6" s="901"/>
      <c r="G6" s="901"/>
      <c r="H6" s="901"/>
      <c r="I6" s="901"/>
      <c r="J6" s="901"/>
      <c r="K6" s="904"/>
      <c r="L6" s="904"/>
      <c r="M6" s="904"/>
      <c r="N6" s="906" t="s">
        <v>820</v>
      </c>
      <c r="O6" s="906"/>
      <c r="P6" s="906"/>
      <c r="Q6" s="906"/>
      <c r="R6" s="906"/>
      <c r="S6" s="906"/>
      <c r="T6" s="904"/>
      <c r="U6" s="904"/>
      <c r="V6" s="904"/>
      <c r="W6" s="908" t="s">
        <v>289</v>
      </c>
      <c r="X6" s="908"/>
      <c r="Y6" s="908"/>
      <c r="Z6" s="908"/>
      <c r="AA6" s="908"/>
      <c r="AB6" s="908"/>
      <c r="AC6" s="908"/>
      <c r="AD6" s="909"/>
      <c r="AF6" s="8"/>
      <c r="AG6" s="8"/>
      <c r="AH6" s="58" t="s">
        <v>788</v>
      </c>
      <c r="AI6" s="59"/>
      <c r="AJ6" s="59"/>
      <c r="AK6" s="59"/>
      <c r="AL6" s="59"/>
      <c r="AM6" s="59"/>
      <c r="AN6" s="59"/>
      <c r="AO6" s="408"/>
      <c r="AP6" s="485" t="s">
        <v>249</v>
      </c>
      <c r="AQ6" s="1238" t="s">
        <v>789</v>
      </c>
      <c r="AR6" s="919"/>
      <c r="AS6" s="919"/>
      <c r="AT6" s="919"/>
      <c r="AU6" s="919"/>
      <c r="AV6" s="919"/>
      <c r="AW6" s="919"/>
      <c r="AX6" s="919"/>
      <c r="AY6" s="919"/>
      <c r="AZ6" s="919"/>
      <c r="BA6" s="919"/>
      <c r="BB6" s="919"/>
      <c r="BC6" s="919"/>
      <c r="BD6" s="919"/>
      <c r="BE6" s="919"/>
      <c r="BF6" s="919"/>
      <c r="BG6" s="919"/>
      <c r="BH6" s="919"/>
      <c r="BI6" s="919"/>
      <c r="BJ6" s="919"/>
      <c r="BK6" s="920"/>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G7" s="8"/>
      <c r="AH7" s="63"/>
      <c r="AI7" s="8"/>
      <c r="AJ7" s="8"/>
      <c r="AK7" s="8"/>
      <c r="AL7" s="8"/>
      <c r="AM7" s="8"/>
      <c r="AN7" s="8"/>
      <c r="AO7" s="9"/>
      <c r="AP7" s="10"/>
      <c r="AQ7" s="481" t="s">
        <v>791</v>
      </c>
      <c r="AR7" s="482"/>
      <c r="AS7" s="482"/>
      <c r="AT7" s="483"/>
      <c r="AU7" s="483"/>
      <c r="AV7" s="483"/>
      <c r="AW7" s="483"/>
      <c r="AX7" s="483"/>
      <c r="AY7" s="483"/>
      <c r="AZ7" s="483"/>
      <c r="BA7" s="483"/>
      <c r="BB7" s="483"/>
      <c r="BC7" s="483"/>
      <c r="BD7" s="483"/>
      <c r="BE7" s="483"/>
      <c r="BF7" s="483"/>
      <c r="BG7" s="1226">
        <f>SUM(BG8:BI10)</f>
        <v>0</v>
      </c>
      <c r="BH7" s="1226"/>
      <c r="BI7" s="1226"/>
      <c r="BJ7" s="483" t="s">
        <v>795</v>
      </c>
      <c r="BK7" s="484"/>
    </row>
    <row r="8" spans="32:63" ht="14.25" customHeight="1">
      <c r="AF8" s="8"/>
      <c r="AG8" s="8"/>
      <c r="AH8" s="63"/>
      <c r="AI8" s="8"/>
      <c r="AJ8" s="8"/>
      <c r="AK8" s="8"/>
      <c r="AL8" s="8"/>
      <c r="AM8" s="8"/>
      <c r="AN8" s="8"/>
      <c r="AO8" s="9"/>
      <c r="AP8" s="10"/>
      <c r="AQ8" s="22"/>
      <c r="AR8" s="22" t="s">
        <v>792</v>
      </c>
      <c r="AS8" s="22"/>
      <c r="AT8" s="8"/>
      <c r="AU8" s="8"/>
      <c r="AV8" s="8"/>
      <c r="AW8" s="8"/>
      <c r="AX8" s="8"/>
      <c r="AY8" s="8"/>
      <c r="AZ8" s="8"/>
      <c r="BA8" s="8"/>
      <c r="BB8" s="8"/>
      <c r="BC8" s="8"/>
      <c r="BD8" s="8"/>
      <c r="BE8" s="8"/>
      <c r="BF8" s="8"/>
      <c r="BG8" s="1225"/>
      <c r="BH8" s="1225"/>
      <c r="BI8" s="1225"/>
      <c r="BJ8" s="8" t="s">
        <v>795</v>
      </c>
      <c r="BK8" s="64"/>
    </row>
    <row r="9" spans="2:63" ht="14.25" customHeight="1">
      <c r="B9" s="183" t="s">
        <v>790</v>
      </c>
      <c r="C9" s="183"/>
      <c r="D9" s="183"/>
      <c r="I9" s="338" t="str">
        <f>IF(K11="★",IF(K28="■","●：","○："),"○：")</f>
        <v>○：</v>
      </c>
      <c r="J9" s="183" t="s">
        <v>572</v>
      </c>
      <c r="K9" s="183"/>
      <c r="L9" s="459"/>
      <c r="M9" s="183"/>
      <c r="N9" s="183"/>
      <c r="O9" s="183"/>
      <c r="AF9" s="8"/>
      <c r="AH9" s="63"/>
      <c r="AI9" s="8"/>
      <c r="AJ9" s="8"/>
      <c r="AK9" s="8"/>
      <c r="AL9" s="8"/>
      <c r="AM9" s="8"/>
      <c r="AN9" s="8"/>
      <c r="AO9" s="9"/>
      <c r="AP9" s="10"/>
      <c r="AQ9" s="22"/>
      <c r="AR9" s="22" t="s">
        <v>793</v>
      </c>
      <c r="AS9" s="22"/>
      <c r="AT9" s="8"/>
      <c r="AU9" s="8"/>
      <c r="AV9" s="8"/>
      <c r="AW9" s="8"/>
      <c r="AX9" s="8"/>
      <c r="AY9" s="8"/>
      <c r="AZ9" s="8"/>
      <c r="BA9" s="8"/>
      <c r="BB9" s="8"/>
      <c r="BC9" s="8"/>
      <c r="BD9" s="8"/>
      <c r="BE9" s="8"/>
      <c r="BF9" s="8"/>
      <c r="BG9" s="1225"/>
      <c r="BH9" s="1225"/>
      <c r="BI9" s="1225"/>
      <c r="BJ9" s="8" t="s">
        <v>795</v>
      </c>
      <c r="BK9" s="64"/>
    </row>
    <row r="10" spans="2:63" ht="14.25" customHeight="1" thickBot="1">
      <c r="B10" s="11" t="s">
        <v>309</v>
      </c>
      <c r="AF10" s="8"/>
      <c r="AH10" s="63"/>
      <c r="AI10" s="8"/>
      <c r="AJ10" s="8"/>
      <c r="AK10" s="8"/>
      <c r="AL10" s="8"/>
      <c r="AM10" s="8"/>
      <c r="AN10" s="8"/>
      <c r="AO10" s="9"/>
      <c r="AP10" s="10"/>
      <c r="AQ10" s="22"/>
      <c r="AR10" s="22" t="s">
        <v>794</v>
      </c>
      <c r="AS10" s="22"/>
      <c r="AT10" s="8"/>
      <c r="AU10" s="8"/>
      <c r="AV10" s="8"/>
      <c r="AW10" s="8"/>
      <c r="AX10" s="8"/>
      <c r="AY10" s="8"/>
      <c r="AZ10" s="8"/>
      <c r="BA10" s="8"/>
      <c r="BB10" s="8"/>
      <c r="BC10" s="8"/>
      <c r="BD10" s="8"/>
      <c r="BE10" s="8"/>
      <c r="BF10" s="8"/>
      <c r="BG10" s="1225"/>
      <c r="BH10" s="1225"/>
      <c r="BI10" s="1225"/>
      <c r="BJ10" s="8" t="s">
        <v>795</v>
      </c>
      <c r="BK10" s="64"/>
    </row>
    <row r="11" spans="3:63" ht="14.25" customHeight="1">
      <c r="C11" s="912" t="s">
        <v>93</v>
      </c>
      <c r="D11" s="913"/>
      <c r="E11" s="913"/>
      <c r="F11" s="913"/>
      <c r="G11" s="913"/>
      <c r="H11" s="913"/>
      <c r="I11" s="913"/>
      <c r="J11" s="914"/>
      <c r="K11" s="262" t="str">
        <f>IF(L11="●","★",IF(L16="●","★","☆"))</f>
        <v>☆</v>
      </c>
      <c r="L11" s="439" t="s">
        <v>249</v>
      </c>
      <c r="M11" s="75" t="s">
        <v>310</v>
      </c>
      <c r="N11" s="75"/>
      <c r="O11" s="75"/>
      <c r="P11" s="75"/>
      <c r="Q11" s="75"/>
      <c r="R11" s="75"/>
      <c r="S11" s="75"/>
      <c r="T11" s="75"/>
      <c r="U11" s="82" t="s">
        <v>349</v>
      </c>
      <c r="V11" s="937">
        <f>IF(U18=0,"",IF(U19="","",U18*U19))</f>
      </c>
      <c r="W11" s="937"/>
      <c r="X11" s="937"/>
      <c r="Y11" s="938" t="s">
        <v>350</v>
      </c>
      <c r="Z11" s="938"/>
      <c r="AA11" s="83" t="s">
        <v>351</v>
      </c>
      <c r="AB11" s="75" t="s">
        <v>292</v>
      </c>
      <c r="AC11" s="75"/>
      <c r="AD11" s="76"/>
      <c r="AE11" s="8"/>
      <c r="AF11" s="8"/>
      <c r="AH11" s="63"/>
      <c r="AI11" s="8"/>
      <c r="AJ11" s="8"/>
      <c r="AK11" s="8"/>
      <c r="AL11" s="8"/>
      <c r="AM11" s="8"/>
      <c r="AN11" s="8"/>
      <c r="AO11" s="9"/>
      <c r="AP11" s="10"/>
      <c r="AQ11" s="22"/>
      <c r="AR11" s="22"/>
      <c r="AS11" s="22"/>
      <c r="AT11" s="8"/>
      <c r="AU11" s="8"/>
      <c r="AV11" s="8"/>
      <c r="AW11" s="8"/>
      <c r="AX11" s="8"/>
      <c r="AY11" s="8"/>
      <c r="AZ11" s="8"/>
      <c r="BA11" s="8"/>
      <c r="BB11" s="8"/>
      <c r="BC11" s="8"/>
      <c r="BD11" s="8"/>
      <c r="BE11" s="8"/>
      <c r="BF11" s="8"/>
      <c r="BG11" s="479"/>
      <c r="BH11" s="479"/>
      <c r="BI11" s="479"/>
      <c r="BJ11" s="8"/>
      <c r="BK11" s="64"/>
    </row>
    <row r="12" spans="3:63" ht="14.25" customHeight="1">
      <c r="C12" s="63"/>
      <c r="D12" s="84"/>
      <c r="E12" s="84"/>
      <c r="F12" s="84"/>
      <c r="G12" s="84"/>
      <c r="H12" s="84"/>
      <c r="I12" s="84"/>
      <c r="J12" s="85"/>
      <c r="K12" s="197"/>
      <c r="L12" s="1066" t="s">
        <v>778</v>
      </c>
      <c r="M12" s="1067"/>
      <c r="N12" s="1067"/>
      <c r="O12" s="1067"/>
      <c r="P12" s="1067"/>
      <c r="Q12" s="1067"/>
      <c r="R12" s="1067"/>
      <c r="S12" s="1067"/>
      <c r="T12" s="1067"/>
      <c r="U12" s="1067"/>
      <c r="V12" s="1067"/>
      <c r="W12" s="1067"/>
      <c r="X12" s="1067"/>
      <c r="Y12" s="1067"/>
      <c r="Z12" s="1067"/>
      <c r="AA12" s="1067"/>
      <c r="AB12" s="1067"/>
      <c r="AC12" s="1067"/>
      <c r="AD12" s="1068"/>
      <c r="AF12" s="8"/>
      <c r="AH12" s="63"/>
      <c r="AI12" s="8"/>
      <c r="AJ12" s="8"/>
      <c r="AK12" s="8"/>
      <c r="AL12" s="8"/>
      <c r="AM12" s="8"/>
      <c r="AN12" s="8"/>
      <c r="AO12" s="9"/>
      <c r="AP12" s="10"/>
      <c r="AQ12" s="481" t="s">
        <v>796</v>
      </c>
      <c r="AR12" s="482"/>
      <c r="AS12" s="482"/>
      <c r="AT12" s="483"/>
      <c r="AU12" s="483"/>
      <c r="AV12" s="483"/>
      <c r="AW12" s="483"/>
      <c r="AX12" s="483"/>
      <c r="AY12" s="483"/>
      <c r="AZ12" s="483"/>
      <c r="BA12" s="483"/>
      <c r="BB12" s="483"/>
      <c r="BC12" s="483"/>
      <c r="BD12" s="483"/>
      <c r="BE12" s="483"/>
      <c r="BF12" s="483"/>
      <c r="BG12" s="1226">
        <f>SUM(BG13:BI15)</f>
        <v>0</v>
      </c>
      <c r="BH12" s="1226"/>
      <c r="BI12" s="1226"/>
      <c r="BJ12" s="483" t="s">
        <v>795</v>
      </c>
      <c r="BK12" s="484"/>
    </row>
    <row r="13" spans="3:63" ht="14.25" customHeight="1">
      <c r="C13" s="63"/>
      <c r="D13" s="79"/>
      <c r="E13" s="1028" t="s">
        <v>348</v>
      </c>
      <c r="F13" s="1028"/>
      <c r="G13" s="1028"/>
      <c r="H13" s="1028"/>
      <c r="I13" s="1028"/>
      <c r="J13" s="1029"/>
      <c r="K13" s="197"/>
      <c r="L13" s="1069"/>
      <c r="M13" s="1070"/>
      <c r="N13" s="1070"/>
      <c r="O13" s="1070"/>
      <c r="P13" s="1070"/>
      <c r="Q13" s="1070"/>
      <c r="R13" s="1070"/>
      <c r="S13" s="1070"/>
      <c r="T13" s="1070"/>
      <c r="U13" s="1070"/>
      <c r="V13" s="1070"/>
      <c r="W13" s="1070"/>
      <c r="X13" s="1070"/>
      <c r="Y13" s="1070"/>
      <c r="Z13" s="1070"/>
      <c r="AA13" s="1070"/>
      <c r="AB13" s="1070"/>
      <c r="AC13" s="1070"/>
      <c r="AD13" s="1071"/>
      <c r="AH13" s="63"/>
      <c r="AI13" s="8"/>
      <c r="AJ13" s="8"/>
      <c r="AK13" s="8"/>
      <c r="AL13" s="8"/>
      <c r="AM13" s="8"/>
      <c r="AN13" s="8"/>
      <c r="AO13" s="9"/>
      <c r="AP13" s="10"/>
      <c r="AQ13" s="22"/>
      <c r="AR13" s="22" t="s">
        <v>792</v>
      </c>
      <c r="AS13" s="22"/>
      <c r="AT13" s="8"/>
      <c r="AU13" s="8"/>
      <c r="AV13" s="8"/>
      <c r="AW13" s="8"/>
      <c r="AX13" s="8"/>
      <c r="AY13" s="8"/>
      <c r="AZ13" s="8"/>
      <c r="BA13" s="8"/>
      <c r="BB13" s="8"/>
      <c r="BC13" s="8"/>
      <c r="BD13" s="8"/>
      <c r="BE13" s="8"/>
      <c r="BF13" s="8"/>
      <c r="BG13" s="1225"/>
      <c r="BH13" s="1225"/>
      <c r="BI13" s="1225"/>
      <c r="BJ13" s="8" t="s">
        <v>795</v>
      </c>
      <c r="BK13" s="64"/>
    </row>
    <row r="14" spans="3:63" ht="14.25" customHeight="1">
      <c r="C14" s="63"/>
      <c r="D14" s="79"/>
      <c r="E14" s="1028"/>
      <c r="F14" s="1028"/>
      <c r="G14" s="1028"/>
      <c r="H14" s="1028"/>
      <c r="I14" s="1028"/>
      <c r="J14" s="1029"/>
      <c r="K14" s="197"/>
      <c r="L14" s="1072"/>
      <c r="M14" s="1073"/>
      <c r="N14" s="1073"/>
      <c r="O14" s="1073"/>
      <c r="P14" s="1073"/>
      <c r="Q14" s="1073"/>
      <c r="R14" s="1073"/>
      <c r="S14" s="1073"/>
      <c r="T14" s="1073"/>
      <c r="U14" s="1073"/>
      <c r="V14" s="1073"/>
      <c r="W14" s="1073"/>
      <c r="X14" s="1073"/>
      <c r="Y14" s="1073"/>
      <c r="Z14" s="1073"/>
      <c r="AA14" s="1073"/>
      <c r="AB14" s="1073"/>
      <c r="AC14" s="1073"/>
      <c r="AD14" s="1074"/>
      <c r="AH14" s="63"/>
      <c r="AI14" s="8"/>
      <c r="AJ14" s="8"/>
      <c r="AK14" s="8"/>
      <c r="AL14" s="8"/>
      <c r="AM14" s="8"/>
      <c r="AN14" s="8"/>
      <c r="AO14" s="9"/>
      <c r="AP14" s="10"/>
      <c r="AQ14" s="22"/>
      <c r="AR14" s="22" t="s">
        <v>793</v>
      </c>
      <c r="AS14" s="22"/>
      <c r="AT14" s="8"/>
      <c r="AU14" s="8"/>
      <c r="AV14" s="8"/>
      <c r="AW14" s="8"/>
      <c r="AX14" s="8"/>
      <c r="AY14" s="8"/>
      <c r="AZ14" s="8"/>
      <c r="BA14" s="8"/>
      <c r="BB14" s="8"/>
      <c r="BC14" s="8"/>
      <c r="BD14" s="8"/>
      <c r="BE14" s="8"/>
      <c r="BF14" s="8"/>
      <c r="BG14" s="1225"/>
      <c r="BH14" s="1225"/>
      <c r="BI14" s="1225"/>
      <c r="BJ14" s="8" t="s">
        <v>795</v>
      </c>
      <c r="BK14" s="64"/>
    </row>
    <row r="15" spans="3:63" ht="14.25" customHeight="1" thickBot="1">
      <c r="C15" s="63"/>
      <c r="D15" s="79"/>
      <c r="E15" s="1028"/>
      <c r="F15" s="1028"/>
      <c r="G15" s="1028"/>
      <c r="H15" s="1028"/>
      <c r="I15" s="1028"/>
      <c r="J15" s="1029"/>
      <c r="K15" s="197"/>
      <c r="L15" s="460"/>
      <c r="M15" s="1060" t="s">
        <v>331</v>
      </c>
      <c r="N15" s="1060"/>
      <c r="O15" s="1060"/>
      <c r="P15" s="1060"/>
      <c r="Q15" s="1060"/>
      <c r="R15" s="1060"/>
      <c r="S15" s="1060"/>
      <c r="T15" s="227"/>
      <c r="U15" s="227"/>
      <c r="V15" s="1060" t="s">
        <v>332</v>
      </c>
      <c r="W15" s="1060"/>
      <c r="X15" s="1060"/>
      <c r="Y15" s="227"/>
      <c r="Z15" s="227"/>
      <c r="AA15" s="227"/>
      <c r="AB15" s="1060" t="s">
        <v>333</v>
      </c>
      <c r="AC15" s="1060"/>
      <c r="AD15" s="1061"/>
      <c r="AH15" s="60"/>
      <c r="AI15" s="61"/>
      <c r="AJ15" s="61"/>
      <c r="AK15" s="61"/>
      <c r="AL15" s="61"/>
      <c r="AM15" s="61"/>
      <c r="AN15" s="61"/>
      <c r="AO15" s="93"/>
      <c r="AP15" s="451"/>
      <c r="AQ15" s="480"/>
      <c r="AR15" s="480" t="s">
        <v>794</v>
      </c>
      <c r="AS15" s="480"/>
      <c r="AT15" s="61"/>
      <c r="AU15" s="61"/>
      <c r="AV15" s="61"/>
      <c r="AW15" s="61"/>
      <c r="AX15" s="61"/>
      <c r="AY15" s="61"/>
      <c r="AZ15" s="61"/>
      <c r="BA15" s="61"/>
      <c r="BB15" s="61"/>
      <c r="BC15" s="61"/>
      <c r="BD15" s="61"/>
      <c r="BE15" s="61"/>
      <c r="BF15" s="61"/>
      <c r="BG15" s="1239"/>
      <c r="BH15" s="1239"/>
      <c r="BI15" s="1239"/>
      <c r="BJ15" s="61" t="s">
        <v>795</v>
      </c>
      <c r="BK15" s="62"/>
    </row>
    <row r="16" spans="3:61" ht="14.25" customHeight="1">
      <c r="C16" s="63"/>
      <c r="D16" s="79"/>
      <c r="E16" s="201"/>
      <c r="F16" s="201"/>
      <c r="G16" s="201"/>
      <c r="H16" s="201"/>
      <c r="I16" s="201"/>
      <c r="J16" s="199"/>
      <c r="K16" s="203"/>
      <c r="L16" s="454" t="s">
        <v>249</v>
      </c>
      <c r="M16" s="229"/>
      <c r="N16" s="229"/>
      <c r="O16" s="229"/>
      <c r="P16" s="229"/>
      <c r="Q16" s="229"/>
      <c r="R16" s="229"/>
      <c r="S16" s="229"/>
      <c r="T16" s="71"/>
      <c r="U16" s="187" t="s">
        <v>293</v>
      </c>
      <c r="V16" s="1065"/>
      <c r="W16" s="1065"/>
      <c r="X16" s="1065"/>
      <c r="Y16" s="969" t="s">
        <v>350</v>
      </c>
      <c r="Z16" s="969"/>
      <c r="AA16" s="71" t="s">
        <v>351</v>
      </c>
      <c r="AB16" s="1058" t="s">
        <v>358</v>
      </c>
      <c r="AC16" s="1058"/>
      <c r="AD16" s="1059"/>
      <c r="AH16" s="8"/>
      <c r="AI16" s="8"/>
      <c r="AJ16" s="8"/>
      <c r="AK16" s="8"/>
      <c r="AL16" s="8"/>
      <c r="AM16" s="8"/>
      <c r="AN16" s="8"/>
      <c r="AO16" s="8"/>
      <c r="AP16" s="8"/>
      <c r="AQ16" s="22"/>
      <c r="AR16" s="22"/>
      <c r="AS16" s="22"/>
      <c r="AT16" s="8"/>
      <c r="AU16" s="8"/>
      <c r="AV16" s="8"/>
      <c r="AW16" s="8"/>
      <c r="AX16" s="8"/>
      <c r="AY16" s="8"/>
      <c r="AZ16" s="8"/>
      <c r="BA16" s="8"/>
      <c r="BB16" s="8"/>
      <c r="BC16" s="8"/>
      <c r="BD16" s="8"/>
      <c r="BE16" s="8"/>
      <c r="BF16" s="8"/>
      <c r="BG16" s="479"/>
      <c r="BH16" s="479"/>
      <c r="BI16" s="479"/>
    </row>
    <row r="17" spans="3:30" ht="14.25" customHeight="1" thickBot="1">
      <c r="C17" s="63"/>
      <c r="D17" s="79"/>
      <c r="E17" s="201"/>
      <c r="F17" s="201"/>
      <c r="G17" s="201"/>
      <c r="H17" s="201"/>
      <c r="I17" s="201"/>
      <c r="J17" s="199"/>
      <c r="K17" s="206"/>
      <c r="L17" s="455"/>
      <c r="M17" s="8"/>
      <c r="N17" s="8"/>
      <c r="O17" s="71"/>
      <c r="P17" s="71"/>
      <c r="Q17" s="71"/>
      <c r="R17" s="71"/>
      <c r="S17" s="71"/>
      <c r="T17" s="71"/>
      <c r="U17" s="187"/>
      <c r="V17" s="71"/>
      <c r="W17" s="71"/>
      <c r="X17" s="71"/>
      <c r="Y17" s="188"/>
      <c r="Z17" s="188"/>
      <c r="AA17" s="8"/>
      <c r="AB17" s="56"/>
      <c r="AC17" s="8"/>
      <c r="AD17" s="64"/>
    </row>
    <row r="18" spans="3:63" ht="14.25" customHeight="1">
      <c r="C18" s="63"/>
      <c r="D18" s="81"/>
      <c r="E18" s="201"/>
      <c r="F18" s="201"/>
      <c r="G18" s="201"/>
      <c r="H18" s="201"/>
      <c r="I18" s="201"/>
      <c r="J18" s="199"/>
      <c r="K18" s="206"/>
      <c r="L18" s="455"/>
      <c r="M18" s="8"/>
      <c r="N18" s="8"/>
      <c r="O18" s="1057" t="s">
        <v>94</v>
      </c>
      <c r="P18" s="1057"/>
      <c r="Q18" s="1057"/>
      <c r="R18" s="1057"/>
      <c r="S18" s="1057"/>
      <c r="T18" s="1057"/>
      <c r="U18" s="1035"/>
      <c r="V18" s="1035"/>
      <c r="W18" s="1035"/>
      <c r="X18" s="1035"/>
      <c r="Y18" s="8"/>
      <c r="Z18" s="8"/>
      <c r="AA18" s="8"/>
      <c r="AB18" s="8"/>
      <c r="AC18" s="8"/>
      <c r="AD18" s="64"/>
      <c r="AH18" s="912" t="s">
        <v>334</v>
      </c>
      <c r="AI18" s="913"/>
      <c r="AJ18" s="913"/>
      <c r="AK18" s="913"/>
      <c r="AL18" s="913"/>
      <c r="AM18" s="913"/>
      <c r="AN18" s="913"/>
      <c r="AO18" s="913"/>
      <c r="AP18" s="264" t="str">
        <f>IF(OR(AQ17="●",AQ18="●"),"★","☆")</f>
        <v>☆</v>
      </c>
      <c r="AQ18" s="230" t="s">
        <v>249</v>
      </c>
      <c r="AR18" s="1106" t="s">
        <v>336</v>
      </c>
      <c r="AS18" s="1107"/>
      <c r="AT18" s="1107"/>
      <c r="AU18" s="1107"/>
      <c r="AV18" s="1107"/>
      <c r="AW18" s="1107"/>
      <c r="AX18" s="1107"/>
      <c r="AY18" s="1107"/>
      <c r="AZ18" s="1107"/>
      <c r="BA18" s="1107"/>
      <c r="BB18" s="1107"/>
      <c r="BC18" s="1107"/>
      <c r="BD18" s="1107"/>
      <c r="BE18" s="1107"/>
      <c r="BF18" s="1107"/>
      <c r="BG18" s="1107"/>
      <c r="BH18" s="1107"/>
      <c r="BI18" s="1107"/>
      <c r="BJ18" s="1107"/>
      <c r="BK18" s="1108"/>
    </row>
    <row r="19" spans="3:63" ht="14.25" customHeight="1">
      <c r="C19" s="63"/>
      <c r="D19" s="81"/>
      <c r="E19" s="201"/>
      <c r="F19" s="201"/>
      <c r="G19" s="201"/>
      <c r="H19" s="201"/>
      <c r="I19" s="201"/>
      <c r="J19" s="199"/>
      <c r="K19" s="206"/>
      <c r="L19" s="455"/>
      <c r="M19" s="8"/>
      <c r="N19" s="8"/>
      <c r="O19" s="954" t="s">
        <v>96</v>
      </c>
      <c r="P19" s="954"/>
      <c r="Q19" s="954"/>
      <c r="R19" s="954"/>
      <c r="S19" s="954"/>
      <c r="T19" s="954"/>
      <c r="U19" s="955">
        <f>IF(U$23="","",(P20*U20+P21*U21+P22*U22)/U$23)</f>
      </c>
      <c r="V19" s="955"/>
      <c r="W19" s="955"/>
      <c r="X19" s="955"/>
      <c r="Y19" s="8"/>
      <c r="Z19" s="8"/>
      <c r="AA19" s="8"/>
      <c r="AB19" s="8"/>
      <c r="AC19" s="8"/>
      <c r="AD19" s="64"/>
      <c r="AH19" s="63"/>
      <c r="AI19" s="921" t="s">
        <v>99</v>
      </c>
      <c r="AJ19" s="921"/>
      <c r="AK19" s="921"/>
      <c r="AL19" s="921"/>
      <c r="AM19" s="921"/>
      <c r="AN19" s="921"/>
      <c r="AO19" s="921"/>
      <c r="AP19" s="211"/>
      <c r="AQ19" s="232" t="s">
        <v>249</v>
      </c>
      <c r="AR19" s="1062" t="s">
        <v>736</v>
      </c>
      <c r="AS19" s="1063"/>
      <c r="AT19" s="1063"/>
      <c r="AU19" s="1063"/>
      <c r="AV19" s="1063"/>
      <c r="AW19" s="1063"/>
      <c r="AX19" s="1063"/>
      <c r="AY19" s="1063"/>
      <c r="AZ19" s="1063"/>
      <c r="BA19" s="1063"/>
      <c r="BB19" s="1063"/>
      <c r="BC19" s="1063"/>
      <c r="BD19" s="1063"/>
      <c r="BE19" s="1063"/>
      <c r="BF19" s="1063"/>
      <c r="BG19" s="1063"/>
      <c r="BH19" s="1063"/>
      <c r="BI19" s="1063"/>
      <c r="BJ19" s="1063"/>
      <c r="BK19" s="1064"/>
    </row>
    <row r="20" spans="3:63" ht="14.25" customHeight="1">
      <c r="C20" s="63"/>
      <c r="D20" s="15"/>
      <c r="E20" s="931"/>
      <c r="F20" s="931"/>
      <c r="G20" s="931"/>
      <c r="H20" s="931"/>
      <c r="I20" s="931"/>
      <c r="J20" s="932"/>
      <c r="K20" s="206"/>
      <c r="L20" s="455"/>
      <c r="M20" s="8"/>
      <c r="N20" s="8"/>
      <c r="O20" s="7"/>
      <c r="P20" s="958">
        <v>1</v>
      </c>
      <c r="Q20" s="958"/>
      <c r="R20" s="958"/>
      <c r="S20" s="958"/>
      <c r="T20" s="958"/>
      <c r="U20" s="950"/>
      <c r="V20" s="950"/>
      <c r="W20" s="950"/>
      <c r="X20" s="950"/>
      <c r="Y20" s="8"/>
      <c r="Z20" s="8"/>
      <c r="AA20" s="8"/>
      <c r="AB20" s="8"/>
      <c r="AC20" s="8"/>
      <c r="AD20" s="64"/>
      <c r="AF20" s="8"/>
      <c r="AH20" s="1042" t="s">
        <v>348</v>
      </c>
      <c r="AI20" s="1043"/>
      <c r="AJ20" s="1043"/>
      <c r="AK20" s="1043"/>
      <c r="AL20" s="1043"/>
      <c r="AM20" s="1043"/>
      <c r="AN20" s="1043"/>
      <c r="AO20" s="1044"/>
      <c r="AP20" s="211"/>
      <c r="AQ20" s="232"/>
      <c r="AR20" s="1109"/>
      <c r="AS20" s="1110"/>
      <c r="AT20" s="1110"/>
      <c r="AU20" s="1110"/>
      <c r="AV20" s="1110"/>
      <c r="AW20" s="1110"/>
      <c r="AX20" s="1110"/>
      <c r="AY20" s="1110"/>
      <c r="AZ20" s="1110"/>
      <c r="BA20" s="1110"/>
      <c r="BB20" s="1110"/>
      <c r="BC20" s="1110"/>
      <c r="BD20" s="1110"/>
      <c r="BE20" s="1110"/>
      <c r="BF20" s="1110"/>
      <c r="BG20" s="1110"/>
      <c r="BH20" s="1110"/>
      <c r="BI20" s="1110"/>
      <c r="BJ20" s="1110"/>
      <c r="BK20" s="1111"/>
    </row>
    <row r="21" spans="3:63" ht="14.25" customHeight="1" thickBot="1">
      <c r="C21" s="63"/>
      <c r="D21" s="15"/>
      <c r="E21" s="931"/>
      <c r="F21" s="931"/>
      <c r="G21" s="931"/>
      <c r="H21" s="931"/>
      <c r="I21" s="931"/>
      <c r="J21" s="932"/>
      <c r="K21" s="206"/>
      <c r="L21" s="455"/>
      <c r="M21" s="8"/>
      <c r="N21" s="8"/>
      <c r="O21" s="7"/>
      <c r="P21" s="958">
        <v>2</v>
      </c>
      <c r="Q21" s="958"/>
      <c r="R21" s="958"/>
      <c r="S21" s="958"/>
      <c r="T21" s="958"/>
      <c r="U21" s="950"/>
      <c r="V21" s="950"/>
      <c r="W21" s="950"/>
      <c r="X21" s="950"/>
      <c r="Y21" s="8"/>
      <c r="Z21" s="8"/>
      <c r="AA21" s="8"/>
      <c r="AB21" s="8"/>
      <c r="AC21" s="8"/>
      <c r="AD21" s="64"/>
      <c r="AF21" s="8"/>
      <c r="AH21" s="1045"/>
      <c r="AI21" s="1046"/>
      <c r="AJ21" s="1046"/>
      <c r="AK21" s="1046"/>
      <c r="AL21" s="1046"/>
      <c r="AM21" s="1046"/>
      <c r="AN21" s="1046"/>
      <c r="AO21" s="1047"/>
      <c r="AP21" s="214"/>
      <c r="AQ21" s="233"/>
      <c r="AR21" s="1112"/>
      <c r="AS21" s="1113"/>
      <c r="AT21" s="1113"/>
      <c r="AU21" s="1113"/>
      <c r="AV21" s="1113"/>
      <c r="AW21" s="1113"/>
      <c r="AX21" s="1113"/>
      <c r="AY21" s="1113"/>
      <c r="AZ21" s="1113"/>
      <c r="BA21" s="1113"/>
      <c r="BB21" s="1113"/>
      <c r="BC21" s="1113"/>
      <c r="BD21" s="1113"/>
      <c r="BE21" s="1113"/>
      <c r="BF21" s="1113"/>
      <c r="BG21" s="1113"/>
      <c r="BH21" s="1113"/>
      <c r="BI21" s="1113"/>
      <c r="BJ21" s="1113"/>
      <c r="BK21" s="1114"/>
    </row>
    <row r="22" spans="3:63" ht="14.25" customHeight="1" thickBot="1">
      <c r="C22" s="63"/>
      <c r="D22" s="15"/>
      <c r="E22" s="931"/>
      <c r="F22" s="931"/>
      <c r="G22" s="931"/>
      <c r="H22" s="931"/>
      <c r="I22" s="931"/>
      <c r="J22" s="932"/>
      <c r="K22" s="206"/>
      <c r="L22" s="455"/>
      <c r="M22" s="8"/>
      <c r="N22" s="8"/>
      <c r="O22" s="7"/>
      <c r="P22" s="958">
        <v>4</v>
      </c>
      <c r="Q22" s="958"/>
      <c r="R22" s="958"/>
      <c r="S22" s="958"/>
      <c r="T22" s="958"/>
      <c r="U22" s="950"/>
      <c r="V22" s="950"/>
      <c r="W22" s="950"/>
      <c r="X22" s="950"/>
      <c r="Y22" s="8"/>
      <c r="Z22" s="8"/>
      <c r="AA22" s="8"/>
      <c r="AB22" s="8"/>
      <c r="AC22" s="8"/>
      <c r="AD22" s="64"/>
      <c r="AF22" s="8"/>
      <c r="AH22" s="212"/>
      <c r="AI22" s="212"/>
      <c r="AJ22" s="212"/>
      <c r="AK22" s="212"/>
      <c r="AL22" s="212"/>
      <c r="AM22" s="212"/>
      <c r="AN22" s="212"/>
      <c r="AO22" s="212"/>
      <c r="AP22" s="218"/>
      <c r="AQ22" s="218"/>
      <c r="AR22" s="235"/>
      <c r="AS22" s="219"/>
      <c r="AT22" s="219"/>
      <c r="AU22" s="219"/>
      <c r="AV22" s="219"/>
      <c r="AW22" s="219"/>
      <c r="AX22" s="219"/>
      <c r="AY22" s="219"/>
      <c r="AZ22" s="219"/>
      <c r="BA22" s="219"/>
      <c r="BB22" s="219"/>
      <c r="BC22" s="219"/>
      <c r="BD22" s="220"/>
      <c r="BE22" s="220"/>
      <c r="BF22" s="220"/>
      <c r="BG22" s="8"/>
      <c r="BH22" s="8"/>
      <c r="BI22" s="8"/>
      <c r="BJ22" s="8"/>
      <c r="BK22" s="8"/>
    </row>
    <row r="23" spans="3:63" ht="14.25" customHeight="1">
      <c r="C23" s="63"/>
      <c r="D23" s="15"/>
      <c r="E23" s="931"/>
      <c r="F23" s="931"/>
      <c r="G23" s="931"/>
      <c r="H23" s="931"/>
      <c r="I23" s="931"/>
      <c r="J23" s="932"/>
      <c r="K23" s="206"/>
      <c r="L23" s="455"/>
      <c r="M23" s="8"/>
      <c r="N23" s="8"/>
      <c r="O23" s="73"/>
      <c r="P23" s="949" t="s">
        <v>217</v>
      </c>
      <c r="Q23" s="949"/>
      <c r="R23" s="949"/>
      <c r="S23" s="949"/>
      <c r="T23" s="949"/>
      <c r="U23" s="965">
        <f>IF(SUM(U20:W22)=0,"",SUM(U20:W22))</f>
      </c>
      <c r="V23" s="965"/>
      <c r="W23" s="965"/>
      <c r="X23" s="965"/>
      <c r="Y23" s="8"/>
      <c r="Z23" s="8"/>
      <c r="AA23" s="8"/>
      <c r="AB23" s="8"/>
      <c r="AC23" s="8"/>
      <c r="AD23" s="64"/>
      <c r="AF23" s="8"/>
      <c r="AH23" s="1020" t="s">
        <v>751</v>
      </c>
      <c r="AI23" s="1021"/>
      <c r="AJ23" s="1021"/>
      <c r="AK23" s="1021"/>
      <c r="AL23" s="1021"/>
      <c r="AM23" s="1021"/>
      <c r="AN23" s="1021"/>
      <c r="AO23" s="1022"/>
      <c r="AP23" s="349" t="str">
        <f>IF(AQ23="●","■","□")</f>
        <v>□</v>
      </c>
      <c r="AQ23" s="230" t="s">
        <v>249</v>
      </c>
      <c r="AR23" s="1092" t="s">
        <v>766</v>
      </c>
      <c r="AS23" s="1093"/>
      <c r="AT23" s="1093"/>
      <c r="AU23" s="1093"/>
      <c r="AV23" s="1093"/>
      <c r="AW23" s="1093"/>
      <c r="AX23" s="1093"/>
      <c r="AY23" s="1093"/>
      <c r="AZ23" s="1093"/>
      <c r="BA23" s="1093"/>
      <c r="BB23" s="1093"/>
      <c r="BC23" s="1093"/>
      <c r="BD23" s="1093"/>
      <c r="BE23" s="1093"/>
      <c r="BF23" s="1093"/>
      <c r="BG23" s="1093"/>
      <c r="BH23" s="1093"/>
      <c r="BI23" s="1093"/>
      <c r="BJ23" s="1093"/>
      <c r="BK23" s="1094"/>
    </row>
    <row r="24" spans="3:63" ht="14.25" customHeight="1" thickBot="1">
      <c r="C24" s="60"/>
      <c r="D24" s="91"/>
      <c r="E24" s="956"/>
      <c r="F24" s="956"/>
      <c r="G24" s="956"/>
      <c r="H24" s="956"/>
      <c r="I24" s="956"/>
      <c r="J24" s="957"/>
      <c r="K24" s="213"/>
      <c r="L24" s="456"/>
      <c r="M24" s="61"/>
      <c r="N24" s="61"/>
      <c r="O24" s="91" t="s">
        <v>95</v>
      </c>
      <c r="P24" s="61"/>
      <c r="Q24" s="61"/>
      <c r="R24" s="61"/>
      <c r="S24" s="61"/>
      <c r="T24" s="61"/>
      <c r="U24" s="61"/>
      <c r="V24" s="61"/>
      <c r="W24" s="61"/>
      <c r="X24" s="61"/>
      <c r="Y24" s="61"/>
      <c r="Z24" s="61"/>
      <c r="AA24" s="61"/>
      <c r="AB24" s="61"/>
      <c r="AC24" s="61"/>
      <c r="AD24" s="62"/>
      <c r="AF24" s="8"/>
      <c r="AH24" s="1023"/>
      <c r="AI24" s="956"/>
      <c r="AJ24" s="956"/>
      <c r="AK24" s="956"/>
      <c r="AL24" s="956"/>
      <c r="AM24" s="956"/>
      <c r="AN24" s="956"/>
      <c r="AO24" s="957"/>
      <c r="AP24" s="354"/>
      <c r="AQ24" s="221"/>
      <c r="AR24" s="1095"/>
      <c r="AS24" s="1096"/>
      <c r="AT24" s="1096"/>
      <c r="AU24" s="1096"/>
      <c r="AV24" s="1096"/>
      <c r="AW24" s="1096"/>
      <c r="AX24" s="1096"/>
      <c r="AY24" s="1096"/>
      <c r="AZ24" s="1096"/>
      <c r="BA24" s="1096"/>
      <c r="BB24" s="1096"/>
      <c r="BC24" s="1096"/>
      <c r="BD24" s="1096"/>
      <c r="BE24" s="1096"/>
      <c r="BF24" s="1096"/>
      <c r="BG24" s="1096"/>
      <c r="BH24" s="1096"/>
      <c r="BI24" s="1096"/>
      <c r="BJ24" s="1096"/>
      <c r="BK24" s="1097"/>
    </row>
    <row r="25" spans="3:63" ht="14.25" customHeight="1">
      <c r="C25" s="8"/>
      <c r="D25" s="15"/>
      <c r="E25" s="79"/>
      <c r="F25" s="79"/>
      <c r="G25" s="79"/>
      <c r="H25" s="79"/>
      <c r="I25" s="79"/>
      <c r="J25" s="79"/>
      <c r="K25" s="217"/>
      <c r="L25" s="455"/>
      <c r="M25" s="8"/>
      <c r="N25" s="8"/>
      <c r="O25" s="15"/>
      <c r="P25" s="8"/>
      <c r="Q25" s="8"/>
      <c r="R25" s="8"/>
      <c r="S25" s="8"/>
      <c r="T25" s="8"/>
      <c r="U25" s="8"/>
      <c r="V25" s="8"/>
      <c r="W25" s="8"/>
      <c r="X25" s="8"/>
      <c r="Y25" s="8"/>
      <c r="Z25" s="8"/>
      <c r="AA25" s="8"/>
      <c r="AB25" s="8"/>
      <c r="AC25" s="8"/>
      <c r="AD25" s="8"/>
      <c r="AF25" s="8"/>
      <c r="AH25" s="79"/>
      <c r="AI25" s="79"/>
      <c r="AJ25" s="79"/>
      <c r="AK25" s="79"/>
      <c r="AL25" s="79"/>
      <c r="AM25" s="79"/>
      <c r="AN25" s="79"/>
      <c r="AO25" s="79"/>
      <c r="AP25" s="223"/>
      <c r="AQ25" s="8"/>
      <c r="AR25" s="188"/>
      <c r="AS25" s="188"/>
      <c r="AT25" s="188"/>
      <c r="AU25" s="188"/>
      <c r="AV25" s="188"/>
      <c r="AW25" s="188"/>
      <c r="AX25" s="188"/>
      <c r="AY25" s="188"/>
      <c r="AZ25" s="188"/>
      <c r="BA25" s="188"/>
      <c r="BB25" s="188"/>
      <c r="BC25" s="188"/>
      <c r="BD25" s="188"/>
      <c r="BE25" s="188"/>
      <c r="BF25" s="188"/>
      <c r="BG25" s="188"/>
      <c r="BH25" s="188"/>
      <c r="BI25" s="188"/>
      <c r="BJ25" s="188"/>
      <c r="BK25" s="188"/>
    </row>
    <row r="26" spans="3:63" ht="14.25" customHeight="1" thickBot="1">
      <c r="C26" s="8"/>
      <c r="D26" s="15"/>
      <c r="E26" s="79"/>
      <c r="F26" s="79"/>
      <c r="G26" s="79"/>
      <c r="H26" s="79"/>
      <c r="I26" s="79"/>
      <c r="J26" s="79"/>
      <c r="K26" s="217"/>
      <c r="L26" s="455"/>
      <c r="M26" s="8"/>
      <c r="N26" s="8"/>
      <c r="O26" s="15"/>
      <c r="P26" s="8"/>
      <c r="Q26" s="8"/>
      <c r="R26" s="8"/>
      <c r="S26" s="8"/>
      <c r="T26" s="8"/>
      <c r="U26" s="8"/>
      <c r="V26" s="8"/>
      <c r="W26" s="8"/>
      <c r="X26" s="8"/>
      <c r="Y26" s="8"/>
      <c r="Z26" s="8"/>
      <c r="AA26" s="8"/>
      <c r="AB26" s="8"/>
      <c r="AC26" s="8"/>
      <c r="AD26" s="8"/>
      <c r="AF26" s="8"/>
      <c r="AH26" s="8" t="s">
        <v>458</v>
      </c>
      <c r="AI26" s="8"/>
      <c r="AJ26" s="8"/>
      <c r="AK26" s="8"/>
      <c r="AL26" s="8"/>
      <c r="AM26" s="8"/>
      <c r="AN26" s="8"/>
      <c r="AO26" s="8"/>
      <c r="AP26" s="8"/>
      <c r="AQ26" s="8"/>
      <c r="AR26" s="8"/>
      <c r="AS26" s="8"/>
      <c r="AT26" s="8"/>
      <c r="AU26" s="61"/>
      <c r="AV26" s="61"/>
      <c r="AW26" s="8"/>
      <c r="AX26" s="8"/>
      <c r="AY26" s="8"/>
      <c r="AZ26" s="8"/>
      <c r="BA26" s="8"/>
      <c r="BF26" s="8"/>
      <c r="BG26" s="8"/>
      <c r="BH26" s="8"/>
      <c r="BI26" s="8"/>
      <c r="BJ26" s="8"/>
      <c r="BK26" s="8"/>
    </row>
    <row r="27" spans="32:63" ht="14.25" customHeight="1" thickBot="1">
      <c r="AF27" s="8"/>
      <c r="AH27" s="95" t="s">
        <v>373</v>
      </c>
      <c r="AI27" s="341" t="s">
        <v>374</v>
      </c>
      <c r="AJ27" s="341"/>
      <c r="AK27" s="341"/>
      <c r="AL27" s="341"/>
      <c r="AM27" s="341"/>
      <c r="AN27" s="341"/>
      <c r="AO27" s="341"/>
      <c r="AP27" s="341"/>
      <c r="AQ27" s="341"/>
      <c r="AR27" s="341"/>
      <c r="AS27" s="341"/>
      <c r="AT27" s="341"/>
      <c r="AU27" s="341"/>
      <c r="AV27" s="341"/>
      <c r="AW27" s="341"/>
      <c r="AX27" s="341"/>
      <c r="AY27" s="341"/>
      <c r="AZ27" s="341"/>
      <c r="BA27" s="341"/>
      <c r="BB27" s="341"/>
      <c r="BC27" s="341" t="s">
        <v>375</v>
      </c>
      <c r="BD27" s="341"/>
      <c r="BE27" s="341"/>
      <c r="BF27" s="341"/>
      <c r="BG27" s="341"/>
      <c r="BH27" s="341"/>
      <c r="BI27" s="341"/>
      <c r="BJ27" s="341"/>
      <c r="BK27" s="342"/>
    </row>
    <row r="28" spans="3:63" ht="14.25" customHeight="1" thickBot="1">
      <c r="C28" s="912" t="s">
        <v>97</v>
      </c>
      <c r="D28" s="913"/>
      <c r="E28" s="913"/>
      <c r="F28" s="913"/>
      <c r="G28" s="913"/>
      <c r="H28" s="913"/>
      <c r="I28" s="913"/>
      <c r="J28" s="914"/>
      <c r="K28" s="465" t="str">
        <f>IF(AND(L28="★",L31="★",L37="●",L39="●",L44="●"),"■","□")</f>
        <v>□</v>
      </c>
      <c r="L28" s="492" t="str">
        <f>IF(OR(M28="●",M29="●"),"★","☆")</f>
        <v>☆</v>
      </c>
      <c r="M28" s="493" t="s">
        <v>249</v>
      </c>
      <c r="N28" s="1038" t="s">
        <v>779</v>
      </c>
      <c r="O28" s="1038"/>
      <c r="P28" s="1038"/>
      <c r="Q28" s="1038"/>
      <c r="R28" s="1038"/>
      <c r="S28" s="1038"/>
      <c r="T28" s="1038"/>
      <c r="U28" s="1038"/>
      <c r="V28" s="1038"/>
      <c r="W28" s="1038"/>
      <c r="X28" s="1038"/>
      <c r="Y28" s="1038"/>
      <c r="Z28" s="1038"/>
      <c r="AA28" s="1038"/>
      <c r="AB28" s="1038"/>
      <c r="AC28" s="1038"/>
      <c r="AD28" s="1039"/>
      <c r="AF28" s="8"/>
      <c r="AH28" s="98" t="s">
        <v>344</v>
      </c>
      <c r="AI28" s="343" t="s">
        <v>306</v>
      </c>
      <c r="AJ28" s="343"/>
      <c r="AK28" s="343"/>
      <c r="AL28" s="343"/>
      <c r="AM28" s="343"/>
      <c r="AN28" s="343"/>
      <c r="AO28" s="343"/>
      <c r="AP28" s="343"/>
      <c r="AQ28" s="343"/>
      <c r="AR28" s="343"/>
      <c r="AS28" s="343"/>
      <c r="AT28" s="343"/>
      <c r="AU28" s="343"/>
      <c r="AV28" s="343"/>
      <c r="AW28" s="343"/>
      <c r="AX28" s="343"/>
      <c r="AY28" s="343"/>
      <c r="AZ28" s="343"/>
      <c r="BA28" s="343"/>
      <c r="BB28" s="343"/>
      <c r="BC28" s="343" t="s">
        <v>345</v>
      </c>
      <c r="BD28" s="343"/>
      <c r="BE28" s="343"/>
      <c r="BF28" s="343"/>
      <c r="BG28" s="343"/>
      <c r="BH28" s="343"/>
      <c r="BI28" s="343"/>
      <c r="BJ28" s="343"/>
      <c r="BK28" s="344"/>
    </row>
    <row r="29" spans="3:32" ht="14.25" customHeight="1">
      <c r="C29" s="63"/>
      <c r="D29" s="8"/>
      <c r="E29" s="8"/>
      <c r="F29" s="8"/>
      <c r="G29" s="8"/>
      <c r="H29" s="8"/>
      <c r="I29" s="8"/>
      <c r="J29" s="9"/>
      <c r="K29" s="466"/>
      <c r="L29" s="490"/>
      <c r="M29" s="494" t="s">
        <v>249</v>
      </c>
      <c r="N29" s="1227" t="s">
        <v>780</v>
      </c>
      <c r="O29" s="1227"/>
      <c r="P29" s="1227"/>
      <c r="Q29" s="1227"/>
      <c r="R29" s="1227"/>
      <c r="S29" s="1227"/>
      <c r="T29" s="1227"/>
      <c r="U29" s="1227"/>
      <c r="V29" s="1227"/>
      <c r="W29" s="1227"/>
      <c r="X29" s="1227"/>
      <c r="Y29" s="1227"/>
      <c r="Z29" s="1227"/>
      <c r="AA29" s="1227"/>
      <c r="AB29" s="1227"/>
      <c r="AC29" s="1227"/>
      <c r="AD29" s="1228"/>
      <c r="AF29" s="8"/>
    </row>
    <row r="30" spans="3:32" ht="14.25" customHeight="1">
      <c r="C30" s="63"/>
      <c r="D30" s="8"/>
      <c r="E30" s="8"/>
      <c r="F30" s="8"/>
      <c r="G30" s="8"/>
      <c r="H30" s="8"/>
      <c r="I30" s="8"/>
      <c r="J30" s="9"/>
      <c r="K30" s="466"/>
      <c r="L30" s="491"/>
      <c r="M30" s="495"/>
      <c r="N30" s="1099"/>
      <c r="O30" s="1099"/>
      <c r="P30" s="1099"/>
      <c r="Q30" s="1099"/>
      <c r="R30" s="1099"/>
      <c r="S30" s="1099"/>
      <c r="T30" s="1099"/>
      <c r="U30" s="1099"/>
      <c r="V30" s="1099"/>
      <c r="W30" s="1099"/>
      <c r="X30" s="1099"/>
      <c r="Y30" s="1099"/>
      <c r="Z30" s="1099"/>
      <c r="AA30" s="1099"/>
      <c r="AB30" s="1099"/>
      <c r="AC30" s="1099"/>
      <c r="AD30" s="1100"/>
      <c r="AF30" s="8"/>
    </row>
    <row r="31" spans="3:32" ht="14.25" customHeight="1">
      <c r="C31" s="78"/>
      <c r="D31" s="94"/>
      <c r="E31" s="8"/>
      <c r="F31" s="198"/>
      <c r="G31" s="198"/>
      <c r="H31" s="198"/>
      <c r="I31" s="198"/>
      <c r="J31" s="199"/>
      <c r="K31" s="466"/>
      <c r="L31" s="457" t="str">
        <f>IF(OR(M31="●",M32="●",M33="●",M34="●",M35="●",M36="●"),"★","☆")</f>
        <v>☆</v>
      </c>
      <c r="M31" s="224" t="s">
        <v>249</v>
      </c>
      <c r="N31" s="1040" t="s">
        <v>341</v>
      </c>
      <c r="O31" s="1040"/>
      <c r="P31" s="1040"/>
      <c r="Q31" s="1040"/>
      <c r="R31" s="1040"/>
      <c r="S31" s="1040"/>
      <c r="T31" s="1040"/>
      <c r="U31" s="1040"/>
      <c r="V31" s="1040"/>
      <c r="W31" s="1040"/>
      <c r="X31" s="1040"/>
      <c r="Y31" s="1040"/>
      <c r="Z31" s="1040"/>
      <c r="AA31" s="1040"/>
      <c r="AB31" s="1040"/>
      <c r="AC31" s="1040"/>
      <c r="AD31" s="1041"/>
      <c r="AF31" s="8"/>
    </row>
    <row r="32" spans="3:32" ht="14.25" customHeight="1">
      <c r="C32" s="80"/>
      <c r="D32" s="81"/>
      <c r="E32" s="198"/>
      <c r="F32" s="198"/>
      <c r="G32" s="198"/>
      <c r="H32" s="198"/>
      <c r="I32" s="198"/>
      <c r="J32" s="199"/>
      <c r="K32" s="466"/>
      <c r="L32" s="458"/>
      <c r="M32" s="225" t="s">
        <v>249</v>
      </c>
      <c r="N32" s="974" t="s">
        <v>579</v>
      </c>
      <c r="O32" s="974"/>
      <c r="P32" s="974"/>
      <c r="Q32" s="974"/>
      <c r="R32" s="974"/>
      <c r="S32" s="974"/>
      <c r="T32" s="974"/>
      <c r="U32" s="974"/>
      <c r="V32" s="974"/>
      <c r="W32" s="974"/>
      <c r="X32" s="974"/>
      <c r="Y32" s="974"/>
      <c r="Z32" s="974"/>
      <c r="AA32" s="974"/>
      <c r="AB32" s="974"/>
      <c r="AC32" s="974"/>
      <c r="AD32" s="975"/>
      <c r="AF32" s="8"/>
    </row>
    <row r="33" spans="3:32" ht="14.25" customHeight="1">
      <c r="C33" s="80"/>
      <c r="D33" s="15"/>
      <c r="E33" s="1085" t="s">
        <v>348</v>
      </c>
      <c r="F33" s="1085"/>
      <c r="G33" s="1085"/>
      <c r="H33" s="1085"/>
      <c r="I33" s="1085"/>
      <c r="J33" s="1086"/>
      <c r="K33" s="466"/>
      <c r="L33" s="458"/>
      <c r="M33" s="225" t="s">
        <v>249</v>
      </c>
      <c r="N33" s="430" t="s">
        <v>304</v>
      </c>
      <c r="O33" s="430"/>
      <c r="P33" s="430"/>
      <c r="Q33" s="430"/>
      <c r="R33" s="430"/>
      <c r="S33" s="430"/>
      <c r="T33" s="430"/>
      <c r="U33" s="430"/>
      <c r="V33" s="430"/>
      <c r="W33" s="430"/>
      <c r="X33" s="430"/>
      <c r="Y33" s="430"/>
      <c r="Z33" s="430"/>
      <c r="AA33" s="430"/>
      <c r="AB33" s="430"/>
      <c r="AC33" s="430"/>
      <c r="AD33" s="431"/>
      <c r="AF33" s="8"/>
    </row>
    <row r="34" spans="3:32" ht="14.25" customHeight="1">
      <c r="C34" s="80"/>
      <c r="D34" s="15"/>
      <c r="E34" s="1085"/>
      <c r="F34" s="1085"/>
      <c r="G34" s="1085"/>
      <c r="H34" s="1085"/>
      <c r="I34" s="1085"/>
      <c r="J34" s="1086"/>
      <c r="K34" s="466"/>
      <c r="L34" s="458"/>
      <c r="M34" s="225" t="s">
        <v>249</v>
      </c>
      <c r="N34" s="430" t="s">
        <v>305</v>
      </c>
      <c r="O34" s="430"/>
      <c r="P34" s="430"/>
      <c r="Q34" s="430"/>
      <c r="R34" s="430"/>
      <c r="S34" s="430"/>
      <c r="T34" s="430"/>
      <c r="U34" s="430"/>
      <c r="V34" s="430"/>
      <c r="W34" s="430"/>
      <c r="X34" s="430"/>
      <c r="Y34" s="430"/>
      <c r="Z34" s="430"/>
      <c r="AA34" s="430"/>
      <c r="AB34" s="430"/>
      <c r="AC34" s="430"/>
      <c r="AD34" s="431"/>
      <c r="AF34" s="8"/>
    </row>
    <row r="35" spans="3:32" ht="14.25" customHeight="1">
      <c r="C35" s="80"/>
      <c r="D35" s="15"/>
      <c r="E35" s="1085"/>
      <c r="F35" s="1085"/>
      <c r="G35" s="1085"/>
      <c r="H35" s="1085"/>
      <c r="I35" s="1085"/>
      <c r="J35" s="1086"/>
      <c r="K35" s="466"/>
      <c r="L35" s="458"/>
      <c r="M35" s="225" t="s">
        <v>249</v>
      </c>
      <c r="N35" s="430" t="s">
        <v>343</v>
      </c>
      <c r="O35" s="430"/>
      <c r="P35" s="430"/>
      <c r="Q35" s="430"/>
      <c r="R35" s="430"/>
      <c r="S35" s="430"/>
      <c r="T35" s="430"/>
      <c r="U35" s="430"/>
      <c r="V35" s="430"/>
      <c r="W35" s="430"/>
      <c r="X35" s="430"/>
      <c r="Y35" s="430"/>
      <c r="Z35" s="430"/>
      <c r="AA35" s="430"/>
      <c r="AB35" s="430"/>
      <c r="AC35" s="430"/>
      <c r="AD35" s="431"/>
      <c r="AF35" s="8"/>
    </row>
    <row r="36" spans="3:32" ht="14.25" customHeight="1">
      <c r="C36" s="80"/>
      <c r="D36" s="15"/>
      <c r="E36" s="1085"/>
      <c r="F36" s="1085"/>
      <c r="G36" s="1085"/>
      <c r="H36" s="1085"/>
      <c r="I36" s="1085"/>
      <c r="J36" s="1086"/>
      <c r="K36" s="190"/>
      <c r="L36" s="468"/>
      <c r="M36" s="461" t="s">
        <v>249</v>
      </c>
      <c r="N36" s="462" t="s">
        <v>761</v>
      </c>
      <c r="O36" s="462"/>
      <c r="P36" s="462"/>
      <c r="Q36" s="462"/>
      <c r="R36" s="462"/>
      <c r="S36" s="432"/>
      <c r="T36" s="432"/>
      <c r="U36" s="432"/>
      <c r="V36" s="432"/>
      <c r="W36" s="432"/>
      <c r="X36" s="432"/>
      <c r="Y36" s="432"/>
      <c r="Z36" s="432"/>
      <c r="AA36" s="432"/>
      <c r="AB36" s="432"/>
      <c r="AC36" s="432"/>
      <c r="AD36" s="433"/>
      <c r="AF36" s="8"/>
    </row>
    <row r="37" spans="3:32" ht="14.25" customHeight="1">
      <c r="C37" s="463"/>
      <c r="D37" s="453"/>
      <c r="E37" s="1085"/>
      <c r="F37" s="1085"/>
      <c r="G37" s="1085"/>
      <c r="H37" s="1085"/>
      <c r="I37" s="1085"/>
      <c r="J37" s="1086"/>
      <c r="K37" s="469"/>
      <c r="L37" s="471" t="s">
        <v>249</v>
      </c>
      <c r="M37" s="1227" t="s">
        <v>781</v>
      </c>
      <c r="N37" s="1227"/>
      <c r="O37" s="1227"/>
      <c r="P37" s="1227"/>
      <c r="Q37" s="1227"/>
      <c r="R37" s="1227"/>
      <c r="S37" s="1227"/>
      <c r="T37" s="1227"/>
      <c r="U37" s="1227"/>
      <c r="V37" s="1227"/>
      <c r="W37" s="1227"/>
      <c r="X37" s="1227"/>
      <c r="Y37" s="1227"/>
      <c r="Z37" s="1227"/>
      <c r="AA37" s="1227"/>
      <c r="AB37" s="1227"/>
      <c r="AC37" s="1227"/>
      <c r="AD37" s="1228"/>
      <c r="AF37" s="8"/>
    </row>
    <row r="38" spans="3:32" ht="14.25" customHeight="1">
      <c r="C38" s="463"/>
      <c r="D38" s="453"/>
      <c r="E38" s="453"/>
      <c r="F38" s="453"/>
      <c r="G38" s="453"/>
      <c r="H38" s="453"/>
      <c r="I38" s="453"/>
      <c r="J38" s="467"/>
      <c r="K38" s="469"/>
      <c r="L38" s="472"/>
      <c r="M38" s="1099"/>
      <c r="N38" s="1099"/>
      <c r="O38" s="1099"/>
      <c r="P38" s="1099"/>
      <c r="Q38" s="1099"/>
      <c r="R38" s="1099"/>
      <c r="S38" s="1099"/>
      <c r="T38" s="1099"/>
      <c r="U38" s="1099"/>
      <c r="V38" s="1099"/>
      <c r="W38" s="1099"/>
      <c r="X38" s="1099"/>
      <c r="Y38" s="1099"/>
      <c r="Z38" s="1099"/>
      <c r="AA38" s="1099"/>
      <c r="AB38" s="1099"/>
      <c r="AC38" s="1099"/>
      <c r="AD38" s="1100"/>
      <c r="AF38" s="8"/>
    </row>
    <row r="39" spans="3:30" ht="14.25" customHeight="1">
      <c r="C39" s="63"/>
      <c r="D39" s="8"/>
      <c r="E39" s="8"/>
      <c r="F39" s="8"/>
      <c r="G39" s="8"/>
      <c r="H39" s="8"/>
      <c r="I39" s="8"/>
      <c r="J39" s="9"/>
      <c r="K39" s="10"/>
      <c r="L39" s="473" t="s">
        <v>249</v>
      </c>
      <c r="M39" s="1227" t="s">
        <v>782</v>
      </c>
      <c r="N39" s="1227"/>
      <c r="O39" s="1227"/>
      <c r="P39" s="1227"/>
      <c r="Q39" s="1227"/>
      <c r="R39" s="1227"/>
      <c r="S39" s="1227"/>
      <c r="T39" s="1227"/>
      <c r="U39" s="1227"/>
      <c r="V39" s="1227"/>
      <c r="W39" s="1227"/>
      <c r="X39" s="1227"/>
      <c r="Y39" s="1227"/>
      <c r="Z39" s="1227"/>
      <c r="AA39" s="1227"/>
      <c r="AB39" s="1227"/>
      <c r="AC39" s="1227"/>
      <c r="AD39" s="1228"/>
    </row>
    <row r="40" spans="3:30" ht="14.25" customHeight="1">
      <c r="C40" s="63"/>
      <c r="D40" s="8"/>
      <c r="E40" s="8"/>
      <c r="F40" s="8"/>
      <c r="G40" s="8"/>
      <c r="H40" s="8"/>
      <c r="I40" s="8"/>
      <c r="J40" s="9"/>
      <c r="K40" s="10"/>
      <c r="L40" s="474"/>
      <c r="M40" s="1083"/>
      <c r="N40" s="1083"/>
      <c r="O40" s="1083"/>
      <c r="P40" s="1083"/>
      <c r="Q40" s="1083"/>
      <c r="R40" s="1083"/>
      <c r="S40" s="1083"/>
      <c r="T40" s="1083"/>
      <c r="U40" s="1083"/>
      <c r="V40" s="1083"/>
      <c r="W40" s="1083"/>
      <c r="X40" s="1083"/>
      <c r="Y40" s="1083"/>
      <c r="Z40" s="1083"/>
      <c r="AA40" s="1083"/>
      <c r="AB40" s="1083"/>
      <c r="AC40" s="1083"/>
      <c r="AD40" s="1229"/>
    </row>
    <row r="41" spans="3:30" ht="14.25" customHeight="1">
      <c r="C41" s="63"/>
      <c r="D41" s="8"/>
      <c r="E41" s="8"/>
      <c r="F41" s="8"/>
      <c r="G41" s="8"/>
      <c r="H41" s="8"/>
      <c r="I41" s="8"/>
      <c r="J41" s="9"/>
      <c r="K41" s="10"/>
      <c r="L41" s="474"/>
      <c r="M41" s="1083"/>
      <c r="N41" s="1083"/>
      <c r="O41" s="1083"/>
      <c r="P41" s="1083"/>
      <c r="Q41" s="1083"/>
      <c r="R41" s="1083"/>
      <c r="S41" s="1083"/>
      <c r="T41" s="1083"/>
      <c r="U41" s="1083"/>
      <c r="V41" s="1083"/>
      <c r="W41" s="1083"/>
      <c r="X41" s="1083"/>
      <c r="Y41" s="1083"/>
      <c r="Z41" s="1083"/>
      <c r="AA41" s="1083"/>
      <c r="AB41" s="1083"/>
      <c r="AC41" s="1083"/>
      <c r="AD41" s="1229"/>
    </row>
    <row r="42" spans="3:33" ht="14.25" customHeight="1">
      <c r="C42" s="63"/>
      <c r="D42" s="8"/>
      <c r="E42" s="8"/>
      <c r="F42" s="8"/>
      <c r="G42" s="8"/>
      <c r="H42" s="8"/>
      <c r="I42" s="8"/>
      <c r="J42" s="9"/>
      <c r="K42" s="10"/>
      <c r="L42" s="474"/>
      <c r="M42" s="84"/>
      <c r="N42" s="1230" t="s">
        <v>783</v>
      </c>
      <c r="O42" s="1230"/>
      <c r="P42" s="1230"/>
      <c r="Q42" s="1230"/>
      <c r="R42" s="1230"/>
      <c r="S42" s="1230"/>
      <c r="T42" s="1230"/>
      <c r="U42" s="1230"/>
      <c r="V42" s="1230"/>
      <c r="W42" s="477"/>
      <c r="X42" s="477"/>
      <c r="Y42" s="477"/>
      <c r="Z42" s="84" t="s">
        <v>784</v>
      </c>
      <c r="AA42" s="452" t="s">
        <v>787</v>
      </c>
      <c r="AD42" s="464"/>
      <c r="AG42" s="8"/>
    </row>
    <row r="43" spans="3:30" ht="14.25" customHeight="1">
      <c r="C43" s="63"/>
      <c r="D43" s="8"/>
      <c r="E43" s="8"/>
      <c r="F43" s="8"/>
      <c r="G43" s="8"/>
      <c r="H43" s="8"/>
      <c r="I43" s="8"/>
      <c r="J43" s="9"/>
      <c r="K43" s="10"/>
      <c r="L43" s="475"/>
      <c r="M43" s="470"/>
      <c r="N43" s="1231" t="s">
        <v>785</v>
      </c>
      <c r="O43" s="1231"/>
      <c r="P43" s="1231"/>
      <c r="Q43" s="1231"/>
      <c r="R43" s="1231"/>
      <c r="S43" s="1231"/>
      <c r="T43" s="1231"/>
      <c r="U43" s="1231"/>
      <c r="V43" s="1231"/>
      <c r="W43" s="478"/>
      <c r="X43" s="478"/>
      <c r="Y43" s="478"/>
      <c r="Z43" s="470" t="s">
        <v>784</v>
      </c>
      <c r="AA43" s="1232"/>
      <c r="AB43" s="1232"/>
      <c r="AC43" s="1232"/>
      <c r="AD43" s="1233"/>
    </row>
    <row r="44" spans="3:30" ht="14.25" customHeight="1">
      <c r="C44" s="63"/>
      <c r="D44" s="8"/>
      <c r="E44" s="8"/>
      <c r="F44" s="8"/>
      <c r="G44" s="8"/>
      <c r="H44" s="8"/>
      <c r="I44" s="8"/>
      <c r="J44" s="9"/>
      <c r="K44" s="10"/>
      <c r="L44" s="474" t="s">
        <v>249</v>
      </c>
      <c r="M44" s="1234" t="s">
        <v>786</v>
      </c>
      <c r="N44" s="1234"/>
      <c r="O44" s="1234"/>
      <c r="P44" s="1234"/>
      <c r="Q44" s="1234"/>
      <c r="R44" s="1234"/>
      <c r="S44" s="1234"/>
      <c r="T44" s="1234"/>
      <c r="U44" s="1234"/>
      <c r="V44" s="1234"/>
      <c r="W44" s="1234"/>
      <c r="X44" s="1234"/>
      <c r="Y44" s="1234"/>
      <c r="Z44" s="1234"/>
      <c r="AA44" s="1234"/>
      <c r="AB44" s="1234"/>
      <c r="AC44" s="1234"/>
      <c r="AD44" s="1235"/>
    </row>
    <row r="45" spans="3:30" ht="14.25" customHeight="1" thickBot="1">
      <c r="C45" s="60"/>
      <c r="D45" s="61"/>
      <c r="E45" s="61"/>
      <c r="F45" s="61"/>
      <c r="G45" s="61"/>
      <c r="H45" s="61"/>
      <c r="I45" s="61"/>
      <c r="J45" s="93"/>
      <c r="K45" s="451"/>
      <c r="L45" s="476"/>
      <c r="M45" s="1236"/>
      <c r="N45" s="1236"/>
      <c r="O45" s="1236"/>
      <c r="P45" s="1236"/>
      <c r="Q45" s="1236"/>
      <c r="R45" s="1236"/>
      <c r="S45" s="1236"/>
      <c r="T45" s="1236"/>
      <c r="U45" s="1236"/>
      <c r="V45" s="1236"/>
      <c r="W45" s="1236"/>
      <c r="X45" s="1236"/>
      <c r="Y45" s="1236"/>
      <c r="Z45" s="1236"/>
      <c r="AA45" s="1236"/>
      <c r="AB45" s="1236"/>
      <c r="AC45" s="1236"/>
      <c r="AD45" s="1237"/>
    </row>
    <row r="46" ht="15" customHeight="1">
      <c r="AG46" s="8"/>
    </row>
    <row r="47" spans="3:30" ht="15" customHeight="1">
      <c r="C47" s="1084" t="s">
        <v>425</v>
      </c>
      <c r="D47" s="1084"/>
      <c r="E47" s="1084"/>
      <c r="F47" s="1084"/>
      <c r="G47" s="1084"/>
      <c r="H47" s="1084"/>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row>
    <row r="48" spans="3:33" ht="15" customHeight="1">
      <c r="C48" s="1084"/>
      <c r="D48" s="1084"/>
      <c r="E48" s="1084"/>
      <c r="F48" s="1084"/>
      <c r="G48" s="1084"/>
      <c r="H48" s="1084"/>
      <c r="I48" s="1084"/>
      <c r="J48" s="1084"/>
      <c r="K48" s="1084"/>
      <c r="L48" s="1084"/>
      <c r="M48" s="1084"/>
      <c r="N48" s="1084"/>
      <c r="O48" s="1084"/>
      <c r="P48" s="1084"/>
      <c r="Q48" s="1084"/>
      <c r="R48" s="1084"/>
      <c r="S48" s="1084"/>
      <c r="T48" s="1084"/>
      <c r="U48" s="1084"/>
      <c r="V48" s="1084"/>
      <c r="W48" s="1084"/>
      <c r="X48" s="1084"/>
      <c r="Y48" s="1084"/>
      <c r="Z48" s="1084"/>
      <c r="AA48" s="1084"/>
      <c r="AB48" s="1084"/>
      <c r="AC48" s="1084"/>
      <c r="AD48" s="1084"/>
      <c r="AG48" s="8"/>
    </row>
    <row r="49" ht="15" customHeight="1">
      <c r="C49" s="1" t="s">
        <v>426</v>
      </c>
    </row>
  </sheetData>
  <sheetProtection/>
  <mergeCells count="60">
    <mergeCell ref="E13:J15"/>
    <mergeCell ref="C11:J11"/>
    <mergeCell ref="V11:X11"/>
    <mergeCell ref="Y11:Z11"/>
    <mergeCell ref="A1:D1"/>
    <mergeCell ref="C6:J7"/>
    <mergeCell ref="K6:M7"/>
    <mergeCell ref="N6:S7"/>
    <mergeCell ref="T6:V7"/>
    <mergeCell ref="V16:X16"/>
    <mergeCell ref="W6:AD7"/>
    <mergeCell ref="L12:AD14"/>
    <mergeCell ref="Y16:Z16"/>
    <mergeCell ref="AB16:AD16"/>
    <mergeCell ref="M15:S15"/>
    <mergeCell ref="V15:X15"/>
    <mergeCell ref="AB15:AD15"/>
    <mergeCell ref="N32:AD32"/>
    <mergeCell ref="N28:AD28"/>
    <mergeCell ref="N29:AD30"/>
    <mergeCell ref="C28:J28"/>
    <mergeCell ref="P23:T23"/>
    <mergeCell ref="U23:X23"/>
    <mergeCell ref="N31:AD31"/>
    <mergeCell ref="E20:J24"/>
    <mergeCell ref="P20:T20"/>
    <mergeCell ref="U20:X20"/>
    <mergeCell ref="AQ6:BK6"/>
    <mergeCell ref="AH18:AO18"/>
    <mergeCell ref="AR18:BK18"/>
    <mergeCell ref="AI19:AO19"/>
    <mergeCell ref="AR19:BK19"/>
    <mergeCell ref="O19:T19"/>
    <mergeCell ref="U19:X19"/>
    <mergeCell ref="BG15:BI15"/>
    <mergeCell ref="BG7:BI7"/>
    <mergeCell ref="BG8:BI8"/>
    <mergeCell ref="C47:AD48"/>
    <mergeCell ref="M37:AD38"/>
    <mergeCell ref="M39:AD41"/>
    <mergeCell ref="E33:J37"/>
    <mergeCell ref="N42:V42"/>
    <mergeCell ref="N43:V43"/>
    <mergeCell ref="AA43:AD43"/>
    <mergeCell ref="M44:AD45"/>
    <mergeCell ref="AH20:AO21"/>
    <mergeCell ref="AR20:BK21"/>
    <mergeCell ref="AH23:AO24"/>
    <mergeCell ref="P21:T21"/>
    <mergeCell ref="U21:X21"/>
    <mergeCell ref="O18:T18"/>
    <mergeCell ref="U18:X18"/>
    <mergeCell ref="P22:T22"/>
    <mergeCell ref="U22:X22"/>
    <mergeCell ref="BG9:BI9"/>
    <mergeCell ref="BG10:BI10"/>
    <mergeCell ref="BG12:BI12"/>
    <mergeCell ref="AR23:BK24"/>
    <mergeCell ref="BG13:BI13"/>
    <mergeCell ref="BG14:BI14"/>
  </mergeCells>
  <printOptions/>
  <pageMargins left="0.41" right="0.4" top="0.46" bottom="0.4724409448818898" header="0.46" footer="0.4724409448818898"/>
  <pageSetup fitToHeight="1" fitToWidth="1" horizontalDpi="600" verticalDpi="600" orientation="landscape" paperSize="9" scale="7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K35"/>
  <sheetViews>
    <sheetView view="pageBreakPreview" zoomScale="85" zoomScaleNormal="85" zoomScaleSheetLayoutView="85" zoomScalePageLayoutView="0" workbookViewId="0" topLeftCell="A1">
      <selection activeCell="L11" sqref="L11"/>
    </sheetView>
  </sheetViews>
  <sheetFormatPr defaultColWidth="2.25390625" defaultRowHeight="15" customHeight="1"/>
  <cols>
    <col min="1" max="1" width="1.625" style="1" customWidth="1"/>
    <col min="2" max="2" width="2.25390625" style="1" customWidth="1"/>
    <col min="3" max="3" width="2.125" style="1" customWidth="1"/>
    <col min="4" max="11" width="2.25390625" style="1" customWidth="1"/>
    <col min="12" max="12" width="2.25390625" style="12" customWidth="1"/>
    <col min="13"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810</v>
      </c>
    </row>
    <row r="2" ht="7.5" customHeight="1"/>
    <row r="3" ht="13.5">
      <c r="B3" s="1" t="s">
        <v>307</v>
      </c>
    </row>
    <row r="4" ht="6.75" customHeight="1"/>
    <row r="5" spans="2:63" ht="15" customHeight="1" thickBot="1">
      <c r="B5" s="1" t="s">
        <v>428</v>
      </c>
      <c r="C5" s="183"/>
      <c r="D5" s="183"/>
      <c r="E5" s="183"/>
      <c r="F5" s="183"/>
      <c r="AF5" s="8"/>
      <c r="AH5" s="8" t="s">
        <v>458</v>
      </c>
      <c r="AI5" s="8"/>
      <c r="AJ5" s="8"/>
      <c r="AK5" s="8"/>
      <c r="AL5" s="8"/>
      <c r="AM5" s="8"/>
      <c r="AN5" s="8"/>
      <c r="AO5" s="8"/>
      <c r="AP5" s="8"/>
      <c r="AQ5" s="8"/>
      <c r="AR5" s="8"/>
      <c r="AS5" s="8"/>
      <c r="AT5" s="8"/>
      <c r="AU5" s="61"/>
      <c r="AV5" s="61"/>
      <c r="AW5" s="8"/>
      <c r="AX5" s="8"/>
      <c r="AY5" s="8"/>
      <c r="AZ5" s="8"/>
      <c r="BA5" s="8"/>
      <c r="BF5" s="8"/>
      <c r="BG5" s="8"/>
      <c r="BH5" s="8"/>
      <c r="BI5" s="8"/>
      <c r="BJ5" s="8"/>
      <c r="BK5" s="8"/>
    </row>
    <row r="6" spans="3:63" ht="14.25" customHeight="1">
      <c r="C6" s="900" t="s">
        <v>821</v>
      </c>
      <c r="D6" s="901"/>
      <c r="E6" s="901"/>
      <c r="F6" s="901"/>
      <c r="G6" s="901"/>
      <c r="H6" s="901"/>
      <c r="I6" s="901"/>
      <c r="J6" s="901"/>
      <c r="K6" s="904"/>
      <c r="L6" s="904"/>
      <c r="M6" s="904"/>
      <c r="N6" s="906" t="s">
        <v>820</v>
      </c>
      <c r="O6" s="906"/>
      <c r="P6" s="906"/>
      <c r="Q6" s="906"/>
      <c r="R6" s="906"/>
      <c r="S6" s="906"/>
      <c r="T6" s="904"/>
      <c r="U6" s="904"/>
      <c r="V6" s="904"/>
      <c r="W6" s="908" t="s">
        <v>289</v>
      </c>
      <c r="X6" s="908"/>
      <c r="Y6" s="908"/>
      <c r="Z6" s="908"/>
      <c r="AA6" s="908"/>
      <c r="AB6" s="908"/>
      <c r="AC6" s="908"/>
      <c r="AD6" s="909"/>
      <c r="AF6" s="8"/>
      <c r="AH6" s="95" t="s">
        <v>373</v>
      </c>
      <c r="AI6" s="341" t="s">
        <v>817</v>
      </c>
      <c r="AJ6" s="341"/>
      <c r="AK6" s="341"/>
      <c r="AL6" s="341"/>
      <c r="AM6" s="341"/>
      <c r="AN6" s="341"/>
      <c r="AO6" s="341"/>
      <c r="AP6" s="341"/>
      <c r="AQ6" s="341"/>
      <c r="AR6" s="341"/>
      <c r="AS6" s="341"/>
      <c r="AT6" s="341"/>
      <c r="AU6" s="341"/>
      <c r="AV6" s="341"/>
      <c r="AW6" s="341"/>
      <c r="AX6" s="341"/>
      <c r="AY6" s="341"/>
      <c r="AZ6" s="341"/>
      <c r="BA6" s="341"/>
      <c r="BB6" s="341"/>
      <c r="BC6" s="341" t="s">
        <v>816</v>
      </c>
      <c r="BD6" s="341"/>
      <c r="BE6" s="341"/>
      <c r="BF6" s="341"/>
      <c r="BG6" s="341"/>
      <c r="BH6" s="341"/>
      <c r="BI6" s="341"/>
      <c r="BJ6" s="341"/>
      <c r="BK6" s="342"/>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H7" s="98"/>
      <c r="AI7" s="343" t="s">
        <v>818</v>
      </c>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4"/>
    </row>
    <row r="8" ht="14.25" customHeight="1">
      <c r="AF8" s="8"/>
    </row>
    <row r="9" spans="2:32" ht="14.25" customHeight="1">
      <c r="B9" s="183" t="s">
        <v>790</v>
      </c>
      <c r="C9" s="183"/>
      <c r="D9" s="183"/>
      <c r="I9" s="338" t="str">
        <f>IF(K11="★",IF(K23="■","●：","○："),"○：")</f>
        <v>○：</v>
      </c>
      <c r="J9" s="183" t="s">
        <v>572</v>
      </c>
      <c r="K9" s="183"/>
      <c r="L9" s="459"/>
      <c r="M9" s="183"/>
      <c r="N9" s="183"/>
      <c r="O9" s="183"/>
      <c r="AF9" s="8"/>
    </row>
    <row r="10" spans="2:32" ht="14.25" customHeight="1" thickBot="1">
      <c r="B10" s="11"/>
      <c r="AF10" s="8"/>
    </row>
    <row r="11" spans="3:32" ht="14.25" customHeight="1">
      <c r="C11" s="912" t="s">
        <v>93</v>
      </c>
      <c r="D11" s="913"/>
      <c r="E11" s="913"/>
      <c r="F11" s="913"/>
      <c r="G11" s="913"/>
      <c r="H11" s="913"/>
      <c r="I11" s="913"/>
      <c r="J11" s="914"/>
      <c r="K11" s="262" t="str">
        <f>IF(L11="●","■","□")</f>
        <v>□</v>
      </c>
      <c r="L11" s="439" t="s">
        <v>249</v>
      </c>
      <c r="M11" s="75" t="s">
        <v>310</v>
      </c>
      <c r="N11" s="75"/>
      <c r="O11" s="75"/>
      <c r="P11" s="75"/>
      <c r="Q11" s="75"/>
      <c r="R11" s="75"/>
      <c r="S11" s="75"/>
      <c r="T11" s="75"/>
      <c r="U11" s="82" t="s">
        <v>349</v>
      </c>
      <c r="V11" s="937">
        <f>IF(U13=0,"",IF(U14="","",U13*U14))</f>
      </c>
      <c r="W11" s="937"/>
      <c r="X11" s="937"/>
      <c r="Y11" s="938" t="s">
        <v>350</v>
      </c>
      <c r="Z11" s="938"/>
      <c r="AA11" s="83" t="s">
        <v>351</v>
      </c>
      <c r="AB11" s="75" t="s">
        <v>811</v>
      </c>
      <c r="AC11" s="75"/>
      <c r="AD11" s="76"/>
      <c r="AE11" s="8"/>
      <c r="AF11" s="8"/>
    </row>
    <row r="12" spans="3:30" ht="14.25" customHeight="1">
      <c r="C12" s="63"/>
      <c r="D12" s="79"/>
      <c r="K12" s="206"/>
      <c r="L12" s="455"/>
      <c r="M12" s="8"/>
      <c r="N12" s="8"/>
      <c r="O12" s="71"/>
      <c r="P12" s="71"/>
      <c r="Q12" s="71"/>
      <c r="R12" s="71"/>
      <c r="S12" s="71"/>
      <c r="T12" s="71"/>
      <c r="U12" s="187"/>
      <c r="V12" s="71"/>
      <c r="W12" s="71"/>
      <c r="X12" s="71"/>
      <c r="Y12" s="188"/>
      <c r="Z12" s="188"/>
      <c r="AA12" s="8"/>
      <c r="AB12" s="56"/>
      <c r="AC12" s="8"/>
      <c r="AD12" s="64"/>
    </row>
    <row r="13" spans="3:33" ht="14.25" customHeight="1">
      <c r="C13" s="63"/>
      <c r="D13" s="81"/>
      <c r="E13" s="1028" t="s">
        <v>348</v>
      </c>
      <c r="F13" s="1028"/>
      <c r="G13" s="1028"/>
      <c r="H13" s="1028"/>
      <c r="I13" s="1028"/>
      <c r="J13" s="1029"/>
      <c r="K13" s="206"/>
      <c r="L13" s="455"/>
      <c r="M13" s="8"/>
      <c r="N13" s="8"/>
      <c r="O13" s="1057" t="s">
        <v>94</v>
      </c>
      <c r="P13" s="1057"/>
      <c r="Q13" s="1057"/>
      <c r="R13" s="1057"/>
      <c r="S13" s="1057"/>
      <c r="T13" s="1057"/>
      <c r="U13" s="1035"/>
      <c r="V13" s="1035"/>
      <c r="W13" s="1035"/>
      <c r="X13" s="1035"/>
      <c r="Y13" s="8"/>
      <c r="Z13" s="8"/>
      <c r="AA13" s="8"/>
      <c r="AB13" s="8"/>
      <c r="AC13" s="8"/>
      <c r="AD13" s="64"/>
      <c r="AG13" s="8"/>
    </row>
    <row r="14" spans="3:30" ht="14.25" customHeight="1">
      <c r="C14" s="63"/>
      <c r="D14" s="81"/>
      <c r="E14" s="1028"/>
      <c r="F14" s="1028"/>
      <c r="G14" s="1028"/>
      <c r="H14" s="1028"/>
      <c r="I14" s="1028"/>
      <c r="J14" s="1029"/>
      <c r="K14" s="206"/>
      <c r="L14" s="455"/>
      <c r="M14" s="8"/>
      <c r="N14" s="8"/>
      <c r="O14" s="954" t="s">
        <v>96</v>
      </c>
      <c r="P14" s="954"/>
      <c r="Q14" s="954"/>
      <c r="R14" s="954"/>
      <c r="S14" s="954"/>
      <c r="T14" s="954"/>
      <c r="U14" s="955">
        <f>IF(U$18="","",(P15*U15+P16*U16+P17*U17)/U$18)</f>
      </c>
      <c r="V14" s="955"/>
      <c r="W14" s="955"/>
      <c r="X14" s="955"/>
      <c r="Y14" s="8"/>
      <c r="Z14" s="8"/>
      <c r="AA14" s="8"/>
      <c r="AB14" s="8"/>
      <c r="AC14" s="8"/>
      <c r="AD14" s="64"/>
    </row>
    <row r="15" spans="3:32" ht="14.25" customHeight="1">
      <c r="C15" s="63"/>
      <c r="D15" s="15"/>
      <c r="E15" s="1028"/>
      <c r="F15" s="1028"/>
      <c r="G15" s="1028"/>
      <c r="H15" s="1028"/>
      <c r="I15" s="1028"/>
      <c r="J15" s="1029"/>
      <c r="K15" s="206"/>
      <c r="L15" s="455"/>
      <c r="M15" s="8"/>
      <c r="N15" s="8"/>
      <c r="O15" s="7"/>
      <c r="P15" s="958">
        <v>1</v>
      </c>
      <c r="Q15" s="958"/>
      <c r="R15" s="958"/>
      <c r="S15" s="958"/>
      <c r="T15" s="958"/>
      <c r="U15" s="950"/>
      <c r="V15" s="950"/>
      <c r="W15" s="950"/>
      <c r="X15" s="950"/>
      <c r="Y15" s="8"/>
      <c r="Z15" s="8"/>
      <c r="AA15" s="8"/>
      <c r="AB15" s="8"/>
      <c r="AC15" s="8"/>
      <c r="AD15" s="64"/>
      <c r="AF15" s="8"/>
    </row>
    <row r="16" spans="3:32" ht="14.25" customHeight="1">
      <c r="C16" s="63"/>
      <c r="D16" s="15"/>
      <c r="E16" s="79"/>
      <c r="F16" s="79"/>
      <c r="G16" s="79"/>
      <c r="H16" s="79"/>
      <c r="I16" s="79"/>
      <c r="J16" s="345"/>
      <c r="K16" s="206"/>
      <c r="L16" s="455"/>
      <c r="M16" s="8"/>
      <c r="N16" s="8"/>
      <c r="O16" s="7"/>
      <c r="P16" s="958">
        <v>2</v>
      </c>
      <c r="Q16" s="958"/>
      <c r="R16" s="958"/>
      <c r="S16" s="958"/>
      <c r="T16" s="958"/>
      <c r="U16" s="950"/>
      <c r="V16" s="950"/>
      <c r="W16" s="950"/>
      <c r="X16" s="950"/>
      <c r="Y16" s="8"/>
      <c r="Z16" s="8"/>
      <c r="AA16" s="8"/>
      <c r="AB16" s="8"/>
      <c r="AC16" s="8"/>
      <c r="AD16" s="64"/>
      <c r="AF16" s="8"/>
    </row>
    <row r="17" spans="3:32" ht="14.25" customHeight="1">
      <c r="C17" s="63"/>
      <c r="D17" s="15"/>
      <c r="E17" s="79"/>
      <c r="F17" s="79"/>
      <c r="G17" s="79"/>
      <c r="H17" s="79"/>
      <c r="I17" s="79"/>
      <c r="J17" s="345"/>
      <c r="K17" s="206"/>
      <c r="L17" s="455"/>
      <c r="M17" s="8"/>
      <c r="N17" s="8"/>
      <c r="O17" s="7"/>
      <c r="P17" s="958">
        <v>4</v>
      </c>
      <c r="Q17" s="958"/>
      <c r="R17" s="958"/>
      <c r="S17" s="958"/>
      <c r="T17" s="958"/>
      <c r="U17" s="950"/>
      <c r="V17" s="950"/>
      <c r="W17" s="950"/>
      <c r="X17" s="950"/>
      <c r="Y17" s="8"/>
      <c r="Z17" s="8"/>
      <c r="AA17" s="8"/>
      <c r="AB17" s="8"/>
      <c r="AC17" s="8"/>
      <c r="AD17" s="64"/>
      <c r="AF17" s="8"/>
    </row>
    <row r="18" spans="3:32" ht="14.25" customHeight="1">
      <c r="C18" s="63"/>
      <c r="D18" s="15"/>
      <c r="E18" s="79"/>
      <c r="F18" s="79"/>
      <c r="G18" s="79"/>
      <c r="H18" s="79"/>
      <c r="I18" s="79"/>
      <c r="J18" s="345"/>
      <c r="K18" s="206"/>
      <c r="L18" s="455"/>
      <c r="M18" s="8"/>
      <c r="N18" s="8"/>
      <c r="O18" s="73"/>
      <c r="P18" s="949" t="s">
        <v>217</v>
      </c>
      <c r="Q18" s="949"/>
      <c r="R18" s="949"/>
      <c r="S18" s="949"/>
      <c r="T18" s="949"/>
      <c r="U18" s="965">
        <f>IF(SUM(U15:W17)=0,"",SUM(U15:W17))</f>
      </c>
      <c r="V18" s="965"/>
      <c r="W18" s="965"/>
      <c r="X18" s="965"/>
      <c r="Y18" s="8"/>
      <c r="Z18" s="8"/>
      <c r="AA18" s="8"/>
      <c r="AB18" s="8"/>
      <c r="AC18" s="8"/>
      <c r="AD18" s="64"/>
      <c r="AF18" s="8"/>
    </row>
    <row r="19" spans="3:32" ht="14.25" customHeight="1" thickBot="1">
      <c r="C19" s="60"/>
      <c r="D19" s="91"/>
      <c r="E19" s="496"/>
      <c r="F19" s="496"/>
      <c r="G19" s="496"/>
      <c r="H19" s="496"/>
      <c r="I19" s="496"/>
      <c r="J19" s="497"/>
      <c r="K19" s="213"/>
      <c r="L19" s="456"/>
      <c r="M19" s="61"/>
      <c r="N19" s="61"/>
      <c r="O19" s="91" t="s">
        <v>95</v>
      </c>
      <c r="P19" s="61"/>
      <c r="Q19" s="61"/>
      <c r="R19" s="61"/>
      <c r="S19" s="61"/>
      <c r="T19" s="61"/>
      <c r="U19" s="61"/>
      <c r="V19" s="61"/>
      <c r="W19" s="61"/>
      <c r="X19" s="61"/>
      <c r="Y19" s="61"/>
      <c r="Z19" s="61"/>
      <c r="AA19" s="61"/>
      <c r="AB19" s="61"/>
      <c r="AC19" s="61"/>
      <c r="AD19" s="62"/>
      <c r="AF19" s="8"/>
    </row>
    <row r="20" spans="3:32" ht="14.25" customHeight="1">
      <c r="C20" s="8"/>
      <c r="D20" s="15"/>
      <c r="E20" s="79"/>
      <c r="F20" s="79"/>
      <c r="G20" s="79"/>
      <c r="H20" s="79"/>
      <c r="I20" s="79"/>
      <c r="J20" s="79"/>
      <c r="K20" s="217"/>
      <c r="L20" s="455"/>
      <c r="M20" s="8"/>
      <c r="N20" s="8"/>
      <c r="O20" s="15"/>
      <c r="P20" s="8"/>
      <c r="Q20" s="8"/>
      <c r="R20" s="8"/>
      <c r="S20" s="8"/>
      <c r="T20" s="8"/>
      <c r="U20" s="8"/>
      <c r="V20" s="8"/>
      <c r="W20" s="8"/>
      <c r="X20" s="8"/>
      <c r="Y20" s="8"/>
      <c r="Z20" s="8"/>
      <c r="AA20" s="8"/>
      <c r="AB20" s="8"/>
      <c r="AC20" s="8"/>
      <c r="AD20" s="8"/>
      <c r="AF20" s="8"/>
    </row>
    <row r="21" spans="3:32" ht="14.25" customHeight="1">
      <c r="C21" s="8"/>
      <c r="D21" s="15"/>
      <c r="E21" s="79"/>
      <c r="F21" s="79"/>
      <c r="G21" s="79"/>
      <c r="H21" s="79"/>
      <c r="I21" s="79"/>
      <c r="J21" s="79"/>
      <c r="K21" s="217"/>
      <c r="L21" s="455"/>
      <c r="M21" s="8"/>
      <c r="N21" s="8"/>
      <c r="O21" s="15"/>
      <c r="P21" s="8"/>
      <c r="Q21" s="8"/>
      <c r="R21" s="8"/>
      <c r="S21" s="8"/>
      <c r="T21" s="8"/>
      <c r="U21" s="8"/>
      <c r="V21" s="8"/>
      <c r="W21" s="8"/>
      <c r="X21" s="8"/>
      <c r="Y21" s="8"/>
      <c r="Z21" s="8"/>
      <c r="AA21" s="8"/>
      <c r="AB21" s="8"/>
      <c r="AC21" s="8"/>
      <c r="AD21" s="8"/>
      <c r="AF21" s="8"/>
    </row>
    <row r="22" ht="14.25" customHeight="1" thickBot="1">
      <c r="AF22" s="8"/>
    </row>
    <row r="23" spans="3:32" ht="14.25" customHeight="1">
      <c r="C23" s="912" t="s">
        <v>812</v>
      </c>
      <c r="D23" s="913"/>
      <c r="E23" s="913"/>
      <c r="F23" s="913"/>
      <c r="G23" s="913"/>
      <c r="H23" s="913"/>
      <c r="I23" s="913"/>
      <c r="J23" s="914"/>
      <c r="K23" s="465" t="str">
        <f>IF(AND(L23="★",L26="●",L30="●",L31="●"),"■","□")</f>
        <v>□</v>
      </c>
      <c r="L23" s="498" t="str">
        <f>IF(OR(M23="●",M24="●"),"★","☆")</f>
        <v>☆</v>
      </c>
      <c r="M23" s="493" t="s">
        <v>249</v>
      </c>
      <c r="N23" s="1038" t="s">
        <v>779</v>
      </c>
      <c r="O23" s="1038"/>
      <c r="P23" s="1038"/>
      <c r="Q23" s="1038"/>
      <c r="R23" s="1038"/>
      <c r="S23" s="1038"/>
      <c r="T23" s="1038"/>
      <c r="U23" s="1038"/>
      <c r="V23" s="1038"/>
      <c r="W23" s="1038"/>
      <c r="X23" s="1038"/>
      <c r="Y23" s="1038"/>
      <c r="Z23" s="1038"/>
      <c r="AA23" s="1038"/>
      <c r="AB23" s="1038"/>
      <c r="AC23" s="1038"/>
      <c r="AD23" s="1039"/>
      <c r="AF23" s="8"/>
    </row>
    <row r="24" spans="3:32" ht="14.25" customHeight="1">
      <c r="C24" s="63"/>
      <c r="D24" s="8"/>
      <c r="E24" s="1085" t="s">
        <v>348</v>
      </c>
      <c r="F24" s="1085"/>
      <c r="G24" s="1085"/>
      <c r="H24" s="1085"/>
      <c r="I24" s="1085"/>
      <c r="J24" s="1086"/>
      <c r="K24" s="466"/>
      <c r="L24" s="458"/>
      <c r="M24" s="494" t="s">
        <v>249</v>
      </c>
      <c r="N24" s="1227" t="s">
        <v>780</v>
      </c>
      <c r="O24" s="1227"/>
      <c r="P24" s="1227"/>
      <c r="Q24" s="1227"/>
      <c r="R24" s="1227"/>
      <c r="S24" s="1227"/>
      <c r="T24" s="1227"/>
      <c r="U24" s="1227"/>
      <c r="V24" s="1227"/>
      <c r="W24" s="1227"/>
      <c r="X24" s="1227"/>
      <c r="Y24" s="1227"/>
      <c r="Z24" s="1227"/>
      <c r="AA24" s="1227"/>
      <c r="AB24" s="1227"/>
      <c r="AC24" s="1227"/>
      <c r="AD24" s="1228"/>
      <c r="AF24" s="8"/>
    </row>
    <row r="25" spans="3:32" ht="14.25" customHeight="1">
      <c r="C25" s="63"/>
      <c r="D25" s="8"/>
      <c r="E25" s="1085"/>
      <c r="F25" s="1085"/>
      <c r="G25" s="1085"/>
      <c r="H25" s="1085"/>
      <c r="I25" s="1085"/>
      <c r="J25" s="1086"/>
      <c r="K25" s="466"/>
      <c r="L25" s="458"/>
      <c r="M25" s="499"/>
      <c r="N25" s="1099"/>
      <c r="O25" s="1099"/>
      <c r="P25" s="1099"/>
      <c r="Q25" s="1099"/>
      <c r="R25" s="1099"/>
      <c r="S25" s="1099"/>
      <c r="T25" s="1099"/>
      <c r="U25" s="1099"/>
      <c r="V25" s="1099"/>
      <c r="W25" s="1099"/>
      <c r="X25" s="1099"/>
      <c r="Y25" s="1099"/>
      <c r="Z25" s="1099"/>
      <c r="AA25" s="1099"/>
      <c r="AB25" s="1099"/>
      <c r="AC25" s="1099"/>
      <c r="AD25" s="1100"/>
      <c r="AF25" s="8"/>
    </row>
    <row r="26" spans="3:32" ht="14.25" customHeight="1">
      <c r="C26" s="78"/>
      <c r="D26" s="94"/>
      <c r="E26" s="1085"/>
      <c r="F26" s="1085"/>
      <c r="G26" s="1085"/>
      <c r="H26" s="1085"/>
      <c r="I26" s="1085"/>
      <c r="J26" s="1086"/>
      <c r="K26" s="466"/>
      <c r="L26" s="1240" t="s">
        <v>249</v>
      </c>
      <c r="M26" s="1242" t="s">
        <v>815</v>
      </c>
      <c r="N26" s="1242"/>
      <c r="O26" s="1242"/>
      <c r="P26" s="1242"/>
      <c r="Q26" s="1242"/>
      <c r="R26" s="1242"/>
      <c r="S26" s="1242"/>
      <c r="T26" s="1242"/>
      <c r="U26" s="1242"/>
      <c r="V26" s="1242"/>
      <c r="W26" s="1242"/>
      <c r="X26" s="1242"/>
      <c r="Y26" s="1242"/>
      <c r="Z26" s="1242"/>
      <c r="AA26" s="1242"/>
      <c r="AB26" s="1242"/>
      <c r="AC26" s="1242"/>
      <c r="AD26" s="1243"/>
      <c r="AF26" s="8"/>
    </row>
    <row r="27" spans="3:32" ht="14.25" customHeight="1">
      <c r="C27" s="80"/>
      <c r="D27" s="81"/>
      <c r="E27" s="1085"/>
      <c r="F27" s="1085"/>
      <c r="G27" s="1085"/>
      <c r="H27" s="1085"/>
      <c r="I27" s="1085"/>
      <c r="J27" s="1086"/>
      <c r="K27" s="466"/>
      <c r="L27" s="1241"/>
      <c r="M27" s="1244"/>
      <c r="N27" s="1244"/>
      <c r="O27" s="1244"/>
      <c r="P27" s="1244"/>
      <c r="Q27" s="1244"/>
      <c r="R27" s="1244"/>
      <c r="S27" s="1244"/>
      <c r="T27" s="1244"/>
      <c r="U27" s="1244"/>
      <c r="V27" s="1244"/>
      <c r="W27" s="1244"/>
      <c r="X27" s="1244"/>
      <c r="Y27" s="1244"/>
      <c r="Z27" s="1244"/>
      <c r="AA27" s="1244"/>
      <c r="AB27" s="1244"/>
      <c r="AC27" s="1244"/>
      <c r="AD27" s="1245"/>
      <c r="AF27" s="8"/>
    </row>
    <row r="28" spans="3:32" ht="14.25" customHeight="1">
      <c r="C28" s="80"/>
      <c r="D28" s="81"/>
      <c r="E28" s="1085"/>
      <c r="F28" s="1085"/>
      <c r="G28" s="1085"/>
      <c r="H28" s="1085"/>
      <c r="I28" s="1085"/>
      <c r="J28" s="1086"/>
      <c r="K28" s="466"/>
      <c r="L28" s="1241"/>
      <c r="M28" s="1244"/>
      <c r="N28" s="1244"/>
      <c r="O28" s="1244"/>
      <c r="P28" s="1244"/>
      <c r="Q28" s="1244"/>
      <c r="R28" s="1244"/>
      <c r="S28" s="1244"/>
      <c r="T28" s="1244"/>
      <c r="U28" s="1244"/>
      <c r="V28" s="1244"/>
      <c r="W28" s="1244"/>
      <c r="X28" s="1244"/>
      <c r="Y28" s="1244"/>
      <c r="Z28" s="1244"/>
      <c r="AA28" s="1244"/>
      <c r="AB28" s="1244"/>
      <c r="AC28" s="1244"/>
      <c r="AD28" s="1245"/>
      <c r="AF28" s="8"/>
    </row>
    <row r="29" spans="3:32" ht="14.25" customHeight="1">
      <c r="C29" s="80"/>
      <c r="D29" s="15"/>
      <c r="E29" s="1085"/>
      <c r="F29" s="1085"/>
      <c r="G29" s="1085"/>
      <c r="H29" s="1085"/>
      <c r="I29" s="1085"/>
      <c r="J29" s="1086"/>
      <c r="K29" s="466"/>
      <c r="L29" s="1241"/>
      <c r="M29" s="1244"/>
      <c r="N29" s="1244"/>
      <c r="O29" s="1244"/>
      <c r="P29" s="1244"/>
      <c r="Q29" s="1244"/>
      <c r="R29" s="1244"/>
      <c r="S29" s="1244"/>
      <c r="T29" s="1244"/>
      <c r="U29" s="1244"/>
      <c r="V29" s="1244"/>
      <c r="W29" s="1244"/>
      <c r="X29" s="1244"/>
      <c r="Y29" s="1244"/>
      <c r="Z29" s="1244"/>
      <c r="AA29" s="1244"/>
      <c r="AB29" s="1244"/>
      <c r="AC29" s="1244"/>
      <c r="AD29" s="1245"/>
      <c r="AF29" s="8"/>
    </row>
    <row r="30" spans="3:32" ht="14.25" customHeight="1">
      <c r="C30" s="463"/>
      <c r="D30" s="453"/>
      <c r="K30" s="469"/>
      <c r="L30" s="500" t="s">
        <v>249</v>
      </c>
      <c r="M30" s="943" t="s">
        <v>364</v>
      </c>
      <c r="N30" s="943"/>
      <c r="O30" s="943"/>
      <c r="P30" s="943"/>
      <c r="Q30" s="943"/>
      <c r="R30" s="943"/>
      <c r="S30" s="943"/>
      <c r="T30" s="943"/>
      <c r="U30" s="943"/>
      <c r="V30" s="72" t="s">
        <v>365</v>
      </c>
      <c r="W30" s="973"/>
      <c r="X30" s="973"/>
      <c r="Y30" s="973"/>
      <c r="Z30" s="1075" t="s">
        <v>813</v>
      </c>
      <c r="AA30" s="1075"/>
      <c r="AB30" s="1075"/>
      <c r="AC30" s="1075"/>
      <c r="AD30" s="1076"/>
      <c r="AF30" s="8"/>
    </row>
    <row r="31" spans="3:30" ht="14.25" customHeight="1" thickBot="1">
      <c r="C31" s="60"/>
      <c r="D31" s="61"/>
      <c r="E31" s="61"/>
      <c r="F31" s="61"/>
      <c r="G31" s="61"/>
      <c r="H31" s="61"/>
      <c r="I31" s="61"/>
      <c r="J31" s="93"/>
      <c r="K31" s="451"/>
      <c r="L31" s="476" t="s">
        <v>249</v>
      </c>
      <c r="M31" s="1246" t="s">
        <v>814</v>
      </c>
      <c r="N31" s="1247"/>
      <c r="O31" s="1247"/>
      <c r="P31" s="1247"/>
      <c r="Q31" s="1247"/>
      <c r="R31" s="1247"/>
      <c r="S31" s="1247"/>
      <c r="T31" s="1247"/>
      <c r="U31" s="1247"/>
      <c r="V31" s="1247"/>
      <c r="W31" s="1247"/>
      <c r="X31" s="1247"/>
      <c r="Y31" s="1247"/>
      <c r="Z31" s="1247"/>
      <c r="AA31" s="1247"/>
      <c r="AB31" s="1247"/>
      <c r="AC31" s="1247"/>
      <c r="AD31" s="1248"/>
    </row>
    <row r="33" spans="3:30" ht="15" customHeight="1">
      <c r="C33" s="1084" t="s">
        <v>425</v>
      </c>
      <c r="D33" s="1084"/>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row>
    <row r="34" spans="3:30" ht="15" customHeight="1">
      <c r="C34" s="1084"/>
      <c r="D34" s="1084"/>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1084"/>
      <c r="AB34" s="1084"/>
      <c r="AC34" s="1084"/>
      <c r="AD34" s="1084"/>
    </row>
    <row r="35" ht="15" customHeight="1">
      <c r="C35" s="1" t="s">
        <v>426</v>
      </c>
    </row>
  </sheetData>
  <sheetProtection/>
  <mergeCells count="33">
    <mergeCell ref="E13:J15"/>
    <mergeCell ref="C11:J11"/>
    <mergeCell ref="V11:X11"/>
    <mergeCell ref="Y11:Z11"/>
    <mergeCell ref="A1:D1"/>
    <mergeCell ref="C6:J7"/>
    <mergeCell ref="K6:M7"/>
    <mergeCell ref="N6:S7"/>
    <mergeCell ref="T6:V7"/>
    <mergeCell ref="W6:AD7"/>
    <mergeCell ref="O14:T14"/>
    <mergeCell ref="U14:X14"/>
    <mergeCell ref="P15:T15"/>
    <mergeCell ref="U15:X15"/>
    <mergeCell ref="O13:T13"/>
    <mergeCell ref="U13:X13"/>
    <mergeCell ref="C23:J23"/>
    <mergeCell ref="N23:AD23"/>
    <mergeCell ref="N24:AD25"/>
    <mergeCell ref="P16:T16"/>
    <mergeCell ref="U16:X16"/>
    <mergeCell ref="P17:T17"/>
    <mergeCell ref="U17:X17"/>
    <mergeCell ref="P18:T18"/>
    <mergeCell ref="U18:X18"/>
    <mergeCell ref="C33:AD34"/>
    <mergeCell ref="L26:L29"/>
    <mergeCell ref="M26:AD29"/>
    <mergeCell ref="M30:U30"/>
    <mergeCell ref="W30:Y30"/>
    <mergeCell ref="E24:J29"/>
    <mergeCell ref="Z30:AD30"/>
    <mergeCell ref="M31:AD31"/>
  </mergeCells>
  <printOptions/>
  <pageMargins left="0.41" right="0.4" top="0.46" bottom="0.4724409448818898" header="0.46" footer="0.4724409448818898"/>
  <pageSetup fitToHeight="1" fitToWidth="1" horizontalDpi="600" verticalDpi="600" orientation="landscape" paperSize="9" scale="9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BK34"/>
  <sheetViews>
    <sheetView view="pageBreakPreview" zoomScale="85" zoomScaleNormal="85" zoomScaleSheetLayoutView="85" zoomScalePageLayoutView="0" workbookViewId="0" topLeftCell="A1">
      <selection activeCell="U11" sqref="U11"/>
    </sheetView>
  </sheetViews>
  <sheetFormatPr defaultColWidth="2.25390625" defaultRowHeight="15" customHeight="1"/>
  <cols>
    <col min="1" max="1" width="1.625" style="1" customWidth="1"/>
    <col min="2" max="2" width="2.25390625" style="1" customWidth="1"/>
    <col min="3" max="3" width="2.125" style="1" customWidth="1"/>
    <col min="4" max="11" width="2.25390625" style="1" customWidth="1"/>
    <col min="12" max="12" width="2.25390625" style="12" customWidth="1"/>
    <col min="13" max="29" width="2.25390625" style="1" customWidth="1"/>
    <col min="30" max="30" width="8.25390625" style="1" customWidth="1"/>
    <col min="31" max="32" width="1.875" style="1" customWidth="1"/>
    <col min="33" max="41" width="2.25390625" style="1" customWidth="1"/>
    <col min="42" max="63" width="2.375" style="1" customWidth="1"/>
    <col min="64" max="16384" width="2.25390625" style="1" customWidth="1"/>
  </cols>
  <sheetData>
    <row r="1" spans="1:6" ht="22.5" customHeight="1">
      <c r="A1" s="1036" t="s">
        <v>121</v>
      </c>
      <c r="B1" s="942"/>
      <c r="C1" s="942"/>
      <c r="D1" s="1037"/>
      <c r="F1" s="1" t="s">
        <v>833</v>
      </c>
    </row>
    <row r="2" ht="7.5" customHeight="1"/>
    <row r="3" ht="13.5">
      <c r="B3" s="1" t="s">
        <v>307</v>
      </c>
    </row>
    <row r="4" ht="6.75" customHeight="1"/>
    <row r="5" spans="2:63" ht="15" customHeight="1" thickBot="1">
      <c r="B5" s="1" t="s">
        <v>428</v>
      </c>
      <c r="C5" s="183"/>
      <c r="D5" s="183"/>
      <c r="E5" s="183"/>
      <c r="F5" s="183"/>
      <c r="AF5" s="8"/>
      <c r="AH5" s="8" t="s">
        <v>458</v>
      </c>
      <c r="AI5" s="8"/>
      <c r="AJ5" s="8"/>
      <c r="AK5" s="8"/>
      <c r="AL5" s="8"/>
      <c r="AM5" s="8"/>
      <c r="AN5" s="8"/>
      <c r="AO5" s="8"/>
      <c r="AP5" s="8"/>
      <c r="AQ5" s="8"/>
      <c r="AR5" s="8"/>
      <c r="AS5" s="8"/>
      <c r="AT5" s="8"/>
      <c r="AU5" s="61"/>
      <c r="AV5" s="61"/>
      <c r="AW5" s="8"/>
      <c r="AX5" s="8"/>
      <c r="AY5" s="8"/>
      <c r="AZ5" s="8"/>
      <c r="BA5" s="8"/>
      <c r="BF5" s="8"/>
      <c r="BG5" s="8"/>
      <c r="BH5" s="8"/>
      <c r="BI5" s="8"/>
      <c r="BJ5" s="8"/>
      <c r="BK5" s="8"/>
    </row>
    <row r="6" spans="3:63" ht="14.25" customHeight="1">
      <c r="C6" s="900" t="s">
        <v>821</v>
      </c>
      <c r="D6" s="901"/>
      <c r="E6" s="901"/>
      <c r="F6" s="901"/>
      <c r="G6" s="901"/>
      <c r="H6" s="901"/>
      <c r="I6" s="901"/>
      <c r="J6" s="901"/>
      <c r="K6" s="904"/>
      <c r="L6" s="904"/>
      <c r="M6" s="904"/>
      <c r="N6" s="906" t="s">
        <v>820</v>
      </c>
      <c r="O6" s="906"/>
      <c r="P6" s="906"/>
      <c r="Q6" s="906"/>
      <c r="R6" s="906"/>
      <c r="S6" s="906"/>
      <c r="T6" s="904"/>
      <c r="U6" s="904"/>
      <c r="V6" s="904"/>
      <c r="W6" s="908" t="s">
        <v>289</v>
      </c>
      <c r="X6" s="908"/>
      <c r="Y6" s="908"/>
      <c r="Z6" s="908"/>
      <c r="AA6" s="908"/>
      <c r="AB6" s="908"/>
      <c r="AC6" s="908"/>
      <c r="AD6" s="909"/>
      <c r="AF6" s="8"/>
      <c r="AH6" s="95" t="s">
        <v>373</v>
      </c>
      <c r="AI6" s="341" t="s">
        <v>817</v>
      </c>
      <c r="AJ6" s="341"/>
      <c r="AK6" s="341"/>
      <c r="AL6" s="341"/>
      <c r="AM6" s="341"/>
      <c r="AN6" s="341"/>
      <c r="AO6" s="341"/>
      <c r="AP6" s="341"/>
      <c r="AQ6" s="341"/>
      <c r="AR6" s="341"/>
      <c r="AS6" s="341"/>
      <c r="AT6" s="341"/>
      <c r="AU6" s="341"/>
      <c r="AV6" s="341"/>
      <c r="AW6" s="341"/>
      <c r="AX6" s="341"/>
      <c r="AY6" s="341"/>
      <c r="AZ6" s="341"/>
      <c r="BA6" s="341"/>
      <c r="BB6" s="341"/>
      <c r="BC6" s="341" t="s">
        <v>816</v>
      </c>
      <c r="BD6" s="341"/>
      <c r="BE6" s="341"/>
      <c r="BF6" s="341"/>
      <c r="BG6" s="341"/>
      <c r="BH6" s="341"/>
      <c r="BI6" s="341"/>
      <c r="BJ6" s="341"/>
      <c r="BK6" s="342"/>
    </row>
    <row r="7" spans="3:63" ht="14.2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H7" s="98"/>
      <c r="AI7" s="343" t="s">
        <v>834</v>
      </c>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4"/>
    </row>
    <row r="8" ht="14.25" customHeight="1">
      <c r="AF8" s="8"/>
    </row>
    <row r="9" spans="2:32" ht="14.25" customHeight="1">
      <c r="B9" s="183" t="s">
        <v>790</v>
      </c>
      <c r="C9" s="183"/>
      <c r="D9" s="183"/>
      <c r="I9" s="338" t="str">
        <f>IF(K11="★",IF(K23="■","●：","○："),"○：")</f>
        <v>○：</v>
      </c>
      <c r="J9" s="183" t="s">
        <v>572</v>
      </c>
      <c r="K9" s="183"/>
      <c r="L9" s="459"/>
      <c r="M9" s="183"/>
      <c r="N9" s="183"/>
      <c r="O9" s="183"/>
      <c r="AF9" s="8"/>
    </row>
    <row r="10" spans="2:32" ht="14.25" customHeight="1" thickBot="1">
      <c r="B10" s="11"/>
      <c r="AF10" s="8"/>
    </row>
    <row r="11" spans="3:32" ht="14.25" customHeight="1">
      <c r="C11" s="912" t="s">
        <v>93</v>
      </c>
      <c r="D11" s="913"/>
      <c r="E11" s="913"/>
      <c r="F11" s="913"/>
      <c r="G11" s="913"/>
      <c r="H11" s="913"/>
      <c r="I11" s="913"/>
      <c r="J11" s="914"/>
      <c r="K11" s="262" t="str">
        <f>IF(L11="●","■","□")</f>
        <v>□</v>
      </c>
      <c r="L11" s="439" t="s">
        <v>249</v>
      </c>
      <c r="M11" s="75" t="s">
        <v>310</v>
      </c>
      <c r="N11" s="75"/>
      <c r="O11" s="75"/>
      <c r="P11" s="75"/>
      <c r="Q11" s="75"/>
      <c r="R11" s="75"/>
      <c r="S11" s="75"/>
      <c r="T11" s="75"/>
      <c r="U11" s="82" t="s">
        <v>349</v>
      </c>
      <c r="V11" s="937">
        <f>IF(U13=0,"",IF(U14="","",U13*U14))</f>
      </c>
      <c r="W11" s="937"/>
      <c r="X11" s="937"/>
      <c r="Y11" s="938" t="s">
        <v>350</v>
      </c>
      <c r="Z11" s="938"/>
      <c r="AA11" s="83" t="s">
        <v>351</v>
      </c>
      <c r="AB11" s="75" t="s">
        <v>811</v>
      </c>
      <c r="AC11" s="75"/>
      <c r="AD11" s="76"/>
      <c r="AE11" s="8"/>
      <c r="AF11" s="8"/>
    </row>
    <row r="12" spans="3:30" ht="14.25" customHeight="1">
      <c r="C12" s="63"/>
      <c r="D12" s="79"/>
      <c r="K12" s="206"/>
      <c r="L12" s="455"/>
      <c r="M12" s="8"/>
      <c r="N12" s="8"/>
      <c r="O12" s="71"/>
      <c r="P12" s="71"/>
      <c r="Q12" s="71"/>
      <c r="R12" s="71"/>
      <c r="S12" s="71"/>
      <c r="T12" s="71"/>
      <c r="U12" s="187"/>
      <c r="V12" s="71"/>
      <c r="W12" s="71"/>
      <c r="X12" s="71"/>
      <c r="Y12" s="188"/>
      <c r="Z12" s="188"/>
      <c r="AA12" s="8"/>
      <c r="AB12" s="56"/>
      <c r="AC12" s="8"/>
      <c r="AD12" s="64"/>
    </row>
    <row r="13" spans="3:33" ht="14.25" customHeight="1">
      <c r="C13" s="63"/>
      <c r="D13" s="81"/>
      <c r="E13" s="1028" t="s">
        <v>348</v>
      </c>
      <c r="F13" s="1028"/>
      <c r="G13" s="1028"/>
      <c r="H13" s="1028"/>
      <c r="I13" s="1028"/>
      <c r="J13" s="1029"/>
      <c r="K13" s="206"/>
      <c r="L13" s="455"/>
      <c r="M13" s="8"/>
      <c r="N13" s="8"/>
      <c r="O13" s="1057" t="s">
        <v>94</v>
      </c>
      <c r="P13" s="1057"/>
      <c r="Q13" s="1057"/>
      <c r="R13" s="1057"/>
      <c r="S13" s="1057"/>
      <c r="T13" s="1057"/>
      <c r="U13" s="1035"/>
      <c r="V13" s="1035"/>
      <c r="W13" s="1035"/>
      <c r="X13" s="1035"/>
      <c r="Y13" s="8"/>
      <c r="Z13" s="8"/>
      <c r="AA13" s="8"/>
      <c r="AB13" s="8"/>
      <c r="AC13" s="8"/>
      <c r="AD13" s="64"/>
      <c r="AG13" s="8"/>
    </row>
    <row r="14" spans="3:30" ht="14.25" customHeight="1">
      <c r="C14" s="63"/>
      <c r="D14" s="81"/>
      <c r="E14" s="1028"/>
      <c r="F14" s="1028"/>
      <c r="G14" s="1028"/>
      <c r="H14" s="1028"/>
      <c r="I14" s="1028"/>
      <c r="J14" s="1029"/>
      <c r="K14" s="206"/>
      <c r="L14" s="455"/>
      <c r="M14" s="8"/>
      <c r="N14" s="8"/>
      <c r="O14" s="954" t="s">
        <v>96</v>
      </c>
      <c r="P14" s="954"/>
      <c r="Q14" s="954"/>
      <c r="R14" s="954"/>
      <c r="S14" s="954"/>
      <c r="T14" s="954"/>
      <c r="U14" s="955">
        <f>IF(U$18="","",(P15*U15+P16*U16+P17*U17)/U$18)</f>
      </c>
      <c r="V14" s="955"/>
      <c r="W14" s="955"/>
      <c r="X14" s="955"/>
      <c r="Y14" s="8"/>
      <c r="Z14" s="8"/>
      <c r="AA14" s="8"/>
      <c r="AB14" s="8"/>
      <c r="AC14" s="8"/>
      <c r="AD14" s="64"/>
    </row>
    <row r="15" spans="3:32" ht="14.25" customHeight="1">
      <c r="C15" s="63"/>
      <c r="D15" s="15"/>
      <c r="E15" s="1028"/>
      <c r="F15" s="1028"/>
      <c r="G15" s="1028"/>
      <c r="H15" s="1028"/>
      <c r="I15" s="1028"/>
      <c r="J15" s="1029"/>
      <c r="K15" s="206"/>
      <c r="L15" s="455"/>
      <c r="M15" s="8"/>
      <c r="N15" s="8"/>
      <c r="O15" s="7"/>
      <c r="P15" s="958">
        <v>1</v>
      </c>
      <c r="Q15" s="958"/>
      <c r="R15" s="958"/>
      <c r="S15" s="958"/>
      <c r="T15" s="958"/>
      <c r="U15" s="950"/>
      <c r="V15" s="950"/>
      <c r="W15" s="950"/>
      <c r="X15" s="950"/>
      <c r="Y15" s="8"/>
      <c r="Z15" s="8"/>
      <c r="AA15" s="8"/>
      <c r="AB15" s="8"/>
      <c r="AC15" s="8"/>
      <c r="AD15" s="64"/>
      <c r="AF15" s="8"/>
    </row>
    <row r="16" spans="3:32" ht="14.25" customHeight="1">
      <c r="C16" s="63"/>
      <c r="D16" s="15"/>
      <c r="E16" s="79"/>
      <c r="F16" s="79"/>
      <c r="G16" s="79"/>
      <c r="H16" s="79"/>
      <c r="I16" s="79"/>
      <c r="J16" s="345"/>
      <c r="K16" s="206"/>
      <c r="L16" s="455"/>
      <c r="M16" s="8"/>
      <c r="N16" s="8"/>
      <c r="O16" s="7"/>
      <c r="P16" s="958">
        <v>2</v>
      </c>
      <c r="Q16" s="958"/>
      <c r="R16" s="958"/>
      <c r="S16" s="958"/>
      <c r="T16" s="958"/>
      <c r="U16" s="950"/>
      <c r="V16" s="950"/>
      <c r="W16" s="950"/>
      <c r="X16" s="950"/>
      <c r="Y16" s="8"/>
      <c r="Z16" s="8"/>
      <c r="AA16" s="8"/>
      <c r="AB16" s="8"/>
      <c r="AC16" s="8"/>
      <c r="AD16" s="64"/>
      <c r="AF16" s="8"/>
    </row>
    <row r="17" spans="3:32" ht="14.25" customHeight="1">
      <c r="C17" s="63"/>
      <c r="D17" s="15"/>
      <c r="E17" s="79"/>
      <c r="F17" s="79"/>
      <c r="G17" s="79"/>
      <c r="H17" s="79"/>
      <c r="I17" s="79"/>
      <c r="J17" s="345"/>
      <c r="K17" s="206"/>
      <c r="L17" s="455"/>
      <c r="M17" s="8"/>
      <c r="N17" s="8"/>
      <c r="O17" s="7"/>
      <c r="P17" s="958">
        <v>4</v>
      </c>
      <c r="Q17" s="958"/>
      <c r="R17" s="958"/>
      <c r="S17" s="958"/>
      <c r="T17" s="958"/>
      <c r="U17" s="950"/>
      <c r="V17" s="950"/>
      <c r="W17" s="950"/>
      <c r="X17" s="950"/>
      <c r="Y17" s="8"/>
      <c r="Z17" s="8"/>
      <c r="AA17" s="8"/>
      <c r="AB17" s="8"/>
      <c r="AC17" s="8"/>
      <c r="AD17" s="64"/>
      <c r="AF17" s="8"/>
    </row>
    <row r="18" spans="3:32" ht="14.25" customHeight="1">
      <c r="C18" s="63"/>
      <c r="D18" s="15"/>
      <c r="E18" s="79"/>
      <c r="F18" s="79"/>
      <c r="G18" s="79"/>
      <c r="H18" s="79"/>
      <c r="I18" s="79"/>
      <c r="J18" s="345"/>
      <c r="K18" s="206"/>
      <c r="L18" s="455"/>
      <c r="M18" s="8"/>
      <c r="N18" s="8"/>
      <c r="O18" s="73"/>
      <c r="P18" s="949" t="s">
        <v>217</v>
      </c>
      <c r="Q18" s="949"/>
      <c r="R18" s="949"/>
      <c r="S18" s="949"/>
      <c r="T18" s="949"/>
      <c r="U18" s="965">
        <f>IF(SUM(U15:W17)=0,"",SUM(U15:W17))</f>
      </c>
      <c r="V18" s="965"/>
      <c r="W18" s="965"/>
      <c r="X18" s="965"/>
      <c r="Y18" s="8"/>
      <c r="Z18" s="8"/>
      <c r="AA18" s="8"/>
      <c r="AB18" s="8"/>
      <c r="AC18" s="8"/>
      <c r="AD18" s="64"/>
      <c r="AF18" s="8"/>
    </row>
    <row r="19" spans="3:32" ht="14.25" customHeight="1" thickBot="1">
      <c r="C19" s="60"/>
      <c r="D19" s="91"/>
      <c r="E19" s="496"/>
      <c r="F19" s="496"/>
      <c r="G19" s="496"/>
      <c r="H19" s="496"/>
      <c r="I19" s="496"/>
      <c r="J19" s="497"/>
      <c r="K19" s="213"/>
      <c r="L19" s="456"/>
      <c r="M19" s="61"/>
      <c r="N19" s="61"/>
      <c r="O19" s="91" t="s">
        <v>95</v>
      </c>
      <c r="P19" s="61"/>
      <c r="Q19" s="61"/>
      <c r="R19" s="61"/>
      <c r="S19" s="61"/>
      <c r="T19" s="61"/>
      <c r="U19" s="61"/>
      <c r="V19" s="61"/>
      <c r="W19" s="61"/>
      <c r="X19" s="61"/>
      <c r="Y19" s="61"/>
      <c r="Z19" s="61"/>
      <c r="AA19" s="61"/>
      <c r="AB19" s="61"/>
      <c r="AC19" s="61"/>
      <c r="AD19" s="62"/>
      <c r="AF19" s="8"/>
    </row>
    <row r="20" spans="3:32" ht="14.25" customHeight="1">
      <c r="C20" s="8"/>
      <c r="D20" s="15"/>
      <c r="E20" s="79"/>
      <c r="F20" s="79"/>
      <c r="G20" s="79"/>
      <c r="H20" s="79"/>
      <c r="I20" s="79"/>
      <c r="J20" s="79"/>
      <c r="K20" s="217"/>
      <c r="L20" s="455"/>
      <c r="M20" s="8"/>
      <c r="N20" s="8"/>
      <c r="O20" s="15"/>
      <c r="P20" s="8"/>
      <c r="Q20" s="8"/>
      <c r="R20" s="8"/>
      <c r="S20" s="8"/>
      <c r="T20" s="8"/>
      <c r="U20" s="8"/>
      <c r="V20" s="8"/>
      <c r="W20" s="8"/>
      <c r="X20" s="8"/>
      <c r="Y20" s="8"/>
      <c r="Z20" s="8"/>
      <c r="AA20" s="8"/>
      <c r="AB20" s="8"/>
      <c r="AC20" s="8"/>
      <c r="AD20" s="8"/>
      <c r="AF20" s="8"/>
    </row>
    <row r="21" spans="3:32" ht="14.25" customHeight="1">
      <c r="C21" s="8"/>
      <c r="D21" s="15"/>
      <c r="E21" s="79"/>
      <c r="F21" s="79"/>
      <c r="G21" s="79"/>
      <c r="H21" s="79"/>
      <c r="I21" s="79"/>
      <c r="J21" s="79"/>
      <c r="K21" s="217"/>
      <c r="L21" s="455"/>
      <c r="M21" s="8"/>
      <c r="N21" s="8"/>
      <c r="O21" s="15"/>
      <c r="P21" s="8"/>
      <c r="Q21" s="8"/>
      <c r="R21" s="8"/>
      <c r="S21" s="8"/>
      <c r="T21" s="8"/>
      <c r="U21" s="8"/>
      <c r="V21" s="8"/>
      <c r="W21" s="8"/>
      <c r="X21" s="8"/>
      <c r="Y21" s="8"/>
      <c r="Z21" s="8"/>
      <c r="AA21" s="8"/>
      <c r="AB21" s="8"/>
      <c r="AC21" s="8"/>
      <c r="AD21" s="8"/>
      <c r="AF21" s="8"/>
    </row>
    <row r="22" ht="14.25" customHeight="1" thickBot="1">
      <c r="AF22" s="8"/>
    </row>
    <row r="23" spans="3:32" ht="14.25" customHeight="1">
      <c r="C23" s="912" t="s">
        <v>812</v>
      </c>
      <c r="D23" s="913"/>
      <c r="E23" s="913"/>
      <c r="F23" s="913"/>
      <c r="G23" s="913"/>
      <c r="H23" s="913"/>
      <c r="I23" s="913"/>
      <c r="J23" s="914"/>
      <c r="K23" s="465" t="str">
        <f>IF(AND(L23="★",L26="●",L27="●",L28="●"),"■","□")</f>
        <v>□</v>
      </c>
      <c r="L23" s="498" t="str">
        <f>IF(OR(M23="●",M24="●"),"★","☆")</f>
        <v>☆</v>
      </c>
      <c r="M23" s="493" t="s">
        <v>249</v>
      </c>
      <c r="N23" s="1038" t="s">
        <v>779</v>
      </c>
      <c r="O23" s="1038"/>
      <c r="P23" s="1038"/>
      <c r="Q23" s="1038"/>
      <c r="R23" s="1038"/>
      <c r="S23" s="1038"/>
      <c r="T23" s="1038"/>
      <c r="U23" s="1038"/>
      <c r="V23" s="1038"/>
      <c r="W23" s="1038"/>
      <c r="X23" s="1038"/>
      <c r="Y23" s="1038"/>
      <c r="Z23" s="1038"/>
      <c r="AA23" s="1038"/>
      <c r="AB23" s="1038"/>
      <c r="AC23" s="1038"/>
      <c r="AD23" s="1039"/>
      <c r="AF23" s="8"/>
    </row>
    <row r="24" spans="3:32" ht="14.25" customHeight="1">
      <c r="C24" s="63"/>
      <c r="D24" s="8"/>
      <c r="E24" s="1085" t="s">
        <v>348</v>
      </c>
      <c r="F24" s="1085"/>
      <c r="G24" s="1085"/>
      <c r="H24" s="1085"/>
      <c r="I24" s="1085"/>
      <c r="J24" s="1086"/>
      <c r="K24" s="466"/>
      <c r="L24" s="458"/>
      <c r="M24" s="494" t="s">
        <v>249</v>
      </c>
      <c r="N24" s="1227" t="s">
        <v>780</v>
      </c>
      <c r="O24" s="1227"/>
      <c r="P24" s="1227"/>
      <c r="Q24" s="1227"/>
      <c r="R24" s="1227"/>
      <c r="S24" s="1227"/>
      <c r="T24" s="1227"/>
      <c r="U24" s="1227"/>
      <c r="V24" s="1227"/>
      <c r="W24" s="1227"/>
      <c r="X24" s="1227"/>
      <c r="Y24" s="1227"/>
      <c r="Z24" s="1227"/>
      <c r="AA24" s="1227"/>
      <c r="AB24" s="1227"/>
      <c r="AC24" s="1227"/>
      <c r="AD24" s="1228"/>
      <c r="AF24" s="8"/>
    </row>
    <row r="25" spans="3:32" ht="14.25" customHeight="1">
      <c r="C25" s="63"/>
      <c r="D25" s="8"/>
      <c r="E25" s="1085"/>
      <c r="F25" s="1085"/>
      <c r="G25" s="1085"/>
      <c r="H25" s="1085"/>
      <c r="I25" s="1085"/>
      <c r="J25" s="1086"/>
      <c r="K25" s="466"/>
      <c r="L25" s="458"/>
      <c r="M25" s="499"/>
      <c r="N25" s="1099"/>
      <c r="O25" s="1099"/>
      <c r="P25" s="1099"/>
      <c r="Q25" s="1099"/>
      <c r="R25" s="1099"/>
      <c r="S25" s="1099"/>
      <c r="T25" s="1099"/>
      <c r="U25" s="1099"/>
      <c r="V25" s="1099"/>
      <c r="W25" s="1099"/>
      <c r="X25" s="1099"/>
      <c r="Y25" s="1099"/>
      <c r="Z25" s="1099"/>
      <c r="AA25" s="1099"/>
      <c r="AB25" s="1099"/>
      <c r="AC25" s="1099"/>
      <c r="AD25" s="1100"/>
      <c r="AF25" s="8"/>
    </row>
    <row r="26" spans="3:32" ht="14.25" customHeight="1">
      <c r="C26" s="78"/>
      <c r="D26" s="94"/>
      <c r="E26" s="1085"/>
      <c r="F26" s="1085"/>
      <c r="G26" s="1085"/>
      <c r="H26" s="1085"/>
      <c r="I26" s="1085"/>
      <c r="J26" s="1086"/>
      <c r="K26" s="466"/>
      <c r="L26" s="533" t="s">
        <v>249</v>
      </c>
      <c r="M26" s="1242" t="s">
        <v>752</v>
      </c>
      <c r="N26" s="1242"/>
      <c r="O26" s="1242"/>
      <c r="P26" s="1242"/>
      <c r="Q26" s="1242"/>
      <c r="R26" s="1242"/>
      <c r="S26" s="1242"/>
      <c r="T26" s="1242"/>
      <c r="U26" s="1242"/>
      <c r="V26" s="1242"/>
      <c r="W26" s="1242"/>
      <c r="X26" s="1242"/>
      <c r="Y26" s="1242"/>
      <c r="Z26" s="1242"/>
      <c r="AA26" s="1242"/>
      <c r="AB26" s="1242"/>
      <c r="AC26" s="1242"/>
      <c r="AD26" s="1243"/>
      <c r="AF26" s="8"/>
    </row>
    <row r="27" spans="3:32" ht="14.25" customHeight="1">
      <c r="C27" s="463"/>
      <c r="D27" s="453"/>
      <c r="K27" s="469"/>
      <c r="L27" s="500" t="s">
        <v>249</v>
      </c>
      <c r="M27" s="943" t="s">
        <v>364</v>
      </c>
      <c r="N27" s="943"/>
      <c r="O27" s="943"/>
      <c r="P27" s="943"/>
      <c r="Q27" s="943"/>
      <c r="R27" s="943"/>
      <c r="S27" s="943"/>
      <c r="T27" s="943"/>
      <c r="U27" s="943"/>
      <c r="V27" s="72" t="s">
        <v>365</v>
      </c>
      <c r="W27" s="973"/>
      <c r="X27" s="973"/>
      <c r="Y27" s="973"/>
      <c r="Z27" s="1075" t="s">
        <v>813</v>
      </c>
      <c r="AA27" s="1075"/>
      <c r="AB27" s="1075"/>
      <c r="AC27" s="1075"/>
      <c r="AD27" s="1076"/>
      <c r="AF27" s="8"/>
    </row>
    <row r="28" spans="3:30" ht="14.25" customHeight="1">
      <c r="C28" s="63"/>
      <c r="D28" s="8"/>
      <c r="E28" s="8"/>
      <c r="F28" s="8"/>
      <c r="G28" s="8"/>
      <c r="H28" s="8"/>
      <c r="I28" s="8"/>
      <c r="J28" s="9"/>
      <c r="K28" s="10"/>
      <c r="L28" s="1258" t="s">
        <v>249</v>
      </c>
      <c r="M28" s="1249" t="s">
        <v>835</v>
      </c>
      <c r="N28" s="1250"/>
      <c r="O28" s="1250"/>
      <c r="P28" s="1250"/>
      <c r="Q28" s="1250"/>
      <c r="R28" s="1250"/>
      <c r="S28" s="1250"/>
      <c r="T28" s="1250"/>
      <c r="U28" s="1250"/>
      <c r="V28" s="1250"/>
      <c r="W28" s="1250"/>
      <c r="X28" s="1250"/>
      <c r="Y28" s="1250"/>
      <c r="Z28" s="1250"/>
      <c r="AA28" s="1250"/>
      <c r="AB28" s="1250"/>
      <c r="AC28" s="1250"/>
      <c r="AD28" s="1251"/>
    </row>
    <row r="29" spans="3:30" ht="14.25" customHeight="1">
      <c r="C29" s="63"/>
      <c r="D29" s="8"/>
      <c r="E29" s="8"/>
      <c r="F29" s="8"/>
      <c r="G29" s="8"/>
      <c r="H29" s="8"/>
      <c r="I29" s="8"/>
      <c r="J29" s="9"/>
      <c r="K29" s="10"/>
      <c r="L29" s="1259"/>
      <c r="M29" s="1252"/>
      <c r="N29" s="1253"/>
      <c r="O29" s="1253"/>
      <c r="P29" s="1253"/>
      <c r="Q29" s="1253"/>
      <c r="R29" s="1253"/>
      <c r="S29" s="1253"/>
      <c r="T29" s="1253"/>
      <c r="U29" s="1253"/>
      <c r="V29" s="1253"/>
      <c r="W29" s="1253"/>
      <c r="X29" s="1253"/>
      <c r="Y29" s="1253"/>
      <c r="Z29" s="1253"/>
      <c r="AA29" s="1253"/>
      <c r="AB29" s="1253"/>
      <c r="AC29" s="1253"/>
      <c r="AD29" s="1254"/>
    </row>
    <row r="30" spans="3:30" ht="14.25" customHeight="1" thickBot="1">
      <c r="C30" s="60"/>
      <c r="D30" s="61"/>
      <c r="E30" s="61"/>
      <c r="F30" s="61"/>
      <c r="G30" s="61"/>
      <c r="H30" s="61"/>
      <c r="I30" s="61"/>
      <c r="J30" s="93"/>
      <c r="K30" s="451"/>
      <c r="L30" s="1260"/>
      <c r="M30" s="1255"/>
      <c r="N30" s="1256"/>
      <c r="O30" s="1256"/>
      <c r="P30" s="1256"/>
      <c r="Q30" s="1256"/>
      <c r="R30" s="1256"/>
      <c r="S30" s="1256"/>
      <c r="T30" s="1256"/>
      <c r="U30" s="1256"/>
      <c r="V30" s="1256"/>
      <c r="W30" s="1256"/>
      <c r="X30" s="1256"/>
      <c r="Y30" s="1256"/>
      <c r="Z30" s="1256"/>
      <c r="AA30" s="1256"/>
      <c r="AB30" s="1256"/>
      <c r="AC30" s="1256"/>
      <c r="AD30" s="1257"/>
    </row>
    <row r="32" spans="3:30" ht="15" customHeight="1">
      <c r="C32" s="1084" t="s">
        <v>425</v>
      </c>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1084"/>
      <c r="AB32" s="1084"/>
      <c r="AC32" s="1084"/>
      <c r="AD32" s="1084"/>
    </row>
    <row r="33" spans="3:30" ht="15" customHeight="1">
      <c r="C33" s="1084"/>
      <c r="D33" s="1084"/>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row>
    <row r="34" ht="15" customHeight="1">
      <c r="C34" s="1" t="s">
        <v>426</v>
      </c>
    </row>
  </sheetData>
  <sheetProtection/>
  <mergeCells count="33">
    <mergeCell ref="M27:U27"/>
    <mergeCell ref="W27:Y27"/>
    <mergeCell ref="Z27:AD27"/>
    <mergeCell ref="C32:AD33"/>
    <mergeCell ref="M28:AD30"/>
    <mergeCell ref="L28:L30"/>
    <mergeCell ref="C23:J23"/>
    <mergeCell ref="N23:AD23"/>
    <mergeCell ref="E24:J26"/>
    <mergeCell ref="N24:AD25"/>
    <mergeCell ref="M26:AD26"/>
    <mergeCell ref="P16:T16"/>
    <mergeCell ref="U16:X16"/>
    <mergeCell ref="P17:T17"/>
    <mergeCell ref="U17:X17"/>
    <mergeCell ref="P18:T18"/>
    <mergeCell ref="U18:X18"/>
    <mergeCell ref="C11:J11"/>
    <mergeCell ref="V11:X11"/>
    <mergeCell ref="Y11:Z11"/>
    <mergeCell ref="E13:J15"/>
    <mergeCell ref="O13:T13"/>
    <mergeCell ref="U13:X13"/>
    <mergeCell ref="O14:T14"/>
    <mergeCell ref="U14:X14"/>
    <mergeCell ref="P15:T15"/>
    <mergeCell ref="U15:X15"/>
    <mergeCell ref="A1:D1"/>
    <mergeCell ref="C6:J7"/>
    <mergeCell ref="K6:M7"/>
    <mergeCell ref="N6:S7"/>
    <mergeCell ref="T6:V7"/>
    <mergeCell ref="W6:AD7"/>
  </mergeCells>
  <printOptions/>
  <pageMargins left="0.41" right="0.4" top="0.46" bottom="0.4724409448818898" header="0.46" footer="0.4724409448818898"/>
  <pageSetup fitToHeight="1" fitToWidth="1" horizontalDpi="600" verticalDpi="600" orientation="landscape" paperSize="9" scale="94" r:id="rId2"/>
  <drawing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Q163"/>
  <sheetViews>
    <sheetView view="pageBreakPreview" zoomScale="55" zoomScaleNormal="75" zoomScaleSheetLayoutView="55" zoomScalePageLayoutView="0" workbookViewId="0" topLeftCell="C4">
      <selection activeCell="L34" sqref="L34"/>
    </sheetView>
  </sheetViews>
  <sheetFormatPr defaultColWidth="4.25390625" defaultRowHeight="15" customHeight="1"/>
  <cols>
    <col min="1" max="2" width="0" style="360" hidden="1" customWidth="1"/>
    <col min="3" max="4" width="5.75390625" style="360" customWidth="1"/>
    <col min="5" max="5" width="8.50390625" style="360" customWidth="1"/>
    <col min="6" max="7" width="5.75390625" style="360" customWidth="1"/>
    <col min="8" max="8" width="20.50390625" style="360" customWidth="1"/>
    <col min="9" max="9" width="15.75390625" style="360" customWidth="1"/>
    <col min="10" max="10" width="20.50390625" style="360" customWidth="1"/>
    <col min="11" max="11" width="30.75390625" style="360" customWidth="1"/>
    <col min="12" max="12" width="34.125" style="360" customWidth="1"/>
    <col min="13" max="13" width="6.875" style="360" customWidth="1"/>
    <col min="14" max="14" width="5.625" style="360" customWidth="1"/>
    <col min="15" max="15" width="12.00390625" style="360" customWidth="1"/>
    <col min="16" max="17" width="5.625" style="360" customWidth="1"/>
    <col min="18" max="18" width="17.25390625" style="360" customWidth="1"/>
    <col min="19" max="22" width="7.625" style="360" customWidth="1"/>
    <col min="23" max="36" width="4.75390625" style="360" customWidth="1"/>
    <col min="37" max="16384" width="4.25390625" style="360" customWidth="1"/>
  </cols>
  <sheetData>
    <row r="1" spans="3:42" ht="21.75" customHeight="1">
      <c r="C1" s="1330" t="s">
        <v>665</v>
      </c>
      <c r="D1" s="1331"/>
      <c r="E1" s="1332"/>
      <c r="F1" s="355"/>
      <c r="G1" s="355"/>
      <c r="H1" s="356" t="s">
        <v>123</v>
      </c>
      <c r="I1" s="357"/>
      <c r="J1" s="358"/>
      <c r="K1" s="355"/>
      <c r="L1" s="358"/>
      <c r="M1" s="358"/>
      <c r="N1" s="358"/>
      <c r="O1" s="358"/>
      <c r="P1" s="358"/>
      <c r="Q1" s="358"/>
      <c r="R1" s="358"/>
      <c r="S1" s="358"/>
      <c r="T1" s="358"/>
      <c r="U1" s="358"/>
      <c r="V1" s="358"/>
      <c r="W1" s="358"/>
      <c r="X1" s="358"/>
      <c r="Y1" s="358"/>
      <c r="Z1" s="358"/>
      <c r="AA1" s="358"/>
      <c r="AB1" s="358"/>
      <c r="AC1" s="358"/>
      <c r="AD1" s="358"/>
      <c r="AE1" s="359"/>
      <c r="AF1" s="359"/>
      <c r="AG1" s="359"/>
      <c r="AH1" s="359"/>
      <c r="AI1" s="359"/>
      <c r="AJ1" s="359"/>
      <c r="AK1" s="1333"/>
      <c r="AL1" s="1333"/>
      <c r="AM1" s="1333"/>
      <c r="AN1" s="1333"/>
      <c r="AO1" s="1333"/>
      <c r="AP1" s="358"/>
    </row>
    <row r="2" spans="3:42" ht="15" customHeight="1">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1333"/>
      <c r="AL2" s="1333"/>
      <c r="AM2" s="1333"/>
      <c r="AN2" s="1333"/>
      <c r="AO2" s="1333"/>
      <c r="AP2" s="358"/>
    </row>
    <row r="3" spans="3:42" ht="30.75" customHeight="1">
      <c r="C3" s="358"/>
      <c r="D3" s="358" t="s">
        <v>124</v>
      </c>
      <c r="E3" s="358"/>
      <c r="F3" s="358"/>
      <c r="G3" s="358"/>
      <c r="H3" s="358"/>
      <c r="I3" s="358"/>
      <c r="J3" s="358"/>
      <c r="K3" s="358"/>
      <c r="L3" s="358"/>
      <c r="M3" s="358"/>
      <c r="N3" s="358" t="s">
        <v>225</v>
      </c>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row>
    <row r="4" spans="3:42" ht="21.75" customHeight="1">
      <c r="C4" s="358"/>
      <c r="D4" s="358"/>
      <c r="E4" s="1334" t="s">
        <v>216</v>
      </c>
      <c r="F4" s="1334"/>
      <c r="G4" s="1334"/>
      <c r="H4" s="1334"/>
      <c r="I4" s="1334"/>
      <c r="J4" s="1335"/>
      <c r="K4" s="361"/>
      <c r="L4" s="361" t="s">
        <v>140</v>
      </c>
      <c r="M4" s="362"/>
      <c r="N4" s="358"/>
      <c r="O4" s="1336" t="s">
        <v>216</v>
      </c>
      <c r="P4" s="1337"/>
      <c r="Q4" s="1337"/>
      <c r="R4" s="1337"/>
      <c r="S4" s="1337"/>
      <c r="T4" s="1337"/>
      <c r="U4" s="1337"/>
      <c r="V4" s="1338"/>
      <c r="W4" s="1342" t="s">
        <v>407</v>
      </c>
      <c r="X4" s="1343"/>
      <c r="Y4" s="1343"/>
      <c r="Z4" s="1343"/>
      <c r="AA4" s="1343"/>
      <c r="AB4" s="1343"/>
      <c r="AC4" s="1344"/>
      <c r="AD4" s="1345" t="s">
        <v>239</v>
      </c>
      <c r="AE4" s="1346"/>
      <c r="AF4" s="1346"/>
      <c r="AG4" s="1346"/>
      <c r="AH4" s="1346"/>
      <c r="AI4" s="1346"/>
      <c r="AJ4" s="1347"/>
      <c r="AK4" s="1336" t="s">
        <v>238</v>
      </c>
      <c r="AL4" s="1337"/>
      <c r="AM4" s="1337"/>
      <c r="AN4" s="1337"/>
      <c r="AO4" s="1338"/>
      <c r="AP4" s="358"/>
    </row>
    <row r="5" spans="3:42" ht="21.75" customHeight="1">
      <c r="C5" s="358"/>
      <c r="D5" s="358"/>
      <c r="E5" s="1336"/>
      <c r="F5" s="1337"/>
      <c r="G5" s="1337"/>
      <c r="H5" s="1337"/>
      <c r="I5" s="1337"/>
      <c r="J5" s="1338"/>
      <c r="K5" s="363" t="s">
        <v>586</v>
      </c>
      <c r="L5" s="364"/>
      <c r="M5" s="362"/>
      <c r="N5" s="358"/>
      <c r="O5" s="1339"/>
      <c r="P5" s="1340"/>
      <c r="Q5" s="1340"/>
      <c r="R5" s="1340"/>
      <c r="S5" s="1340"/>
      <c r="T5" s="1340"/>
      <c r="U5" s="1340"/>
      <c r="V5" s="1341"/>
      <c r="W5" s="1311"/>
      <c r="X5" s="1312"/>
      <c r="Y5" s="1312"/>
      <c r="Z5" s="1312"/>
      <c r="AA5" s="1312"/>
      <c r="AB5" s="1312"/>
      <c r="AC5" s="1313"/>
      <c r="AD5" s="1348" t="s">
        <v>587</v>
      </c>
      <c r="AE5" s="1349"/>
      <c r="AF5" s="1349"/>
      <c r="AG5" s="1349"/>
      <c r="AH5" s="1349"/>
      <c r="AI5" s="1349"/>
      <c r="AJ5" s="1350"/>
      <c r="AK5" s="1339"/>
      <c r="AL5" s="1340"/>
      <c r="AM5" s="1340"/>
      <c r="AN5" s="1340"/>
      <c r="AO5" s="1341"/>
      <c r="AP5" s="358"/>
    </row>
    <row r="6" spans="3:42" ht="18.75" customHeight="1">
      <c r="C6" s="358"/>
      <c r="D6" s="358"/>
      <c r="E6" s="1351" t="s">
        <v>705</v>
      </c>
      <c r="F6" s="1351"/>
      <c r="G6" s="1351"/>
      <c r="H6" s="1351"/>
      <c r="I6" s="1351"/>
      <c r="J6" s="1351"/>
      <c r="K6" s="365"/>
      <c r="L6" s="366"/>
      <c r="M6" s="358"/>
      <c r="N6" s="358"/>
      <c r="O6" s="367"/>
      <c r="P6" s="368"/>
      <c r="Q6" s="368"/>
      <c r="R6" s="368"/>
      <c r="S6" s="368"/>
      <c r="T6" s="368"/>
      <c r="U6" s="368"/>
      <c r="V6" s="369"/>
      <c r="W6" s="1308" t="s">
        <v>153</v>
      </c>
      <c r="X6" s="1309"/>
      <c r="Y6" s="1309"/>
      <c r="Z6" s="1309"/>
      <c r="AA6" s="1309"/>
      <c r="AB6" s="1309"/>
      <c r="AC6" s="1310"/>
      <c r="AD6" s="1308" t="s">
        <v>153</v>
      </c>
      <c r="AE6" s="1309"/>
      <c r="AF6" s="1309"/>
      <c r="AG6" s="1309"/>
      <c r="AH6" s="1309"/>
      <c r="AI6" s="1309"/>
      <c r="AJ6" s="1310"/>
      <c r="AK6" s="1308" t="s">
        <v>141</v>
      </c>
      <c r="AL6" s="1309"/>
      <c r="AM6" s="1309"/>
      <c r="AN6" s="1309"/>
      <c r="AO6" s="1310" t="s">
        <v>141</v>
      </c>
      <c r="AP6" s="358"/>
    </row>
    <row r="7" spans="3:42" ht="18.75" customHeight="1">
      <c r="C7" s="358"/>
      <c r="D7" s="358"/>
      <c r="E7" s="1261"/>
      <c r="F7" s="1261"/>
      <c r="G7" s="1261"/>
      <c r="H7" s="1261"/>
      <c r="I7" s="1261"/>
      <c r="J7" s="1261"/>
      <c r="K7" s="370"/>
      <c r="L7" s="371"/>
      <c r="M7" s="358"/>
      <c r="N7" s="358"/>
      <c r="O7" s="1271" t="s">
        <v>705</v>
      </c>
      <c r="P7" s="1272"/>
      <c r="Q7" s="1272"/>
      <c r="R7" s="1272"/>
      <c r="S7" s="1272"/>
      <c r="T7" s="1272"/>
      <c r="U7" s="1272"/>
      <c r="V7" s="1273"/>
      <c r="W7" s="1308"/>
      <c r="X7" s="1309"/>
      <c r="Y7" s="1309"/>
      <c r="Z7" s="1309"/>
      <c r="AA7" s="1309"/>
      <c r="AB7" s="1309"/>
      <c r="AC7" s="1310"/>
      <c r="AD7" s="1308"/>
      <c r="AE7" s="1309"/>
      <c r="AF7" s="1309"/>
      <c r="AG7" s="1309"/>
      <c r="AH7" s="1309"/>
      <c r="AI7" s="1309"/>
      <c r="AJ7" s="1310"/>
      <c r="AK7" s="1308"/>
      <c r="AL7" s="1309"/>
      <c r="AM7" s="1309"/>
      <c r="AN7" s="1309"/>
      <c r="AO7" s="1310"/>
      <c r="AP7" s="358"/>
    </row>
    <row r="8" spans="3:42" ht="18.75" customHeight="1">
      <c r="C8" s="358"/>
      <c r="D8" s="358"/>
      <c r="E8" s="1352" t="s">
        <v>706</v>
      </c>
      <c r="F8" s="1269"/>
      <c r="G8" s="1269"/>
      <c r="H8" s="1269"/>
      <c r="I8" s="1269"/>
      <c r="J8" s="1270"/>
      <c r="K8" s="365"/>
      <c r="L8" s="366"/>
      <c r="M8" s="358"/>
      <c r="N8" s="358"/>
      <c r="O8" s="1271"/>
      <c r="P8" s="1272"/>
      <c r="Q8" s="1272"/>
      <c r="R8" s="1272"/>
      <c r="S8" s="1272"/>
      <c r="T8" s="1272"/>
      <c r="U8" s="1272"/>
      <c r="V8" s="1273"/>
      <c r="W8" s="372"/>
      <c r="X8" s="373"/>
      <c r="Y8" s="373"/>
      <c r="Z8" s="373"/>
      <c r="AA8" s="373"/>
      <c r="AB8" s="373"/>
      <c r="AC8" s="374"/>
      <c r="AD8" s="372"/>
      <c r="AE8" s="373"/>
      <c r="AF8" s="373"/>
      <c r="AG8" s="373"/>
      <c r="AH8" s="373"/>
      <c r="AI8" s="373"/>
      <c r="AJ8" s="374"/>
      <c r="AK8" s="372"/>
      <c r="AL8" s="373"/>
      <c r="AM8" s="373"/>
      <c r="AN8" s="373"/>
      <c r="AO8" s="374"/>
      <c r="AP8" s="358"/>
    </row>
    <row r="9" spans="3:42" ht="18.75" customHeight="1">
      <c r="C9" s="358"/>
      <c r="D9" s="358"/>
      <c r="E9" s="1274"/>
      <c r="F9" s="1275"/>
      <c r="G9" s="1275"/>
      <c r="H9" s="1275"/>
      <c r="I9" s="1275"/>
      <c r="J9" s="1276"/>
      <c r="K9" s="370"/>
      <c r="L9" s="371"/>
      <c r="M9" s="358"/>
      <c r="N9" s="358"/>
      <c r="O9" s="1352" t="s">
        <v>706</v>
      </c>
      <c r="P9" s="1269"/>
      <c r="Q9" s="1269"/>
      <c r="R9" s="1269"/>
      <c r="S9" s="1269"/>
      <c r="T9" s="1269"/>
      <c r="U9" s="1269"/>
      <c r="V9" s="1270"/>
      <c r="W9" s="375"/>
      <c r="X9" s="376"/>
      <c r="Y9" s="376"/>
      <c r="Z9" s="376"/>
      <c r="AA9" s="376"/>
      <c r="AB9" s="376"/>
      <c r="AC9" s="377"/>
      <c r="AD9" s="375"/>
      <c r="AE9" s="376"/>
      <c r="AF9" s="376"/>
      <c r="AG9" s="376"/>
      <c r="AH9" s="376"/>
      <c r="AI9" s="376"/>
      <c r="AJ9" s="377"/>
      <c r="AK9" s="375"/>
      <c r="AL9" s="376"/>
      <c r="AM9" s="376"/>
      <c r="AN9" s="376"/>
      <c r="AO9" s="377"/>
      <c r="AP9" s="358"/>
    </row>
    <row r="10" spans="3:42" ht="18.75" customHeight="1">
      <c r="C10" s="358"/>
      <c r="D10" s="358"/>
      <c r="E10" s="1351" t="s">
        <v>707</v>
      </c>
      <c r="F10" s="1351"/>
      <c r="G10" s="1351"/>
      <c r="H10" s="1351"/>
      <c r="I10" s="1351"/>
      <c r="J10" s="1351"/>
      <c r="K10" s="365"/>
      <c r="L10" s="366"/>
      <c r="M10" s="358"/>
      <c r="N10" s="358"/>
      <c r="O10" s="1274"/>
      <c r="P10" s="1275"/>
      <c r="Q10" s="1275"/>
      <c r="R10" s="1275"/>
      <c r="S10" s="1275"/>
      <c r="T10" s="1275"/>
      <c r="U10" s="1275"/>
      <c r="V10" s="1276"/>
      <c r="W10" s="378"/>
      <c r="X10" s="379"/>
      <c r="Y10" s="379"/>
      <c r="Z10" s="379"/>
      <c r="AA10" s="379"/>
      <c r="AB10" s="379"/>
      <c r="AC10" s="380"/>
      <c r="AD10" s="378"/>
      <c r="AE10" s="379"/>
      <c r="AF10" s="379"/>
      <c r="AG10" s="379"/>
      <c r="AH10" s="379"/>
      <c r="AI10" s="379"/>
      <c r="AJ10" s="380"/>
      <c r="AK10" s="378"/>
      <c r="AL10" s="379"/>
      <c r="AM10" s="379"/>
      <c r="AN10" s="379"/>
      <c r="AO10" s="380"/>
      <c r="AP10" s="358"/>
    </row>
    <row r="11" spans="3:42" ht="18.75" customHeight="1">
      <c r="C11" s="358"/>
      <c r="D11" s="358"/>
      <c r="E11" s="1261"/>
      <c r="F11" s="1261"/>
      <c r="G11" s="1261"/>
      <c r="H11" s="1261"/>
      <c r="I11" s="1261"/>
      <c r="J11" s="1261"/>
      <c r="K11" s="370"/>
      <c r="L11" s="366"/>
      <c r="M11" s="358"/>
      <c r="N11" s="358"/>
      <c r="O11" s="1271" t="s">
        <v>707</v>
      </c>
      <c r="P11" s="1272"/>
      <c r="Q11" s="1272"/>
      <c r="R11" s="1272"/>
      <c r="S11" s="1272"/>
      <c r="T11" s="1272"/>
      <c r="U11" s="1272"/>
      <c r="V11" s="1273"/>
      <c r="W11" s="372"/>
      <c r="X11" s="373"/>
      <c r="Y11" s="373"/>
      <c r="Z11" s="373"/>
      <c r="AA11" s="373"/>
      <c r="AB11" s="373"/>
      <c r="AC11" s="374"/>
      <c r="AD11" s="372"/>
      <c r="AE11" s="373"/>
      <c r="AF11" s="373"/>
      <c r="AG11" s="373"/>
      <c r="AH11" s="373"/>
      <c r="AI11" s="373"/>
      <c r="AJ11" s="374"/>
      <c r="AK11" s="372"/>
      <c r="AL11" s="373"/>
      <c r="AM11" s="373"/>
      <c r="AN11" s="373"/>
      <c r="AO11" s="374"/>
      <c r="AP11" s="358"/>
    </row>
    <row r="12" spans="3:42" ht="18.75" customHeight="1">
      <c r="C12" s="358"/>
      <c r="D12" s="358"/>
      <c r="E12" s="1353" t="s">
        <v>803</v>
      </c>
      <c r="F12" s="1356" t="s">
        <v>395</v>
      </c>
      <c r="G12" s="1317" t="s">
        <v>143</v>
      </c>
      <c r="H12" s="1358"/>
      <c r="I12" s="1314" t="s">
        <v>696</v>
      </c>
      <c r="J12" s="1316"/>
      <c r="K12" s="415"/>
      <c r="L12" s="416" t="s">
        <v>396</v>
      </c>
      <c r="M12" s="358"/>
      <c r="N12" s="358"/>
      <c r="O12" s="1274"/>
      <c r="P12" s="1275"/>
      <c r="Q12" s="1275"/>
      <c r="R12" s="1275"/>
      <c r="S12" s="1275"/>
      <c r="T12" s="1275"/>
      <c r="U12" s="1275"/>
      <c r="V12" s="1276"/>
      <c r="W12" s="1265"/>
      <c r="X12" s="1266"/>
      <c r="Y12" s="1266"/>
      <c r="Z12" s="1266"/>
      <c r="AA12" s="1266"/>
      <c r="AB12" s="1266"/>
      <c r="AC12" s="1267"/>
      <c r="AD12" s="1265"/>
      <c r="AE12" s="1266"/>
      <c r="AF12" s="1266"/>
      <c r="AG12" s="1266"/>
      <c r="AH12" s="1266"/>
      <c r="AI12" s="1266"/>
      <c r="AJ12" s="1267"/>
      <c r="AK12" s="1265"/>
      <c r="AL12" s="1266"/>
      <c r="AM12" s="1266"/>
      <c r="AN12" s="1266"/>
      <c r="AO12" s="1267"/>
      <c r="AP12" s="358"/>
    </row>
    <row r="13" spans="3:42" ht="18.75" customHeight="1">
      <c r="C13" s="358"/>
      <c r="D13" s="358"/>
      <c r="E13" s="1354"/>
      <c r="F13" s="1356"/>
      <c r="G13" s="1359"/>
      <c r="H13" s="1360"/>
      <c r="I13" s="1305"/>
      <c r="J13" s="1307"/>
      <c r="K13" s="417"/>
      <c r="L13" s="418"/>
      <c r="M13" s="358"/>
      <c r="N13" s="358"/>
      <c r="O13" s="1353" t="s">
        <v>804</v>
      </c>
      <c r="P13" s="1367" t="s">
        <v>395</v>
      </c>
      <c r="Q13" s="1317" t="s">
        <v>143</v>
      </c>
      <c r="R13" s="1358"/>
      <c r="S13" s="1302" t="s">
        <v>696</v>
      </c>
      <c r="T13" s="1303"/>
      <c r="U13" s="1303"/>
      <c r="V13" s="1304"/>
      <c r="W13" s="1262"/>
      <c r="X13" s="1263"/>
      <c r="Y13" s="1263"/>
      <c r="Z13" s="1263"/>
      <c r="AA13" s="1263"/>
      <c r="AB13" s="1263"/>
      <c r="AC13" s="1264"/>
      <c r="AD13" s="1262"/>
      <c r="AE13" s="1263"/>
      <c r="AF13" s="1263"/>
      <c r="AG13" s="1263"/>
      <c r="AH13" s="1263"/>
      <c r="AI13" s="1263"/>
      <c r="AJ13" s="1264"/>
      <c r="AK13" s="1262"/>
      <c r="AL13" s="1263"/>
      <c r="AM13" s="1263"/>
      <c r="AN13" s="1263"/>
      <c r="AO13" s="1264"/>
      <c r="AP13" s="358"/>
    </row>
    <row r="14" spans="3:42" ht="18.75" customHeight="1">
      <c r="C14" s="358"/>
      <c r="D14" s="358"/>
      <c r="E14" s="1354"/>
      <c r="F14" s="1356"/>
      <c r="G14" s="1359"/>
      <c r="H14" s="1360"/>
      <c r="I14" s="1317" t="s">
        <v>406</v>
      </c>
      <c r="J14" s="1358"/>
      <c r="K14" s="419"/>
      <c r="L14" s="1363" t="s">
        <v>401</v>
      </c>
      <c r="M14" s="358"/>
      <c r="N14" s="358"/>
      <c r="O14" s="1354"/>
      <c r="P14" s="1368"/>
      <c r="Q14" s="1359"/>
      <c r="R14" s="1360"/>
      <c r="S14" s="1305"/>
      <c r="T14" s="1306"/>
      <c r="U14" s="1306"/>
      <c r="V14" s="1307"/>
      <c r="W14" s="1311"/>
      <c r="X14" s="1312"/>
      <c r="Y14" s="1312"/>
      <c r="Z14" s="1312"/>
      <c r="AA14" s="1312"/>
      <c r="AB14" s="1312"/>
      <c r="AC14" s="1313"/>
      <c r="AD14" s="1311"/>
      <c r="AE14" s="1312"/>
      <c r="AF14" s="1312"/>
      <c r="AG14" s="1312"/>
      <c r="AH14" s="1312"/>
      <c r="AI14" s="1312"/>
      <c r="AJ14" s="1313"/>
      <c r="AK14" s="1311"/>
      <c r="AL14" s="1312"/>
      <c r="AM14" s="1312"/>
      <c r="AN14" s="1312"/>
      <c r="AO14" s="1313"/>
      <c r="AP14" s="358"/>
    </row>
    <row r="15" spans="3:42" ht="18.75" customHeight="1">
      <c r="C15" s="358"/>
      <c r="D15" s="358"/>
      <c r="E15" s="1354"/>
      <c r="F15" s="1356"/>
      <c r="G15" s="1359"/>
      <c r="H15" s="1360"/>
      <c r="I15" s="1359"/>
      <c r="J15" s="1360"/>
      <c r="K15" s="420"/>
      <c r="L15" s="1364"/>
      <c r="M15" s="358"/>
      <c r="N15" s="358"/>
      <c r="O15" s="1354"/>
      <c r="P15" s="1368"/>
      <c r="Q15" s="1359"/>
      <c r="R15" s="1360"/>
      <c r="S15" s="1370" t="s">
        <v>417</v>
      </c>
      <c r="T15" s="1371"/>
      <c r="U15" s="1371"/>
      <c r="V15" s="1372"/>
      <c r="W15" s="1308"/>
      <c r="X15" s="1309"/>
      <c r="Y15" s="1309"/>
      <c r="Z15" s="1309"/>
      <c r="AA15" s="1309"/>
      <c r="AB15" s="1309"/>
      <c r="AC15" s="1310"/>
      <c r="AD15" s="1308"/>
      <c r="AE15" s="1309"/>
      <c r="AF15" s="1309"/>
      <c r="AG15" s="1309"/>
      <c r="AH15" s="1309"/>
      <c r="AI15" s="1309"/>
      <c r="AJ15" s="1310"/>
      <c r="AK15" s="1308"/>
      <c r="AL15" s="1309"/>
      <c r="AM15" s="1309"/>
      <c r="AN15" s="1309"/>
      <c r="AO15" s="1310"/>
      <c r="AP15" s="358"/>
    </row>
    <row r="16" spans="3:42" ht="18.75" customHeight="1">
      <c r="C16" s="358"/>
      <c r="D16" s="358"/>
      <c r="E16" s="1354"/>
      <c r="F16" s="1356"/>
      <c r="G16" s="1359"/>
      <c r="H16" s="1360"/>
      <c r="I16" s="1359"/>
      <c r="J16" s="1360"/>
      <c r="K16" s="420"/>
      <c r="L16" s="421" t="s">
        <v>697</v>
      </c>
      <c r="M16" s="358"/>
      <c r="N16" s="358"/>
      <c r="O16" s="1354"/>
      <c r="P16" s="1368"/>
      <c r="Q16" s="1361"/>
      <c r="R16" s="1362"/>
      <c r="S16" s="1373"/>
      <c r="T16" s="1374"/>
      <c r="U16" s="1374"/>
      <c r="V16" s="1375"/>
      <c r="W16" s="1311"/>
      <c r="X16" s="1312"/>
      <c r="Y16" s="1312"/>
      <c r="Z16" s="1312"/>
      <c r="AA16" s="1312"/>
      <c r="AB16" s="1312"/>
      <c r="AC16" s="1313"/>
      <c r="AD16" s="1311"/>
      <c r="AE16" s="1312"/>
      <c r="AF16" s="1312"/>
      <c r="AG16" s="1312"/>
      <c r="AH16" s="1312"/>
      <c r="AI16" s="1312"/>
      <c r="AJ16" s="1313"/>
      <c r="AK16" s="1311"/>
      <c r="AL16" s="1312"/>
      <c r="AM16" s="1312"/>
      <c r="AN16" s="1312"/>
      <c r="AO16" s="1313"/>
      <c r="AP16" s="358"/>
    </row>
    <row r="17" spans="3:42" ht="18.75" customHeight="1">
      <c r="C17" s="358"/>
      <c r="D17" s="358"/>
      <c r="E17" s="1354"/>
      <c r="F17" s="1356"/>
      <c r="G17" s="1361"/>
      <c r="H17" s="1362"/>
      <c r="I17" s="1361"/>
      <c r="J17" s="1362"/>
      <c r="K17" s="422"/>
      <c r="L17" s="423" t="s">
        <v>153</v>
      </c>
      <c r="M17" s="358"/>
      <c r="N17" s="358"/>
      <c r="O17" s="1354"/>
      <c r="P17" s="1368"/>
      <c r="Q17" s="1282" t="s">
        <v>733</v>
      </c>
      <c r="R17" s="1283"/>
      <c r="S17" s="1302" t="s">
        <v>698</v>
      </c>
      <c r="T17" s="1303"/>
      <c r="U17" s="1303"/>
      <c r="V17" s="1304"/>
      <c r="W17" s="1308"/>
      <c r="X17" s="1309"/>
      <c r="Y17" s="1309"/>
      <c r="Z17" s="1309"/>
      <c r="AA17" s="1309"/>
      <c r="AB17" s="1309"/>
      <c r="AC17" s="1310"/>
      <c r="AD17" s="1308"/>
      <c r="AE17" s="1309"/>
      <c r="AF17" s="1309"/>
      <c r="AG17" s="1309"/>
      <c r="AH17" s="1309"/>
      <c r="AI17" s="1309"/>
      <c r="AJ17" s="1310"/>
      <c r="AK17" s="1308"/>
      <c r="AL17" s="1309"/>
      <c r="AM17" s="1309"/>
      <c r="AN17" s="1309"/>
      <c r="AO17" s="1310"/>
      <c r="AP17" s="358"/>
    </row>
    <row r="18" spans="3:42" ht="18.75" customHeight="1">
      <c r="C18" s="358"/>
      <c r="D18" s="358"/>
      <c r="E18" s="1354"/>
      <c r="F18" s="1356"/>
      <c r="G18" s="1282" t="s">
        <v>733</v>
      </c>
      <c r="H18" s="1283"/>
      <c r="I18" s="1302" t="s">
        <v>698</v>
      </c>
      <c r="J18" s="1304"/>
      <c r="K18" s="420"/>
      <c r="L18" s="1328"/>
      <c r="M18" s="358"/>
      <c r="N18" s="358"/>
      <c r="O18" s="1354"/>
      <c r="P18" s="1368"/>
      <c r="Q18" s="1365"/>
      <c r="R18" s="1366"/>
      <c r="S18" s="1305"/>
      <c r="T18" s="1306"/>
      <c r="U18" s="1306"/>
      <c r="V18" s="1307"/>
      <c r="W18" s="1311"/>
      <c r="X18" s="1312"/>
      <c r="Y18" s="1312"/>
      <c r="Z18" s="1312"/>
      <c r="AA18" s="1312"/>
      <c r="AB18" s="1312"/>
      <c r="AC18" s="1313"/>
      <c r="AD18" s="1311"/>
      <c r="AE18" s="1312"/>
      <c r="AF18" s="1312"/>
      <c r="AG18" s="1312"/>
      <c r="AH18" s="1312"/>
      <c r="AI18" s="1312"/>
      <c r="AJ18" s="1313"/>
      <c r="AK18" s="1311"/>
      <c r="AL18" s="1312"/>
      <c r="AM18" s="1312"/>
      <c r="AN18" s="1312"/>
      <c r="AO18" s="1313"/>
      <c r="AP18" s="358"/>
    </row>
    <row r="19" spans="3:42" ht="18.75" customHeight="1">
      <c r="C19" s="358"/>
      <c r="D19" s="358"/>
      <c r="E19" s="1354"/>
      <c r="F19" s="1356"/>
      <c r="G19" s="1365"/>
      <c r="H19" s="1366"/>
      <c r="I19" s="1305"/>
      <c r="J19" s="1307"/>
      <c r="K19" s="422"/>
      <c r="L19" s="1329"/>
      <c r="M19" s="358"/>
      <c r="N19" s="358"/>
      <c r="O19" s="1354"/>
      <c r="P19" s="1368"/>
      <c r="Q19" s="1376" t="s">
        <v>217</v>
      </c>
      <c r="R19" s="1377"/>
      <c r="S19" s="1377"/>
      <c r="T19" s="1377"/>
      <c r="U19" s="1377"/>
      <c r="V19" s="1378"/>
      <c r="W19" s="1308"/>
      <c r="X19" s="1309"/>
      <c r="Y19" s="1309"/>
      <c r="Z19" s="1309"/>
      <c r="AA19" s="1309"/>
      <c r="AB19" s="1309"/>
      <c r="AC19" s="1310"/>
      <c r="AD19" s="1308"/>
      <c r="AE19" s="1309"/>
      <c r="AF19" s="1309"/>
      <c r="AG19" s="1309"/>
      <c r="AH19" s="1309"/>
      <c r="AI19" s="1309"/>
      <c r="AJ19" s="1310"/>
      <c r="AK19" s="1308"/>
      <c r="AL19" s="1309"/>
      <c r="AM19" s="1309"/>
      <c r="AN19" s="1309"/>
      <c r="AO19" s="1310"/>
      <c r="AP19" s="358"/>
    </row>
    <row r="20" spans="3:42" ht="18.75" customHeight="1">
      <c r="C20" s="358"/>
      <c r="D20" s="358"/>
      <c r="E20" s="1354"/>
      <c r="F20" s="1356"/>
      <c r="G20" s="1382" t="s">
        <v>217</v>
      </c>
      <c r="H20" s="1383"/>
      <c r="I20" s="1383"/>
      <c r="J20" s="1384"/>
      <c r="K20" s="420"/>
      <c r="L20" s="1388"/>
      <c r="M20" s="358"/>
      <c r="N20" s="358"/>
      <c r="O20" s="1354"/>
      <c r="P20" s="1368"/>
      <c r="Q20" s="1379"/>
      <c r="R20" s="1380"/>
      <c r="S20" s="1380"/>
      <c r="T20" s="1380"/>
      <c r="U20" s="1380"/>
      <c r="V20" s="1381"/>
      <c r="W20" s="1311"/>
      <c r="X20" s="1312"/>
      <c r="Y20" s="1312"/>
      <c r="Z20" s="1312"/>
      <c r="AA20" s="1312"/>
      <c r="AB20" s="1312"/>
      <c r="AC20" s="1313"/>
      <c r="AD20" s="1311"/>
      <c r="AE20" s="1312"/>
      <c r="AF20" s="1312"/>
      <c r="AG20" s="1312"/>
      <c r="AH20" s="1312"/>
      <c r="AI20" s="1312"/>
      <c r="AJ20" s="1313"/>
      <c r="AK20" s="1311"/>
      <c r="AL20" s="1312"/>
      <c r="AM20" s="1312"/>
      <c r="AN20" s="1312"/>
      <c r="AO20" s="1313"/>
      <c r="AP20" s="358"/>
    </row>
    <row r="21" spans="3:42" ht="18.75" customHeight="1">
      <c r="C21" s="358"/>
      <c r="D21" s="358"/>
      <c r="E21" s="1354"/>
      <c r="F21" s="1356"/>
      <c r="G21" s="1385"/>
      <c r="H21" s="1386"/>
      <c r="I21" s="1386"/>
      <c r="J21" s="1387"/>
      <c r="K21" s="422"/>
      <c r="L21" s="1329"/>
      <c r="M21" s="358"/>
      <c r="N21" s="358"/>
      <c r="O21" s="1354"/>
      <c r="P21" s="1368"/>
      <c r="Q21" s="1317" t="s">
        <v>402</v>
      </c>
      <c r="R21" s="1358"/>
      <c r="S21" s="1389" t="s">
        <v>218</v>
      </c>
      <c r="T21" s="1390"/>
      <c r="U21" s="1390"/>
      <c r="V21" s="1296"/>
      <c r="W21" s="1308"/>
      <c r="X21" s="1309"/>
      <c r="Y21" s="1309"/>
      <c r="Z21" s="1309"/>
      <c r="AA21" s="1309"/>
      <c r="AB21" s="1309"/>
      <c r="AC21" s="1310"/>
      <c r="AD21" s="1308"/>
      <c r="AE21" s="1309"/>
      <c r="AF21" s="1309"/>
      <c r="AG21" s="1309"/>
      <c r="AH21" s="1309"/>
      <c r="AI21" s="1309"/>
      <c r="AJ21" s="1310"/>
      <c r="AK21" s="1308"/>
      <c r="AL21" s="1309"/>
      <c r="AM21" s="1309"/>
      <c r="AN21" s="1309"/>
      <c r="AO21" s="1310"/>
      <c r="AP21" s="358"/>
    </row>
    <row r="22" spans="3:42" ht="18.75" customHeight="1">
      <c r="C22" s="358"/>
      <c r="D22" s="358"/>
      <c r="E22" s="1354"/>
      <c r="F22" s="1356"/>
      <c r="G22" s="1317" t="s">
        <v>402</v>
      </c>
      <c r="H22" s="1358"/>
      <c r="I22" s="1317" t="s">
        <v>699</v>
      </c>
      <c r="J22" s="1358"/>
      <c r="K22" s="420"/>
      <c r="L22" s="1328"/>
      <c r="M22" s="358"/>
      <c r="N22" s="358"/>
      <c r="O22" s="1354"/>
      <c r="P22" s="1368"/>
      <c r="Q22" s="1359"/>
      <c r="R22" s="1360"/>
      <c r="S22" s="1297"/>
      <c r="T22" s="1391"/>
      <c r="U22" s="1391"/>
      <c r="V22" s="1298"/>
      <c r="W22" s="1311"/>
      <c r="X22" s="1312"/>
      <c r="Y22" s="1312"/>
      <c r="Z22" s="1312"/>
      <c r="AA22" s="1312"/>
      <c r="AB22" s="1312"/>
      <c r="AC22" s="1313"/>
      <c r="AD22" s="1311"/>
      <c r="AE22" s="1312"/>
      <c r="AF22" s="1312"/>
      <c r="AG22" s="1312"/>
      <c r="AH22" s="1312"/>
      <c r="AI22" s="1312"/>
      <c r="AJ22" s="1313"/>
      <c r="AK22" s="1311"/>
      <c r="AL22" s="1312"/>
      <c r="AM22" s="1312"/>
      <c r="AN22" s="1312"/>
      <c r="AO22" s="1313"/>
      <c r="AP22" s="358"/>
    </row>
    <row r="23" spans="3:42" ht="18.75" customHeight="1">
      <c r="C23" s="358"/>
      <c r="D23" s="358"/>
      <c r="E23" s="1354"/>
      <c r="F23" s="1356"/>
      <c r="G23" s="1359"/>
      <c r="H23" s="1360"/>
      <c r="I23" s="1361"/>
      <c r="J23" s="1362"/>
      <c r="K23" s="422"/>
      <c r="L23" s="1329"/>
      <c r="M23" s="358"/>
      <c r="N23" s="358"/>
      <c r="O23" s="1354"/>
      <c r="P23" s="1368"/>
      <c r="Q23" s="1359"/>
      <c r="R23" s="1360"/>
      <c r="S23" s="1392" t="s">
        <v>717</v>
      </c>
      <c r="T23" s="1393"/>
      <c r="U23" s="1295" t="s">
        <v>715</v>
      </c>
      <c r="V23" s="1296"/>
      <c r="W23" s="1308"/>
      <c r="X23" s="1309"/>
      <c r="Y23" s="1309"/>
      <c r="Z23" s="1309"/>
      <c r="AA23" s="1309"/>
      <c r="AB23" s="1309"/>
      <c r="AC23" s="1310"/>
      <c r="AD23" s="1308"/>
      <c r="AE23" s="1309"/>
      <c r="AF23" s="1309"/>
      <c r="AG23" s="1309"/>
      <c r="AH23" s="1309"/>
      <c r="AI23" s="1309"/>
      <c r="AJ23" s="1310"/>
      <c r="AK23" s="1308"/>
      <c r="AL23" s="1309"/>
      <c r="AM23" s="1309"/>
      <c r="AN23" s="1309"/>
      <c r="AO23" s="1310"/>
      <c r="AP23" s="358"/>
    </row>
    <row r="24" spans="3:42" ht="18.75" customHeight="1">
      <c r="C24" s="358"/>
      <c r="D24" s="358"/>
      <c r="E24" s="1354"/>
      <c r="F24" s="1356"/>
      <c r="G24" s="1359"/>
      <c r="H24" s="1360"/>
      <c r="I24" s="1404" t="s">
        <v>713</v>
      </c>
      <c r="J24" s="1407" t="s">
        <v>714</v>
      </c>
      <c r="K24" s="420"/>
      <c r="L24" s="1409"/>
      <c r="M24" s="358"/>
      <c r="N24" s="358"/>
      <c r="O24" s="1354"/>
      <c r="P24" s="1368"/>
      <c r="Q24" s="1359"/>
      <c r="R24" s="1360"/>
      <c r="S24" s="1394"/>
      <c r="T24" s="1395"/>
      <c r="U24" s="1297"/>
      <c r="V24" s="1298"/>
      <c r="W24" s="1311"/>
      <c r="X24" s="1312"/>
      <c r="Y24" s="1312"/>
      <c r="Z24" s="1312"/>
      <c r="AA24" s="1312"/>
      <c r="AB24" s="1312"/>
      <c r="AC24" s="1313"/>
      <c r="AD24" s="1311"/>
      <c r="AE24" s="1312"/>
      <c r="AF24" s="1312"/>
      <c r="AG24" s="1312"/>
      <c r="AH24" s="1312"/>
      <c r="AI24" s="1312"/>
      <c r="AJ24" s="1313"/>
      <c r="AK24" s="1311"/>
      <c r="AL24" s="1312"/>
      <c r="AM24" s="1312"/>
      <c r="AN24" s="1312"/>
      <c r="AO24" s="1313"/>
      <c r="AP24" s="358"/>
    </row>
    <row r="25" spans="3:42" ht="18.75" customHeight="1">
      <c r="C25" s="358"/>
      <c r="D25" s="358"/>
      <c r="E25" s="1354"/>
      <c r="F25" s="1356"/>
      <c r="G25" s="1359"/>
      <c r="H25" s="1360"/>
      <c r="I25" s="1406"/>
      <c r="J25" s="1408"/>
      <c r="K25" s="422"/>
      <c r="L25" s="1410"/>
      <c r="M25" s="358"/>
      <c r="N25" s="358"/>
      <c r="O25" s="1354"/>
      <c r="P25" s="1368"/>
      <c r="Q25" s="1359"/>
      <c r="R25" s="1360"/>
      <c r="S25" s="1394"/>
      <c r="T25" s="1395"/>
      <c r="U25" s="1389" t="s">
        <v>421</v>
      </c>
      <c r="V25" s="1296"/>
      <c r="W25" s="1308"/>
      <c r="X25" s="1309"/>
      <c r="Y25" s="1309"/>
      <c r="Z25" s="1309"/>
      <c r="AA25" s="1309"/>
      <c r="AB25" s="1309"/>
      <c r="AC25" s="1310"/>
      <c r="AD25" s="1308"/>
      <c r="AE25" s="1309"/>
      <c r="AF25" s="1309"/>
      <c r="AG25" s="1309"/>
      <c r="AH25" s="1309"/>
      <c r="AI25" s="1309"/>
      <c r="AJ25" s="1310"/>
      <c r="AK25" s="1308"/>
      <c r="AL25" s="1309"/>
      <c r="AM25" s="1309"/>
      <c r="AN25" s="1309"/>
      <c r="AO25" s="1310"/>
      <c r="AP25" s="358"/>
    </row>
    <row r="26" spans="3:42" ht="18.75" customHeight="1">
      <c r="C26" s="358"/>
      <c r="D26" s="358"/>
      <c r="E26" s="1354"/>
      <c r="F26" s="1356"/>
      <c r="G26" s="1359"/>
      <c r="H26" s="1360"/>
      <c r="I26" s="1406"/>
      <c r="J26" s="1398" t="s">
        <v>420</v>
      </c>
      <c r="K26" s="420"/>
      <c r="L26" s="1400" t="s">
        <v>423</v>
      </c>
      <c r="M26" s="358"/>
      <c r="N26" s="358"/>
      <c r="O26" s="1354"/>
      <c r="P26" s="1369"/>
      <c r="Q26" s="1361"/>
      <c r="R26" s="1362"/>
      <c r="S26" s="1396"/>
      <c r="T26" s="1397"/>
      <c r="U26" s="1297"/>
      <c r="V26" s="1298"/>
      <c r="W26" s="1311"/>
      <c r="X26" s="1312"/>
      <c r="Y26" s="1312"/>
      <c r="Z26" s="1312"/>
      <c r="AA26" s="1312"/>
      <c r="AB26" s="1312"/>
      <c r="AC26" s="1313"/>
      <c r="AD26" s="1311"/>
      <c r="AE26" s="1312"/>
      <c r="AF26" s="1312"/>
      <c r="AG26" s="1312"/>
      <c r="AH26" s="1312"/>
      <c r="AI26" s="1312"/>
      <c r="AJ26" s="1313"/>
      <c r="AK26" s="1311"/>
      <c r="AL26" s="1312"/>
      <c r="AM26" s="1312"/>
      <c r="AN26" s="1312"/>
      <c r="AO26" s="1313"/>
      <c r="AP26" s="358"/>
    </row>
    <row r="27" spans="3:42" ht="18.75" customHeight="1">
      <c r="C27" s="358"/>
      <c r="D27" s="358"/>
      <c r="E27" s="1354"/>
      <c r="F27" s="1356"/>
      <c r="G27" s="1359"/>
      <c r="H27" s="1360"/>
      <c r="I27" s="1406"/>
      <c r="J27" s="1399"/>
      <c r="K27" s="422"/>
      <c r="L27" s="1401"/>
      <c r="M27" s="358"/>
      <c r="N27" s="358"/>
      <c r="O27" s="1354"/>
      <c r="P27" s="1317" t="s">
        <v>701</v>
      </c>
      <c r="Q27" s="1402"/>
      <c r="R27" s="1402"/>
      <c r="S27" s="1402"/>
      <c r="T27" s="1402"/>
      <c r="U27" s="1402"/>
      <c r="V27" s="1358"/>
      <c r="W27" s="1308"/>
      <c r="X27" s="1309"/>
      <c r="Y27" s="1309"/>
      <c r="Z27" s="1309"/>
      <c r="AA27" s="1309"/>
      <c r="AB27" s="1309"/>
      <c r="AC27" s="1310"/>
      <c r="AD27" s="1308"/>
      <c r="AE27" s="1309"/>
      <c r="AF27" s="1309"/>
      <c r="AG27" s="1309"/>
      <c r="AH27" s="1309"/>
      <c r="AI27" s="1309"/>
      <c r="AJ27" s="1310"/>
      <c r="AK27" s="1308"/>
      <c r="AL27" s="1309"/>
      <c r="AM27" s="1309"/>
      <c r="AN27" s="1309"/>
      <c r="AO27" s="1310"/>
      <c r="AP27" s="358"/>
    </row>
    <row r="28" spans="3:42" ht="18.75" customHeight="1">
      <c r="C28" s="358"/>
      <c r="D28" s="358"/>
      <c r="E28" s="1354"/>
      <c r="F28" s="1356"/>
      <c r="G28" s="1359"/>
      <c r="H28" s="1360"/>
      <c r="I28" s="1406"/>
      <c r="J28" s="1404" t="s">
        <v>322</v>
      </c>
      <c r="K28" s="420"/>
      <c r="L28" s="1400" t="s">
        <v>423</v>
      </c>
      <c r="M28" s="358"/>
      <c r="N28" s="358"/>
      <c r="O28" s="1355"/>
      <c r="P28" s="1361"/>
      <c r="Q28" s="1403"/>
      <c r="R28" s="1403"/>
      <c r="S28" s="1403"/>
      <c r="T28" s="1403"/>
      <c r="U28" s="1403"/>
      <c r="V28" s="1362"/>
      <c r="W28" s="1311"/>
      <c r="X28" s="1312"/>
      <c r="Y28" s="1312"/>
      <c r="Z28" s="1312"/>
      <c r="AA28" s="1312"/>
      <c r="AB28" s="1312"/>
      <c r="AC28" s="1313"/>
      <c r="AD28" s="1311"/>
      <c r="AE28" s="1312"/>
      <c r="AF28" s="1312"/>
      <c r="AG28" s="1312"/>
      <c r="AH28" s="1312"/>
      <c r="AI28" s="1312"/>
      <c r="AJ28" s="1313"/>
      <c r="AK28" s="1311"/>
      <c r="AL28" s="1312"/>
      <c r="AM28" s="1312"/>
      <c r="AN28" s="1312"/>
      <c r="AO28" s="1313"/>
      <c r="AP28" s="358"/>
    </row>
    <row r="29" spans="3:42" ht="18.75" customHeight="1">
      <c r="C29" s="358"/>
      <c r="D29" s="358"/>
      <c r="E29" s="1354"/>
      <c r="F29" s="1357"/>
      <c r="G29" s="1361"/>
      <c r="H29" s="1362"/>
      <c r="I29" s="1405"/>
      <c r="J29" s="1405"/>
      <c r="K29" s="422"/>
      <c r="L29" s="1401"/>
      <c r="M29" s="358"/>
      <c r="N29" s="358"/>
      <c r="O29" s="1324" t="s">
        <v>749</v>
      </c>
      <c r="P29" s="1327" t="s">
        <v>395</v>
      </c>
      <c r="Q29" s="1318" t="s">
        <v>143</v>
      </c>
      <c r="R29" s="1318"/>
      <c r="S29" s="1299" t="s">
        <v>696</v>
      </c>
      <c r="T29" s="1299"/>
      <c r="U29" s="1299"/>
      <c r="V29" s="1299"/>
      <c r="W29" s="1308"/>
      <c r="X29" s="1309"/>
      <c r="Y29" s="1309"/>
      <c r="Z29" s="1309"/>
      <c r="AA29" s="1309"/>
      <c r="AB29" s="1309"/>
      <c r="AC29" s="1310"/>
      <c r="AD29" s="1308"/>
      <c r="AE29" s="1309"/>
      <c r="AF29" s="1309"/>
      <c r="AG29" s="1309"/>
      <c r="AH29" s="1309"/>
      <c r="AI29" s="1309"/>
      <c r="AJ29" s="1310"/>
      <c r="AK29" s="1308"/>
      <c r="AL29" s="1309"/>
      <c r="AM29" s="1309"/>
      <c r="AN29" s="1309"/>
      <c r="AO29" s="1310"/>
      <c r="AP29" s="358"/>
    </row>
    <row r="30" spans="3:42" ht="18.75" customHeight="1">
      <c r="C30" s="358"/>
      <c r="D30" s="358"/>
      <c r="E30" s="1354"/>
      <c r="F30" s="1302" t="s">
        <v>403</v>
      </c>
      <c r="G30" s="1303"/>
      <c r="H30" s="1303"/>
      <c r="I30" s="1303"/>
      <c r="J30" s="1304"/>
      <c r="K30" s="420"/>
      <c r="L30" s="421" t="s">
        <v>700</v>
      </c>
      <c r="M30" s="358"/>
      <c r="N30" s="358"/>
      <c r="O30" s="1325"/>
      <c r="P30" s="1327"/>
      <c r="Q30" s="1318"/>
      <c r="R30" s="1318"/>
      <c r="S30" s="1299"/>
      <c r="T30" s="1299"/>
      <c r="U30" s="1299"/>
      <c r="V30" s="1299"/>
      <c r="W30" s="1311"/>
      <c r="X30" s="1312"/>
      <c r="Y30" s="1312"/>
      <c r="Z30" s="1312"/>
      <c r="AA30" s="1312"/>
      <c r="AB30" s="1312"/>
      <c r="AC30" s="1313"/>
      <c r="AD30" s="1311"/>
      <c r="AE30" s="1312"/>
      <c r="AF30" s="1312"/>
      <c r="AG30" s="1312"/>
      <c r="AH30" s="1312"/>
      <c r="AI30" s="1312"/>
      <c r="AJ30" s="1313"/>
      <c r="AK30" s="1311"/>
      <c r="AL30" s="1312"/>
      <c r="AM30" s="1312"/>
      <c r="AN30" s="1312"/>
      <c r="AO30" s="1313"/>
      <c r="AP30" s="358"/>
    </row>
    <row r="31" spans="3:42" ht="18.75" customHeight="1">
      <c r="C31" s="358"/>
      <c r="D31" s="358"/>
      <c r="E31" s="1354"/>
      <c r="F31" s="1305"/>
      <c r="G31" s="1306"/>
      <c r="H31" s="1306"/>
      <c r="I31" s="1306"/>
      <c r="J31" s="1307"/>
      <c r="K31" s="422"/>
      <c r="L31" s="423" t="s">
        <v>153</v>
      </c>
      <c r="M31" s="358"/>
      <c r="N31" s="358"/>
      <c r="O31" s="1325"/>
      <c r="P31" s="1327"/>
      <c r="Q31" s="1318"/>
      <c r="R31" s="1318"/>
      <c r="S31" s="1300" t="s">
        <v>417</v>
      </c>
      <c r="T31" s="1300"/>
      <c r="U31" s="1300"/>
      <c r="V31" s="1300"/>
      <c r="W31" s="1308"/>
      <c r="X31" s="1309"/>
      <c r="Y31" s="1309"/>
      <c r="Z31" s="1309"/>
      <c r="AA31" s="1309"/>
      <c r="AB31" s="1309"/>
      <c r="AC31" s="1310"/>
      <c r="AD31" s="1308"/>
      <c r="AE31" s="1309"/>
      <c r="AF31" s="1309"/>
      <c r="AG31" s="1309"/>
      <c r="AH31" s="1309"/>
      <c r="AI31" s="1309"/>
      <c r="AJ31" s="1310"/>
      <c r="AK31" s="1308"/>
      <c r="AL31" s="1309"/>
      <c r="AM31" s="1309"/>
      <c r="AN31" s="1309"/>
      <c r="AO31" s="1310"/>
      <c r="AP31" s="358"/>
    </row>
    <row r="32" spans="3:42" ht="18.75" customHeight="1">
      <c r="C32" s="358"/>
      <c r="D32" s="358"/>
      <c r="E32" s="1354"/>
      <c r="F32" s="1302" t="s">
        <v>404</v>
      </c>
      <c r="G32" s="1303"/>
      <c r="H32" s="1303"/>
      <c r="I32" s="1303"/>
      <c r="J32" s="1304"/>
      <c r="K32" s="420"/>
      <c r="L32" s="1328"/>
      <c r="M32" s="358"/>
      <c r="N32" s="358"/>
      <c r="O32" s="1325"/>
      <c r="P32" s="1327"/>
      <c r="Q32" s="1318"/>
      <c r="R32" s="1318"/>
      <c r="S32" s="1300"/>
      <c r="T32" s="1300"/>
      <c r="U32" s="1300"/>
      <c r="V32" s="1300"/>
      <c r="W32" s="1311"/>
      <c r="X32" s="1312"/>
      <c r="Y32" s="1312"/>
      <c r="Z32" s="1312"/>
      <c r="AA32" s="1312"/>
      <c r="AB32" s="1312"/>
      <c r="AC32" s="1313"/>
      <c r="AD32" s="1311"/>
      <c r="AE32" s="1312"/>
      <c r="AF32" s="1312"/>
      <c r="AG32" s="1312"/>
      <c r="AH32" s="1312"/>
      <c r="AI32" s="1312"/>
      <c r="AJ32" s="1313"/>
      <c r="AK32" s="1311"/>
      <c r="AL32" s="1312"/>
      <c r="AM32" s="1312"/>
      <c r="AN32" s="1312"/>
      <c r="AO32" s="1313"/>
      <c r="AP32" s="358"/>
    </row>
    <row r="33" spans="3:42" ht="18.75" customHeight="1">
      <c r="C33" s="358"/>
      <c r="D33" s="358"/>
      <c r="E33" s="1355"/>
      <c r="F33" s="1305"/>
      <c r="G33" s="1306"/>
      <c r="H33" s="1306"/>
      <c r="I33" s="1306"/>
      <c r="J33" s="1307"/>
      <c r="K33" s="422"/>
      <c r="L33" s="1329"/>
      <c r="M33" s="358"/>
      <c r="N33" s="358"/>
      <c r="O33" s="1325"/>
      <c r="P33" s="1327"/>
      <c r="Q33" s="1282" t="s">
        <v>733</v>
      </c>
      <c r="R33" s="1283"/>
      <c r="S33" s="1299" t="s">
        <v>698</v>
      </c>
      <c r="T33" s="1299"/>
      <c r="U33" s="1299"/>
      <c r="V33" s="1299"/>
      <c r="W33" s="1262"/>
      <c r="X33" s="1263"/>
      <c r="Y33" s="1263"/>
      <c r="Z33" s="1263"/>
      <c r="AA33" s="1263"/>
      <c r="AB33" s="1263"/>
      <c r="AC33" s="1264"/>
      <c r="AD33" s="1262"/>
      <c r="AE33" s="1263"/>
      <c r="AF33" s="1263"/>
      <c r="AG33" s="1263"/>
      <c r="AH33" s="1263"/>
      <c r="AI33" s="1263"/>
      <c r="AJ33" s="1264"/>
      <c r="AK33" s="1262"/>
      <c r="AL33" s="1263"/>
      <c r="AM33" s="1263"/>
      <c r="AN33" s="1263"/>
      <c r="AO33" s="1264"/>
      <c r="AP33" s="358"/>
    </row>
    <row r="34" spans="3:42" ht="18.75" customHeight="1">
      <c r="C34" s="358"/>
      <c r="D34" s="358"/>
      <c r="E34" s="1279" t="s">
        <v>744</v>
      </c>
      <c r="F34" s="1411" t="s">
        <v>395</v>
      </c>
      <c r="G34" s="1414" t="s">
        <v>143</v>
      </c>
      <c r="H34" s="1415"/>
      <c r="I34" s="1271" t="s">
        <v>738</v>
      </c>
      <c r="J34" s="1273"/>
      <c r="K34" s="365"/>
      <c r="L34" s="424" t="s">
        <v>396</v>
      </c>
      <c r="M34" s="358"/>
      <c r="N34" s="358"/>
      <c r="O34" s="1325"/>
      <c r="P34" s="1327"/>
      <c r="Q34" s="1284"/>
      <c r="R34" s="1285"/>
      <c r="S34" s="1299"/>
      <c r="T34" s="1299"/>
      <c r="U34" s="1299"/>
      <c r="V34" s="1299"/>
      <c r="W34" s="1265"/>
      <c r="X34" s="1266"/>
      <c r="Y34" s="1266"/>
      <c r="Z34" s="1266"/>
      <c r="AA34" s="1266"/>
      <c r="AB34" s="1266"/>
      <c r="AC34" s="1267"/>
      <c r="AD34" s="1265"/>
      <c r="AE34" s="1266"/>
      <c r="AF34" s="1266"/>
      <c r="AG34" s="1266"/>
      <c r="AH34" s="1266"/>
      <c r="AI34" s="1266"/>
      <c r="AJ34" s="1267"/>
      <c r="AK34" s="1265"/>
      <c r="AL34" s="1266"/>
      <c r="AM34" s="1266"/>
      <c r="AN34" s="1266"/>
      <c r="AO34" s="1267"/>
      <c r="AP34" s="358"/>
    </row>
    <row r="35" spans="3:42" ht="18.75" customHeight="1">
      <c r="C35" s="358"/>
      <c r="D35" s="358"/>
      <c r="E35" s="1280"/>
      <c r="F35" s="1412"/>
      <c r="G35" s="1414"/>
      <c r="H35" s="1415"/>
      <c r="I35" s="1274"/>
      <c r="J35" s="1276"/>
      <c r="K35" s="412"/>
      <c r="L35" s="384"/>
      <c r="M35" s="358"/>
      <c r="N35" s="358"/>
      <c r="O35" s="1325"/>
      <c r="P35" s="1327"/>
      <c r="Q35" s="1286" t="s">
        <v>217</v>
      </c>
      <c r="R35" s="1286"/>
      <c r="S35" s="1286"/>
      <c r="T35" s="1286"/>
      <c r="U35" s="1286"/>
      <c r="V35" s="1286"/>
      <c r="W35" s="1262"/>
      <c r="X35" s="1263"/>
      <c r="Y35" s="1263"/>
      <c r="Z35" s="1263"/>
      <c r="AA35" s="1263"/>
      <c r="AB35" s="1263"/>
      <c r="AC35" s="1264"/>
      <c r="AD35" s="1262"/>
      <c r="AE35" s="1263"/>
      <c r="AF35" s="1263"/>
      <c r="AG35" s="1263"/>
      <c r="AH35" s="1263"/>
      <c r="AI35" s="1263"/>
      <c r="AJ35" s="1264"/>
      <c r="AK35" s="1262"/>
      <c r="AL35" s="1263"/>
      <c r="AM35" s="1263"/>
      <c r="AN35" s="1263"/>
      <c r="AO35" s="1264"/>
      <c r="AP35" s="358"/>
    </row>
    <row r="36" spans="3:42" ht="18.75" customHeight="1">
      <c r="C36" s="358"/>
      <c r="D36" s="358"/>
      <c r="E36" s="1280"/>
      <c r="F36" s="1412"/>
      <c r="G36" s="1414"/>
      <c r="H36" s="1415"/>
      <c r="I36" s="1268" t="s">
        <v>406</v>
      </c>
      <c r="J36" s="1422"/>
      <c r="K36" s="385"/>
      <c r="L36" s="1425" t="s">
        <v>401</v>
      </c>
      <c r="M36" s="358"/>
      <c r="N36" s="358"/>
      <c r="O36" s="1325"/>
      <c r="P36" s="1327"/>
      <c r="Q36" s="1286"/>
      <c r="R36" s="1286"/>
      <c r="S36" s="1286"/>
      <c r="T36" s="1286"/>
      <c r="U36" s="1286"/>
      <c r="V36" s="1286"/>
      <c r="W36" s="1265"/>
      <c r="X36" s="1266"/>
      <c r="Y36" s="1266"/>
      <c r="Z36" s="1266"/>
      <c r="AA36" s="1266"/>
      <c r="AB36" s="1266"/>
      <c r="AC36" s="1267"/>
      <c r="AD36" s="1265"/>
      <c r="AE36" s="1266"/>
      <c r="AF36" s="1266"/>
      <c r="AG36" s="1266"/>
      <c r="AH36" s="1266"/>
      <c r="AI36" s="1266"/>
      <c r="AJ36" s="1267"/>
      <c r="AK36" s="1265"/>
      <c r="AL36" s="1266"/>
      <c r="AM36" s="1266"/>
      <c r="AN36" s="1266"/>
      <c r="AO36" s="1267"/>
      <c r="AP36" s="358"/>
    </row>
    <row r="37" spans="3:42" ht="18.75" customHeight="1">
      <c r="C37" s="358"/>
      <c r="D37" s="358"/>
      <c r="E37" s="1280"/>
      <c r="F37" s="1412"/>
      <c r="G37" s="1414"/>
      <c r="H37" s="1415"/>
      <c r="I37" s="1414"/>
      <c r="J37" s="1415"/>
      <c r="K37" s="381"/>
      <c r="L37" s="1426"/>
      <c r="M37" s="358"/>
      <c r="N37" s="358"/>
      <c r="O37" s="1325"/>
      <c r="P37" s="1327"/>
      <c r="Q37" s="1318" t="s">
        <v>402</v>
      </c>
      <c r="R37" s="1318"/>
      <c r="S37" s="1319" t="s">
        <v>717</v>
      </c>
      <c r="T37" s="1319"/>
      <c r="U37" s="1295" t="s">
        <v>715</v>
      </c>
      <c r="V37" s="1296"/>
      <c r="W37" s="1262"/>
      <c r="X37" s="1263"/>
      <c r="Y37" s="1263"/>
      <c r="Z37" s="1263"/>
      <c r="AA37" s="1263"/>
      <c r="AB37" s="1263"/>
      <c r="AC37" s="1264"/>
      <c r="AD37" s="1262"/>
      <c r="AE37" s="1263"/>
      <c r="AF37" s="1263"/>
      <c r="AG37" s="1263"/>
      <c r="AH37" s="1263"/>
      <c r="AI37" s="1263"/>
      <c r="AJ37" s="1264"/>
      <c r="AK37" s="1262"/>
      <c r="AL37" s="1263"/>
      <c r="AM37" s="1263"/>
      <c r="AN37" s="1263"/>
      <c r="AO37" s="1264"/>
      <c r="AP37" s="358"/>
    </row>
    <row r="38" spans="3:42" ht="18.75" customHeight="1">
      <c r="C38" s="358"/>
      <c r="D38" s="358"/>
      <c r="E38" s="1280"/>
      <c r="F38" s="1412"/>
      <c r="G38" s="1414"/>
      <c r="H38" s="1415"/>
      <c r="I38" s="1414"/>
      <c r="J38" s="1415"/>
      <c r="K38" s="381"/>
      <c r="L38" s="425" t="s">
        <v>739</v>
      </c>
      <c r="M38" s="358"/>
      <c r="N38" s="358"/>
      <c r="O38" s="1325"/>
      <c r="P38" s="1327"/>
      <c r="Q38" s="1318"/>
      <c r="R38" s="1318"/>
      <c r="S38" s="1319"/>
      <c r="T38" s="1319"/>
      <c r="U38" s="1297"/>
      <c r="V38" s="1298"/>
      <c r="W38" s="1265"/>
      <c r="X38" s="1266"/>
      <c r="Y38" s="1266"/>
      <c r="Z38" s="1266"/>
      <c r="AA38" s="1266"/>
      <c r="AB38" s="1266"/>
      <c r="AC38" s="1267"/>
      <c r="AD38" s="1265"/>
      <c r="AE38" s="1266"/>
      <c r="AF38" s="1266"/>
      <c r="AG38" s="1266"/>
      <c r="AH38" s="1266"/>
      <c r="AI38" s="1266"/>
      <c r="AJ38" s="1267"/>
      <c r="AK38" s="1265"/>
      <c r="AL38" s="1266"/>
      <c r="AM38" s="1266"/>
      <c r="AN38" s="1266"/>
      <c r="AO38" s="1267"/>
      <c r="AP38" s="358"/>
    </row>
    <row r="39" spans="3:42" ht="18.75" customHeight="1">
      <c r="C39" s="358"/>
      <c r="D39" s="358"/>
      <c r="E39" s="1280"/>
      <c r="F39" s="1412"/>
      <c r="G39" s="1414"/>
      <c r="H39" s="1415"/>
      <c r="I39" s="1423"/>
      <c r="J39" s="1424"/>
      <c r="K39" s="382"/>
      <c r="L39" s="426" t="s">
        <v>153</v>
      </c>
      <c r="M39" s="358"/>
      <c r="N39" s="358"/>
      <c r="O39" s="1325"/>
      <c r="P39" s="1327"/>
      <c r="Q39" s="1318"/>
      <c r="R39" s="1318"/>
      <c r="S39" s="1319"/>
      <c r="T39" s="1319"/>
      <c r="U39" s="1320" t="s">
        <v>322</v>
      </c>
      <c r="V39" s="1321"/>
      <c r="W39" s="1262"/>
      <c r="X39" s="1263"/>
      <c r="Y39" s="1263"/>
      <c r="Z39" s="1263"/>
      <c r="AA39" s="1263"/>
      <c r="AB39" s="1263"/>
      <c r="AC39" s="1264"/>
      <c r="AD39" s="1262"/>
      <c r="AE39" s="1263"/>
      <c r="AF39" s="1263"/>
      <c r="AG39" s="1263"/>
      <c r="AH39" s="1263"/>
      <c r="AI39" s="1263"/>
      <c r="AJ39" s="1264"/>
      <c r="AK39" s="1262"/>
      <c r="AL39" s="1263"/>
      <c r="AM39" s="1263"/>
      <c r="AN39" s="1263"/>
      <c r="AO39" s="1264"/>
      <c r="AP39" s="358"/>
    </row>
    <row r="40" spans="3:42" ht="18.75" customHeight="1">
      <c r="C40" s="358"/>
      <c r="D40" s="358"/>
      <c r="E40" s="1280"/>
      <c r="F40" s="1412"/>
      <c r="G40" s="1418" t="s">
        <v>733</v>
      </c>
      <c r="H40" s="1419"/>
      <c r="I40" s="1352" t="s">
        <v>740</v>
      </c>
      <c r="J40" s="1270"/>
      <c r="K40" s="381"/>
      <c r="L40" s="1293"/>
      <c r="M40" s="358"/>
      <c r="N40" s="358"/>
      <c r="O40" s="1325"/>
      <c r="P40" s="1327"/>
      <c r="Q40" s="1318"/>
      <c r="R40" s="1318"/>
      <c r="S40" s="1319"/>
      <c r="T40" s="1319"/>
      <c r="U40" s="1322"/>
      <c r="V40" s="1323"/>
      <c r="W40" s="1265"/>
      <c r="X40" s="1266"/>
      <c r="Y40" s="1266"/>
      <c r="Z40" s="1266"/>
      <c r="AA40" s="1266"/>
      <c r="AB40" s="1266"/>
      <c r="AC40" s="1267"/>
      <c r="AD40" s="1265"/>
      <c r="AE40" s="1266"/>
      <c r="AF40" s="1266"/>
      <c r="AG40" s="1266"/>
      <c r="AH40" s="1266"/>
      <c r="AI40" s="1266"/>
      <c r="AJ40" s="1267"/>
      <c r="AK40" s="1265"/>
      <c r="AL40" s="1266"/>
      <c r="AM40" s="1266"/>
      <c r="AN40" s="1266"/>
      <c r="AO40" s="1267"/>
      <c r="AP40" s="358"/>
    </row>
    <row r="41" spans="3:42" ht="18.75" customHeight="1">
      <c r="C41" s="358"/>
      <c r="D41" s="358"/>
      <c r="E41" s="1280"/>
      <c r="F41" s="1412"/>
      <c r="G41" s="1420"/>
      <c r="H41" s="1421"/>
      <c r="I41" s="1274"/>
      <c r="J41" s="1276"/>
      <c r="K41" s="382"/>
      <c r="L41" s="1294"/>
      <c r="M41" s="358"/>
      <c r="N41" s="358"/>
      <c r="O41" s="1325"/>
      <c r="P41" s="1318" t="s">
        <v>701</v>
      </c>
      <c r="Q41" s="1318"/>
      <c r="R41" s="1318"/>
      <c r="S41" s="1318"/>
      <c r="T41" s="1318"/>
      <c r="U41" s="1318"/>
      <c r="V41" s="1318"/>
      <c r="W41" s="1262"/>
      <c r="X41" s="1263"/>
      <c r="Y41" s="1263"/>
      <c r="Z41" s="1263"/>
      <c r="AA41" s="1263"/>
      <c r="AB41" s="1263"/>
      <c r="AC41" s="1264"/>
      <c r="AD41" s="1262"/>
      <c r="AE41" s="1263"/>
      <c r="AF41" s="1263"/>
      <c r="AG41" s="1263"/>
      <c r="AH41" s="1263"/>
      <c r="AI41" s="1263"/>
      <c r="AJ41" s="1264"/>
      <c r="AK41" s="1262"/>
      <c r="AL41" s="1263"/>
      <c r="AM41" s="1263"/>
      <c r="AN41" s="1263"/>
      <c r="AO41" s="1264"/>
      <c r="AP41" s="358"/>
    </row>
    <row r="42" spans="3:42" ht="18.75" customHeight="1">
      <c r="C42" s="358"/>
      <c r="D42" s="358"/>
      <c r="E42" s="1280"/>
      <c r="F42" s="1412"/>
      <c r="G42" s="1287" t="s">
        <v>217</v>
      </c>
      <c r="H42" s="1288"/>
      <c r="I42" s="1288"/>
      <c r="J42" s="1289"/>
      <c r="K42" s="381"/>
      <c r="L42" s="1293"/>
      <c r="M42" s="358"/>
      <c r="N42" s="358"/>
      <c r="O42" s="1326"/>
      <c r="P42" s="1318"/>
      <c r="Q42" s="1318"/>
      <c r="R42" s="1318"/>
      <c r="S42" s="1318"/>
      <c r="T42" s="1318"/>
      <c r="U42" s="1318"/>
      <c r="V42" s="1318"/>
      <c r="W42" s="1265"/>
      <c r="X42" s="1266"/>
      <c r="Y42" s="1266"/>
      <c r="Z42" s="1266"/>
      <c r="AA42" s="1266"/>
      <c r="AB42" s="1266"/>
      <c r="AC42" s="1267"/>
      <c r="AD42" s="1265"/>
      <c r="AE42" s="1266"/>
      <c r="AF42" s="1266"/>
      <c r="AG42" s="1266"/>
      <c r="AH42" s="1266"/>
      <c r="AI42" s="1266"/>
      <c r="AJ42" s="1267"/>
      <c r="AK42" s="1265"/>
      <c r="AL42" s="1266"/>
      <c r="AM42" s="1266"/>
      <c r="AN42" s="1266"/>
      <c r="AO42" s="1267"/>
      <c r="AP42" s="358"/>
    </row>
    <row r="43" spans="3:42" ht="18.75" customHeight="1">
      <c r="C43" s="358"/>
      <c r="D43" s="358"/>
      <c r="E43" s="1280"/>
      <c r="F43" s="1412"/>
      <c r="G43" s="1290"/>
      <c r="H43" s="1291"/>
      <c r="I43" s="1291"/>
      <c r="J43" s="1292"/>
      <c r="K43" s="382"/>
      <c r="L43" s="1294"/>
      <c r="M43" s="358"/>
      <c r="N43" s="358"/>
      <c r="O43" s="1317" t="s">
        <v>731</v>
      </c>
      <c r="P43" s="1303"/>
      <c r="Q43" s="1303"/>
      <c r="R43" s="1304"/>
      <c r="S43" s="1302" t="s">
        <v>714</v>
      </c>
      <c r="T43" s="1303"/>
      <c r="U43" s="1303"/>
      <c r="V43" s="1304"/>
      <c r="W43" s="1262"/>
      <c r="X43" s="1263"/>
      <c r="Y43" s="1263"/>
      <c r="Z43" s="1263"/>
      <c r="AA43" s="1263"/>
      <c r="AB43" s="1263"/>
      <c r="AC43" s="1264"/>
      <c r="AD43" s="1262"/>
      <c r="AE43" s="1263"/>
      <c r="AF43" s="1263"/>
      <c r="AG43" s="1263"/>
      <c r="AH43" s="1263"/>
      <c r="AI43" s="1263"/>
      <c r="AJ43" s="1264"/>
      <c r="AK43" s="1262"/>
      <c r="AL43" s="1263"/>
      <c r="AM43" s="1263"/>
      <c r="AN43" s="1263"/>
      <c r="AO43" s="1264"/>
      <c r="AP43" s="358"/>
    </row>
    <row r="44" spans="3:42" ht="18.75" customHeight="1">
      <c r="C44" s="358"/>
      <c r="D44" s="358"/>
      <c r="E44" s="1280"/>
      <c r="F44" s="1412"/>
      <c r="G44" s="1268" t="s">
        <v>402</v>
      </c>
      <c r="H44" s="1422"/>
      <c r="I44" s="1436" t="s">
        <v>741</v>
      </c>
      <c r="J44" s="1439" t="s">
        <v>714</v>
      </c>
      <c r="K44" s="420"/>
      <c r="L44" s="1293"/>
      <c r="M44" s="358"/>
      <c r="N44" s="358"/>
      <c r="O44" s="1314"/>
      <c r="P44" s="1315"/>
      <c r="Q44" s="1315"/>
      <c r="R44" s="1316"/>
      <c r="S44" s="1305"/>
      <c r="T44" s="1306"/>
      <c r="U44" s="1306"/>
      <c r="V44" s="1307"/>
      <c r="W44" s="1265"/>
      <c r="X44" s="1266"/>
      <c r="Y44" s="1266"/>
      <c r="Z44" s="1266"/>
      <c r="AA44" s="1266"/>
      <c r="AB44" s="1266"/>
      <c r="AC44" s="1267"/>
      <c r="AD44" s="1265"/>
      <c r="AE44" s="1266"/>
      <c r="AF44" s="1266"/>
      <c r="AG44" s="1266"/>
      <c r="AH44" s="1266"/>
      <c r="AI44" s="1266"/>
      <c r="AJ44" s="1267"/>
      <c r="AK44" s="1265"/>
      <c r="AL44" s="1266"/>
      <c r="AM44" s="1266"/>
      <c r="AN44" s="1266"/>
      <c r="AO44" s="1267"/>
      <c r="AP44" s="358"/>
    </row>
    <row r="45" spans="3:42" ht="18.75" customHeight="1">
      <c r="C45" s="358"/>
      <c r="D45" s="358"/>
      <c r="E45" s="1280"/>
      <c r="F45" s="1412"/>
      <c r="G45" s="1414"/>
      <c r="H45" s="1415"/>
      <c r="I45" s="1437"/>
      <c r="J45" s="1440"/>
      <c r="K45" s="422"/>
      <c r="L45" s="1294"/>
      <c r="M45" s="358"/>
      <c r="N45" s="358"/>
      <c r="O45" s="1314"/>
      <c r="P45" s="1315"/>
      <c r="Q45" s="1315"/>
      <c r="R45" s="1316"/>
      <c r="S45" s="1302" t="s">
        <v>218</v>
      </c>
      <c r="T45" s="1303"/>
      <c r="U45" s="1303"/>
      <c r="V45" s="1304"/>
      <c r="W45" s="1262"/>
      <c r="X45" s="1263"/>
      <c r="Y45" s="1263"/>
      <c r="Z45" s="1263"/>
      <c r="AA45" s="1263"/>
      <c r="AB45" s="1263"/>
      <c r="AC45" s="1264"/>
      <c r="AD45" s="1262"/>
      <c r="AE45" s="1263"/>
      <c r="AF45" s="1263"/>
      <c r="AG45" s="1263"/>
      <c r="AH45" s="1263"/>
      <c r="AI45" s="1263"/>
      <c r="AJ45" s="1264"/>
      <c r="AK45" s="1262"/>
      <c r="AL45" s="1263"/>
      <c r="AM45" s="1263"/>
      <c r="AN45" s="1263"/>
      <c r="AO45" s="1264"/>
      <c r="AP45" s="358"/>
    </row>
    <row r="46" spans="3:42" ht="18.75" customHeight="1">
      <c r="C46" s="358"/>
      <c r="D46" s="358"/>
      <c r="E46" s="1280"/>
      <c r="F46" s="1412"/>
      <c r="G46" s="1414"/>
      <c r="H46" s="1415"/>
      <c r="I46" s="1437"/>
      <c r="J46" s="1436" t="s">
        <v>322</v>
      </c>
      <c r="K46" s="381"/>
      <c r="L46" s="1416" t="s">
        <v>423</v>
      </c>
      <c r="M46" s="358"/>
      <c r="N46" s="358"/>
      <c r="O46" s="1305"/>
      <c r="P46" s="1306"/>
      <c r="Q46" s="1306"/>
      <c r="R46" s="1307"/>
      <c r="S46" s="1314"/>
      <c r="T46" s="1315"/>
      <c r="U46" s="1315"/>
      <c r="V46" s="1316"/>
      <c r="W46" s="1265"/>
      <c r="X46" s="1266"/>
      <c r="Y46" s="1266"/>
      <c r="Z46" s="1266"/>
      <c r="AA46" s="1266"/>
      <c r="AB46" s="1266"/>
      <c r="AC46" s="1267"/>
      <c r="AD46" s="1265"/>
      <c r="AE46" s="1266"/>
      <c r="AF46" s="1266"/>
      <c r="AG46" s="1266"/>
      <c r="AH46" s="1266"/>
      <c r="AI46" s="1266"/>
      <c r="AJ46" s="1267"/>
      <c r="AK46" s="1265"/>
      <c r="AL46" s="1266"/>
      <c r="AM46" s="1266"/>
      <c r="AN46" s="1266"/>
      <c r="AO46" s="1267"/>
      <c r="AP46" s="358"/>
    </row>
    <row r="47" spans="3:42" ht="18.75" customHeight="1">
      <c r="C47" s="358"/>
      <c r="D47" s="358"/>
      <c r="E47" s="1280"/>
      <c r="F47" s="1413"/>
      <c r="G47" s="1423"/>
      <c r="H47" s="1424"/>
      <c r="I47" s="1438"/>
      <c r="J47" s="1438"/>
      <c r="K47" s="382"/>
      <c r="L47" s="1417"/>
      <c r="M47" s="358"/>
      <c r="N47" s="358"/>
      <c r="O47" s="1268" t="s">
        <v>769</v>
      </c>
      <c r="P47" s="1269"/>
      <c r="Q47" s="1269"/>
      <c r="R47" s="1270"/>
      <c r="S47" s="1261" t="s">
        <v>770</v>
      </c>
      <c r="T47" s="1261"/>
      <c r="U47" s="1261"/>
      <c r="V47" s="1261"/>
      <c r="W47" s="1262"/>
      <c r="X47" s="1263"/>
      <c r="Y47" s="1263"/>
      <c r="Z47" s="1263"/>
      <c r="AA47" s="1263"/>
      <c r="AB47" s="1263"/>
      <c r="AC47" s="1264"/>
      <c r="AD47" s="1262"/>
      <c r="AE47" s="1263"/>
      <c r="AF47" s="1263"/>
      <c r="AG47" s="1263"/>
      <c r="AH47" s="1263"/>
      <c r="AI47" s="1263"/>
      <c r="AJ47" s="1264"/>
      <c r="AK47" s="1262"/>
      <c r="AL47" s="1263"/>
      <c r="AM47" s="1263"/>
      <c r="AN47" s="1263"/>
      <c r="AO47" s="1264"/>
      <c r="AP47" s="358"/>
    </row>
    <row r="48" spans="3:42" ht="18.75" customHeight="1">
      <c r="C48" s="358"/>
      <c r="D48" s="358"/>
      <c r="E48" s="1280"/>
      <c r="F48" s="1352" t="s">
        <v>403</v>
      </c>
      <c r="G48" s="1269"/>
      <c r="H48" s="1269"/>
      <c r="I48" s="1269"/>
      <c r="J48" s="1270"/>
      <c r="K48" s="381"/>
      <c r="L48" s="425" t="s">
        <v>742</v>
      </c>
      <c r="M48" s="358"/>
      <c r="N48" s="358"/>
      <c r="O48" s="1271"/>
      <c r="P48" s="1272"/>
      <c r="Q48" s="1272"/>
      <c r="R48" s="1273"/>
      <c r="S48" s="1261"/>
      <c r="T48" s="1261"/>
      <c r="U48" s="1261"/>
      <c r="V48" s="1261"/>
      <c r="W48" s="1265"/>
      <c r="X48" s="1266"/>
      <c r="Y48" s="1266"/>
      <c r="Z48" s="1266"/>
      <c r="AA48" s="1266"/>
      <c r="AB48" s="1266"/>
      <c r="AC48" s="1267"/>
      <c r="AD48" s="1265"/>
      <c r="AE48" s="1266"/>
      <c r="AF48" s="1266"/>
      <c r="AG48" s="1266"/>
      <c r="AH48" s="1266"/>
      <c r="AI48" s="1266"/>
      <c r="AJ48" s="1267"/>
      <c r="AK48" s="1265"/>
      <c r="AL48" s="1266"/>
      <c r="AM48" s="1266"/>
      <c r="AN48" s="1266"/>
      <c r="AO48" s="1267"/>
      <c r="AP48" s="358"/>
    </row>
    <row r="49" spans="3:42" ht="18.75" customHeight="1">
      <c r="C49" s="358"/>
      <c r="D49" s="358"/>
      <c r="E49" s="1280"/>
      <c r="F49" s="1274"/>
      <c r="G49" s="1275"/>
      <c r="H49" s="1275"/>
      <c r="I49" s="1275"/>
      <c r="J49" s="1276"/>
      <c r="K49" s="382"/>
      <c r="L49" s="426" t="s">
        <v>153</v>
      </c>
      <c r="M49" s="358"/>
      <c r="N49" s="358"/>
      <c r="O49" s="1271"/>
      <c r="P49" s="1272"/>
      <c r="Q49" s="1272"/>
      <c r="R49" s="1273"/>
      <c r="S49" s="1261" t="s">
        <v>218</v>
      </c>
      <c r="T49" s="1261"/>
      <c r="U49" s="1261"/>
      <c r="V49" s="1261"/>
      <c r="W49" s="1262"/>
      <c r="X49" s="1263"/>
      <c r="Y49" s="1263"/>
      <c r="Z49" s="1263"/>
      <c r="AA49" s="1263"/>
      <c r="AB49" s="1263"/>
      <c r="AC49" s="1264"/>
      <c r="AD49" s="1262"/>
      <c r="AE49" s="1263"/>
      <c r="AF49" s="1263"/>
      <c r="AG49" s="1263"/>
      <c r="AH49" s="1263"/>
      <c r="AI49" s="1263"/>
      <c r="AJ49" s="1264"/>
      <c r="AK49" s="1262"/>
      <c r="AL49" s="1263"/>
      <c r="AM49" s="1263"/>
      <c r="AN49" s="1263"/>
      <c r="AO49" s="1264"/>
      <c r="AP49" s="358"/>
    </row>
    <row r="50" spans="3:42" ht="18.75" customHeight="1">
      <c r="C50" s="358"/>
      <c r="D50" s="358"/>
      <c r="E50" s="1280"/>
      <c r="F50" s="1352" t="s">
        <v>404</v>
      </c>
      <c r="G50" s="1269"/>
      <c r="H50" s="1269"/>
      <c r="I50" s="1269"/>
      <c r="J50" s="1270"/>
      <c r="K50" s="381"/>
      <c r="L50" s="1427"/>
      <c r="M50" s="358"/>
      <c r="N50" s="358"/>
      <c r="O50" s="1274"/>
      <c r="P50" s="1275"/>
      <c r="Q50" s="1275"/>
      <c r="R50" s="1276"/>
      <c r="S50" s="1261"/>
      <c r="T50" s="1261"/>
      <c r="U50" s="1261"/>
      <c r="V50" s="1261"/>
      <c r="W50" s="1265"/>
      <c r="X50" s="1266"/>
      <c r="Y50" s="1266"/>
      <c r="Z50" s="1266"/>
      <c r="AA50" s="1266"/>
      <c r="AB50" s="1266"/>
      <c r="AC50" s="1267"/>
      <c r="AD50" s="1265"/>
      <c r="AE50" s="1266"/>
      <c r="AF50" s="1266"/>
      <c r="AG50" s="1266"/>
      <c r="AH50" s="1266"/>
      <c r="AI50" s="1266"/>
      <c r="AJ50" s="1267"/>
      <c r="AK50" s="1265"/>
      <c r="AL50" s="1266"/>
      <c r="AM50" s="1266"/>
      <c r="AN50" s="1266"/>
      <c r="AO50" s="1267"/>
      <c r="AP50" s="358"/>
    </row>
    <row r="51" spans="3:42" ht="18.75" customHeight="1">
      <c r="C51" s="358"/>
      <c r="D51" s="358"/>
      <c r="E51" s="1281"/>
      <c r="F51" s="1274"/>
      <c r="G51" s="1275"/>
      <c r="H51" s="1275"/>
      <c r="I51" s="1275"/>
      <c r="J51" s="1276"/>
      <c r="K51" s="382"/>
      <c r="L51" s="1428"/>
      <c r="M51" s="358"/>
      <c r="N51" s="358"/>
      <c r="O51" s="1268" t="s">
        <v>822</v>
      </c>
      <c r="P51" s="1269"/>
      <c r="Q51" s="1269"/>
      <c r="R51" s="1270"/>
      <c r="S51" s="1261" t="s">
        <v>714</v>
      </c>
      <c r="T51" s="1261"/>
      <c r="U51" s="1261"/>
      <c r="V51" s="1261"/>
      <c r="W51" s="1262"/>
      <c r="X51" s="1263"/>
      <c r="Y51" s="1263"/>
      <c r="Z51" s="1263"/>
      <c r="AA51" s="1263"/>
      <c r="AB51" s="1263"/>
      <c r="AC51" s="1264"/>
      <c r="AD51" s="1262"/>
      <c r="AE51" s="1263"/>
      <c r="AF51" s="1263"/>
      <c r="AG51" s="1263"/>
      <c r="AH51" s="1263"/>
      <c r="AI51" s="1263"/>
      <c r="AJ51" s="1264"/>
      <c r="AK51" s="1262"/>
      <c r="AL51" s="1263"/>
      <c r="AM51" s="1263"/>
      <c r="AN51" s="1263"/>
      <c r="AO51" s="1264"/>
      <c r="AP51" s="358"/>
    </row>
    <row r="52" spans="3:42" ht="18.75" customHeight="1">
      <c r="C52" s="358"/>
      <c r="D52" s="358"/>
      <c r="E52" s="1268" t="s">
        <v>743</v>
      </c>
      <c r="F52" s="1269"/>
      <c r="G52" s="1269"/>
      <c r="H52" s="1270"/>
      <c r="I52" s="1271" t="s">
        <v>714</v>
      </c>
      <c r="J52" s="1273"/>
      <c r="K52" s="420"/>
      <c r="L52" s="1427"/>
      <c r="M52" s="358"/>
      <c r="N52" s="358"/>
      <c r="O52" s="1271"/>
      <c r="P52" s="1272"/>
      <c r="Q52" s="1272"/>
      <c r="R52" s="1273"/>
      <c r="S52" s="1261"/>
      <c r="T52" s="1261"/>
      <c r="U52" s="1261"/>
      <c r="V52" s="1261"/>
      <c r="W52" s="1265"/>
      <c r="X52" s="1266"/>
      <c r="Y52" s="1266"/>
      <c r="Z52" s="1266"/>
      <c r="AA52" s="1266"/>
      <c r="AB52" s="1266"/>
      <c r="AC52" s="1267"/>
      <c r="AD52" s="1265"/>
      <c r="AE52" s="1266"/>
      <c r="AF52" s="1266"/>
      <c r="AG52" s="1266"/>
      <c r="AH52" s="1266"/>
      <c r="AI52" s="1266"/>
      <c r="AJ52" s="1267"/>
      <c r="AK52" s="1265"/>
      <c r="AL52" s="1266"/>
      <c r="AM52" s="1266"/>
      <c r="AN52" s="1266"/>
      <c r="AO52" s="1267"/>
      <c r="AP52" s="358"/>
    </row>
    <row r="53" spans="3:42" ht="18.75" customHeight="1">
      <c r="C53" s="358"/>
      <c r="D53" s="358"/>
      <c r="E53" s="1271"/>
      <c r="F53" s="1272"/>
      <c r="G53" s="1272"/>
      <c r="H53" s="1273"/>
      <c r="I53" s="1274"/>
      <c r="J53" s="1276"/>
      <c r="K53" s="422"/>
      <c r="L53" s="1428"/>
      <c r="M53" s="358"/>
      <c r="N53" s="358"/>
      <c r="O53" s="1271"/>
      <c r="P53" s="1272"/>
      <c r="Q53" s="1272"/>
      <c r="R53" s="1273"/>
      <c r="S53" s="1261" t="s">
        <v>218</v>
      </c>
      <c r="T53" s="1261"/>
      <c r="U53" s="1261"/>
      <c r="V53" s="1261"/>
      <c r="W53" s="1262"/>
      <c r="X53" s="1263"/>
      <c r="Y53" s="1263"/>
      <c r="Z53" s="1263"/>
      <c r="AA53" s="1263"/>
      <c r="AB53" s="1263"/>
      <c r="AC53" s="1264"/>
      <c r="AD53" s="1262"/>
      <c r="AE53" s="1263"/>
      <c r="AF53" s="1263"/>
      <c r="AG53" s="1263"/>
      <c r="AH53" s="1263"/>
      <c r="AI53" s="1263"/>
      <c r="AJ53" s="1264"/>
      <c r="AK53" s="1262"/>
      <c r="AL53" s="1263"/>
      <c r="AM53" s="1263"/>
      <c r="AN53" s="1263"/>
      <c r="AO53" s="1264"/>
      <c r="AP53" s="358"/>
    </row>
    <row r="54" spans="3:42" ht="18.75" customHeight="1">
      <c r="C54" s="358"/>
      <c r="D54" s="358"/>
      <c r="E54" s="1271"/>
      <c r="F54" s="1272"/>
      <c r="G54" s="1272"/>
      <c r="H54" s="1273"/>
      <c r="I54" s="1271" t="s">
        <v>218</v>
      </c>
      <c r="J54" s="1273"/>
      <c r="K54" s="420"/>
      <c r="L54" s="1427"/>
      <c r="M54" s="358"/>
      <c r="N54" s="358"/>
      <c r="O54" s="1274"/>
      <c r="P54" s="1275"/>
      <c r="Q54" s="1275"/>
      <c r="R54" s="1276"/>
      <c r="S54" s="1261"/>
      <c r="T54" s="1261"/>
      <c r="U54" s="1261"/>
      <c r="V54" s="1261"/>
      <c r="W54" s="1265"/>
      <c r="X54" s="1266"/>
      <c r="Y54" s="1266"/>
      <c r="Z54" s="1266"/>
      <c r="AA54" s="1266"/>
      <c r="AB54" s="1266"/>
      <c r="AC54" s="1267"/>
      <c r="AD54" s="1265"/>
      <c r="AE54" s="1266"/>
      <c r="AF54" s="1266"/>
      <c r="AG54" s="1266"/>
      <c r="AH54" s="1266"/>
      <c r="AI54" s="1266"/>
      <c r="AJ54" s="1267"/>
      <c r="AK54" s="1265"/>
      <c r="AL54" s="1266"/>
      <c r="AM54" s="1266"/>
      <c r="AN54" s="1266"/>
      <c r="AO54" s="1267"/>
      <c r="AP54" s="358"/>
    </row>
    <row r="55" spans="3:42" ht="18.75" customHeight="1">
      <c r="C55" s="358"/>
      <c r="D55" s="358"/>
      <c r="E55" s="1274"/>
      <c r="F55" s="1275"/>
      <c r="G55" s="1275"/>
      <c r="H55" s="1276"/>
      <c r="I55" s="1274"/>
      <c r="J55" s="1276"/>
      <c r="K55" s="422"/>
      <c r="L55" s="1428"/>
      <c r="M55" s="358"/>
      <c r="N55" s="358"/>
      <c r="O55" s="1261" t="s">
        <v>226</v>
      </c>
      <c r="P55" s="1261"/>
      <c r="Q55" s="1261"/>
      <c r="R55" s="1261"/>
      <c r="S55" s="1261"/>
      <c r="T55" s="1261"/>
      <c r="U55" s="1261"/>
      <c r="V55" s="1261"/>
      <c r="W55" s="1262"/>
      <c r="X55" s="1263"/>
      <c r="Y55" s="1263"/>
      <c r="Z55" s="1263"/>
      <c r="AA55" s="1263"/>
      <c r="AB55" s="1263"/>
      <c r="AC55" s="1264"/>
      <c r="AD55" s="1262"/>
      <c r="AE55" s="1263"/>
      <c r="AF55" s="1263"/>
      <c r="AG55" s="1263"/>
      <c r="AH55" s="1263"/>
      <c r="AI55" s="1263"/>
      <c r="AJ55" s="1264"/>
      <c r="AK55" s="1262"/>
      <c r="AL55" s="1263"/>
      <c r="AM55" s="1263"/>
      <c r="AN55" s="1263"/>
      <c r="AO55" s="1264"/>
      <c r="AP55" s="358"/>
    </row>
    <row r="56" spans="3:42" ht="18.75" customHeight="1">
      <c r="C56" s="358"/>
      <c r="D56" s="358"/>
      <c r="E56" s="1268" t="s">
        <v>769</v>
      </c>
      <c r="F56" s="1269"/>
      <c r="G56" s="1269"/>
      <c r="H56" s="1270"/>
      <c r="I56" s="1271" t="s">
        <v>770</v>
      </c>
      <c r="J56" s="1273"/>
      <c r="K56" s="420"/>
      <c r="L56" s="1277"/>
      <c r="M56" s="358"/>
      <c r="N56" s="358"/>
      <c r="O56" s="1261"/>
      <c r="P56" s="1261"/>
      <c r="Q56" s="1261"/>
      <c r="R56" s="1261"/>
      <c r="S56" s="1261"/>
      <c r="T56" s="1261"/>
      <c r="U56" s="1261"/>
      <c r="V56" s="1261"/>
      <c r="W56" s="1265"/>
      <c r="X56" s="1266"/>
      <c r="Y56" s="1266"/>
      <c r="Z56" s="1266"/>
      <c r="AA56" s="1266"/>
      <c r="AB56" s="1266"/>
      <c r="AC56" s="1267"/>
      <c r="AD56" s="1265"/>
      <c r="AE56" s="1266"/>
      <c r="AF56" s="1266"/>
      <c r="AG56" s="1266"/>
      <c r="AH56" s="1266"/>
      <c r="AI56" s="1266"/>
      <c r="AJ56" s="1267"/>
      <c r="AK56" s="1265"/>
      <c r="AL56" s="1266"/>
      <c r="AM56" s="1266"/>
      <c r="AN56" s="1266"/>
      <c r="AO56" s="1267"/>
      <c r="AP56" s="358"/>
    </row>
    <row r="57" spans="3:42" ht="18.75" customHeight="1">
      <c r="C57" s="358"/>
      <c r="D57" s="358"/>
      <c r="E57" s="1271"/>
      <c r="F57" s="1272"/>
      <c r="G57" s="1272"/>
      <c r="H57" s="1273"/>
      <c r="I57" s="1274"/>
      <c r="J57" s="1276"/>
      <c r="K57" s="422"/>
      <c r="L57" s="1278"/>
      <c r="M57" s="358"/>
      <c r="N57" s="358"/>
      <c r="O57" s="1261" t="s">
        <v>415</v>
      </c>
      <c r="P57" s="1261"/>
      <c r="Q57" s="1261"/>
      <c r="R57" s="1261"/>
      <c r="S57" s="1261"/>
      <c r="T57" s="1261"/>
      <c r="U57" s="1261"/>
      <c r="V57" s="1261"/>
      <c r="W57" s="1262"/>
      <c r="X57" s="1263"/>
      <c r="Y57" s="1263"/>
      <c r="Z57" s="1263"/>
      <c r="AA57" s="1263"/>
      <c r="AB57" s="1263"/>
      <c r="AC57" s="1264"/>
      <c r="AD57" s="1262"/>
      <c r="AE57" s="1263"/>
      <c r="AF57" s="1263"/>
      <c r="AG57" s="1263"/>
      <c r="AH57" s="1263"/>
      <c r="AI57" s="1263"/>
      <c r="AJ57" s="1264"/>
      <c r="AK57" s="1262"/>
      <c r="AL57" s="1263"/>
      <c r="AM57" s="1263"/>
      <c r="AN57" s="1263"/>
      <c r="AO57" s="1264"/>
      <c r="AP57" s="358"/>
    </row>
    <row r="58" spans="3:42" ht="18.75" customHeight="1">
      <c r="C58" s="358"/>
      <c r="D58" s="358"/>
      <c r="E58" s="1271"/>
      <c r="F58" s="1272"/>
      <c r="G58" s="1272"/>
      <c r="H58" s="1273"/>
      <c r="I58" s="1271" t="s">
        <v>218</v>
      </c>
      <c r="J58" s="1273"/>
      <c r="K58" s="420"/>
      <c r="L58" s="1277"/>
      <c r="M58" s="358"/>
      <c r="N58" s="358"/>
      <c r="O58" s="1261"/>
      <c r="P58" s="1261"/>
      <c r="Q58" s="1261"/>
      <c r="R58" s="1261"/>
      <c r="S58" s="1261"/>
      <c r="T58" s="1261"/>
      <c r="U58" s="1261"/>
      <c r="V58" s="1261"/>
      <c r="W58" s="1265"/>
      <c r="X58" s="1266"/>
      <c r="Y58" s="1266"/>
      <c r="Z58" s="1266"/>
      <c r="AA58" s="1266"/>
      <c r="AB58" s="1266"/>
      <c r="AC58" s="1267"/>
      <c r="AD58" s="1265"/>
      <c r="AE58" s="1266"/>
      <c r="AF58" s="1266"/>
      <c r="AG58" s="1266"/>
      <c r="AH58" s="1266"/>
      <c r="AI58" s="1266"/>
      <c r="AJ58" s="1267"/>
      <c r="AK58" s="1265"/>
      <c r="AL58" s="1266"/>
      <c r="AM58" s="1266"/>
      <c r="AN58" s="1266"/>
      <c r="AO58" s="1267"/>
      <c r="AP58" s="358"/>
    </row>
    <row r="59" spans="3:42" ht="18.75" customHeight="1">
      <c r="C59" s="358"/>
      <c r="D59" s="358"/>
      <c r="E59" s="1274"/>
      <c r="F59" s="1275"/>
      <c r="G59" s="1275"/>
      <c r="H59" s="1276"/>
      <c r="I59" s="1274"/>
      <c r="J59" s="1276"/>
      <c r="K59" s="422"/>
      <c r="L59" s="1278"/>
      <c r="M59" s="358"/>
      <c r="O59" s="1301" t="s">
        <v>732</v>
      </c>
      <c r="P59" s="1301"/>
      <c r="Q59" s="1301"/>
      <c r="R59" s="1301"/>
      <c r="S59" s="1301"/>
      <c r="T59" s="1301"/>
      <c r="U59" s="1301"/>
      <c r="V59" s="1301"/>
      <c r="W59" s="1262"/>
      <c r="X59" s="1263"/>
      <c r="Y59" s="1263"/>
      <c r="Z59" s="1263"/>
      <c r="AA59" s="1263"/>
      <c r="AB59" s="1263"/>
      <c r="AC59" s="1264"/>
      <c r="AD59" s="1262"/>
      <c r="AE59" s="1263"/>
      <c r="AF59" s="1263"/>
      <c r="AG59" s="1263"/>
      <c r="AH59" s="1263"/>
      <c r="AI59" s="1263"/>
      <c r="AJ59" s="1264"/>
      <c r="AK59" s="1262"/>
      <c r="AL59" s="1263"/>
      <c r="AM59" s="1263"/>
      <c r="AN59" s="1263"/>
      <c r="AO59" s="1264"/>
      <c r="AP59" s="358"/>
    </row>
    <row r="60" spans="3:42" ht="18.75" customHeight="1">
      <c r="C60" s="358"/>
      <c r="D60" s="358"/>
      <c r="E60" s="1268" t="s">
        <v>822</v>
      </c>
      <c r="F60" s="1269"/>
      <c r="G60" s="1269"/>
      <c r="H60" s="1270"/>
      <c r="I60" s="1271" t="s">
        <v>714</v>
      </c>
      <c r="J60" s="1273"/>
      <c r="K60" s="420"/>
      <c r="L60" s="1277"/>
      <c r="M60" s="358"/>
      <c r="N60" s="358"/>
      <c r="O60" s="1301"/>
      <c r="P60" s="1301"/>
      <c r="Q60" s="1301"/>
      <c r="R60" s="1301"/>
      <c r="S60" s="1301"/>
      <c r="T60" s="1301"/>
      <c r="U60" s="1301"/>
      <c r="V60" s="1301"/>
      <c r="W60" s="1265"/>
      <c r="X60" s="1266"/>
      <c r="Y60" s="1266"/>
      <c r="Z60" s="1266"/>
      <c r="AA60" s="1266"/>
      <c r="AB60" s="1266"/>
      <c r="AC60" s="1267"/>
      <c r="AD60" s="1265"/>
      <c r="AE60" s="1266"/>
      <c r="AF60" s="1266"/>
      <c r="AG60" s="1266"/>
      <c r="AH60" s="1266"/>
      <c r="AI60" s="1266"/>
      <c r="AJ60" s="1267"/>
      <c r="AK60" s="1265"/>
      <c r="AL60" s="1266"/>
      <c r="AM60" s="1266"/>
      <c r="AN60" s="1266"/>
      <c r="AO60" s="1267"/>
      <c r="AP60" s="358"/>
    </row>
    <row r="61" spans="3:42" ht="18.75" customHeight="1">
      <c r="C61" s="358"/>
      <c r="D61" s="358"/>
      <c r="E61" s="1271"/>
      <c r="F61" s="1272"/>
      <c r="G61" s="1272"/>
      <c r="H61" s="1273"/>
      <c r="I61" s="1274"/>
      <c r="J61" s="1276"/>
      <c r="K61" s="422"/>
      <c r="L61" s="1278"/>
      <c r="M61" s="358"/>
      <c r="N61" s="358"/>
      <c r="O61" s="368"/>
      <c r="P61" s="368"/>
      <c r="Q61" s="368"/>
      <c r="R61" s="368"/>
      <c r="S61" s="368"/>
      <c r="T61" s="368"/>
      <c r="U61" s="368"/>
      <c r="V61" s="368"/>
      <c r="W61" s="358"/>
      <c r="X61" s="358"/>
      <c r="Y61" s="358"/>
      <c r="Z61" s="358"/>
      <c r="AA61" s="358"/>
      <c r="AB61" s="358"/>
      <c r="AC61" s="358"/>
      <c r="AD61" s="358"/>
      <c r="AE61" s="358"/>
      <c r="AF61" s="358"/>
      <c r="AG61" s="358"/>
      <c r="AH61" s="358"/>
      <c r="AI61" s="358"/>
      <c r="AJ61" s="358"/>
      <c r="AK61" s="358"/>
      <c r="AL61" s="358"/>
      <c r="AM61" s="358"/>
      <c r="AN61" s="358"/>
      <c r="AO61" s="358"/>
      <c r="AP61" s="358"/>
    </row>
    <row r="62" spans="3:42" ht="18.75" customHeight="1">
      <c r="C62" s="358"/>
      <c r="D62" s="358"/>
      <c r="E62" s="1271"/>
      <c r="F62" s="1272"/>
      <c r="G62" s="1272"/>
      <c r="H62" s="1273"/>
      <c r="I62" s="1271" t="s">
        <v>218</v>
      </c>
      <c r="J62" s="1273"/>
      <c r="K62" s="420"/>
      <c r="L62" s="1277"/>
      <c r="M62" s="358"/>
      <c r="N62" s="358"/>
      <c r="O62" s="368"/>
      <c r="P62" s="368"/>
      <c r="Q62" s="368"/>
      <c r="R62" s="368"/>
      <c r="S62" s="368"/>
      <c r="T62" s="368"/>
      <c r="U62" s="368"/>
      <c r="V62" s="368"/>
      <c r="W62" s="358"/>
      <c r="X62" s="358"/>
      <c r="Y62" s="358"/>
      <c r="Z62" s="358"/>
      <c r="AA62" s="358"/>
      <c r="AB62" s="358"/>
      <c r="AC62" s="358"/>
      <c r="AD62" s="358"/>
      <c r="AE62" s="358"/>
      <c r="AF62" s="358"/>
      <c r="AG62" s="358"/>
      <c r="AH62" s="358"/>
      <c r="AI62" s="358"/>
      <c r="AJ62" s="358"/>
      <c r="AK62" s="358"/>
      <c r="AL62" s="358"/>
      <c r="AM62" s="358"/>
      <c r="AN62" s="358"/>
      <c r="AO62" s="358"/>
      <c r="AP62" s="358"/>
    </row>
    <row r="63" spans="3:42" ht="18.75" customHeight="1">
      <c r="C63" s="358"/>
      <c r="D63" s="358"/>
      <c r="E63" s="1274"/>
      <c r="F63" s="1275"/>
      <c r="G63" s="1275"/>
      <c r="H63" s="1276"/>
      <c r="I63" s="1274"/>
      <c r="J63" s="1276"/>
      <c r="K63" s="422"/>
      <c r="L63" s="1278"/>
      <c r="M63" s="358"/>
      <c r="N63" s="358" t="s">
        <v>416</v>
      </c>
      <c r="O63" s="368"/>
      <c r="P63" s="368"/>
      <c r="Q63" s="368"/>
      <c r="R63" s="368"/>
      <c r="S63" s="368"/>
      <c r="T63" s="368"/>
      <c r="U63" s="368"/>
      <c r="V63" s="368"/>
      <c r="W63" s="1309"/>
      <c r="X63" s="1309"/>
      <c r="Y63" s="1309"/>
      <c r="Z63" s="1309"/>
      <c r="AA63" s="1309"/>
      <c r="AB63" s="1309"/>
      <c r="AC63" s="1309"/>
      <c r="AD63" s="1309"/>
      <c r="AE63" s="1309"/>
      <c r="AF63" s="1309"/>
      <c r="AG63" s="1309"/>
      <c r="AH63" s="1309"/>
      <c r="AI63" s="1309"/>
      <c r="AJ63" s="1309"/>
      <c r="AK63" s="1309"/>
      <c r="AL63" s="1309"/>
      <c r="AM63" s="1309"/>
      <c r="AN63" s="1309"/>
      <c r="AO63" s="1309"/>
      <c r="AP63" s="358"/>
    </row>
    <row r="64" spans="3:42" ht="18.75" customHeight="1">
      <c r="C64" s="358"/>
      <c r="D64" s="358"/>
      <c r="E64" s="1429" t="s">
        <v>378</v>
      </c>
      <c r="F64" s="1430"/>
      <c r="G64" s="1430"/>
      <c r="H64" s="1430"/>
      <c r="I64" s="1430"/>
      <c r="J64" s="1431"/>
      <c r="K64" s="420"/>
      <c r="L64" s="1427"/>
      <c r="M64" s="358"/>
      <c r="N64" s="358"/>
      <c r="O64" s="368"/>
      <c r="P64" s="368"/>
      <c r="Q64" s="368"/>
      <c r="R64" s="368"/>
      <c r="S64" s="368"/>
      <c r="T64" s="368"/>
      <c r="U64" s="368"/>
      <c r="V64" s="368"/>
      <c r="W64" s="434"/>
      <c r="X64" s="434"/>
      <c r="Y64" s="434"/>
      <c r="Z64" s="434"/>
      <c r="AA64" s="434"/>
      <c r="AB64" s="434"/>
      <c r="AC64" s="434"/>
      <c r="AD64" s="434"/>
      <c r="AE64" s="434"/>
      <c r="AF64" s="434"/>
      <c r="AG64" s="434"/>
      <c r="AH64" s="434"/>
      <c r="AI64" s="434"/>
      <c r="AJ64" s="434"/>
      <c r="AK64" s="434"/>
      <c r="AL64" s="434"/>
      <c r="AM64" s="434"/>
      <c r="AN64" s="434"/>
      <c r="AO64" s="434"/>
      <c r="AP64" s="358"/>
    </row>
    <row r="65" spans="3:42" ht="18.75" customHeight="1">
      <c r="C65" s="358"/>
      <c r="D65" s="358"/>
      <c r="E65" s="1432"/>
      <c r="F65" s="1433"/>
      <c r="G65" s="1433"/>
      <c r="H65" s="1433"/>
      <c r="I65" s="1433"/>
      <c r="J65" s="1434"/>
      <c r="K65" s="422"/>
      <c r="L65" s="1428"/>
      <c r="M65" s="358"/>
      <c r="N65" s="358"/>
      <c r="O65" s="1336" t="s">
        <v>216</v>
      </c>
      <c r="P65" s="1337"/>
      <c r="Q65" s="1337"/>
      <c r="R65" s="1338"/>
      <c r="S65" s="1336" t="s">
        <v>227</v>
      </c>
      <c r="T65" s="1337"/>
      <c r="U65" s="1337"/>
      <c r="V65" s="1338"/>
      <c r="W65" s="1336" t="s">
        <v>228</v>
      </c>
      <c r="X65" s="1337"/>
      <c r="Y65" s="1338"/>
      <c r="Z65" s="1335" t="s">
        <v>237</v>
      </c>
      <c r="AA65" s="1445"/>
      <c r="AB65" s="1445"/>
      <c r="AC65" s="1445"/>
      <c r="AD65" s="1445"/>
      <c r="AE65" s="1445"/>
      <c r="AF65" s="1445"/>
      <c r="AG65" s="1445"/>
      <c r="AH65" s="1445"/>
      <c r="AI65" s="1445"/>
      <c r="AJ65" s="1445"/>
      <c r="AK65" s="1446"/>
      <c r="AL65" s="1447" t="s">
        <v>236</v>
      </c>
      <c r="AM65" s="1448"/>
      <c r="AN65" s="1448"/>
      <c r="AO65" s="1449"/>
      <c r="AP65" s="358"/>
    </row>
    <row r="66" spans="3:42" ht="18.75" customHeight="1">
      <c r="C66" s="358"/>
      <c r="D66" s="358"/>
      <c r="E66" s="1435" t="s">
        <v>405</v>
      </c>
      <c r="F66" s="1435"/>
      <c r="G66" s="1435"/>
      <c r="H66" s="1435"/>
      <c r="I66" s="1435"/>
      <c r="J66" s="1435"/>
      <c r="K66" s="420"/>
      <c r="L66" s="1427"/>
      <c r="M66" s="358"/>
      <c r="N66" s="358"/>
      <c r="O66" s="1454"/>
      <c r="P66" s="1455"/>
      <c r="Q66" s="1455"/>
      <c r="R66" s="1456"/>
      <c r="S66" s="1454"/>
      <c r="T66" s="1455"/>
      <c r="U66" s="1455"/>
      <c r="V66" s="1456"/>
      <c r="W66" s="1454"/>
      <c r="X66" s="1455"/>
      <c r="Y66" s="1456"/>
      <c r="Z66" s="1447" t="s">
        <v>229</v>
      </c>
      <c r="AA66" s="1448"/>
      <c r="AB66" s="1449"/>
      <c r="AC66" s="1447" t="s">
        <v>230</v>
      </c>
      <c r="AD66" s="1448"/>
      <c r="AE66" s="1449"/>
      <c r="AF66" s="1447" t="s">
        <v>231</v>
      </c>
      <c r="AG66" s="1448"/>
      <c r="AH66" s="1449"/>
      <c r="AI66" s="1447" t="s">
        <v>232</v>
      </c>
      <c r="AJ66" s="1448"/>
      <c r="AK66" s="1449"/>
      <c r="AL66" s="1450"/>
      <c r="AM66" s="1451"/>
      <c r="AN66" s="1451"/>
      <c r="AO66" s="1452"/>
      <c r="AP66" s="358"/>
    </row>
    <row r="67" spans="3:42" ht="18.75" customHeight="1">
      <c r="C67" s="358"/>
      <c r="D67" s="358"/>
      <c r="E67" s="1435"/>
      <c r="F67" s="1435"/>
      <c r="G67" s="1435"/>
      <c r="H67" s="1435"/>
      <c r="I67" s="1435"/>
      <c r="J67" s="1435"/>
      <c r="K67" s="422"/>
      <c r="L67" s="1428"/>
      <c r="M67" s="358"/>
      <c r="N67" s="358"/>
      <c r="O67" s="1454"/>
      <c r="P67" s="1455"/>
      <c r="Q67" s="1455"/>
      <c r="R67" s="1456"/>
      <c r="S67" s="1454"/>
      <c r="T67" s="1455"/>
      <c r="U67" s="1455"/>
      <c r="V67" s="1456"/>
      <c r="W67" s="1454"/>
      <c r="X67" s="1455"/>
      <c r="Y67" s="1456"/>
      <c r="Z67" s="1450"/>
      <c r="AA67" s="1451"/>
      <c r="AB67" s="1452"/>
      <c r="AC67" s="1450"/>
      <c r="AD67" s="1451"/>
      <c r="AE67" s="1452"/>
      <c r="AF67" s="1450"/>
      <c r="AG67" s="1451"/>
      <c r="AH67" s="1452"/>
      <c r="AI67" s="1450"/>
      <c r="AJ67" s="1451"/>
      <c r="AK67" s="1452"/>
      <c r="AL67" s="1450"/>
      <c r="AM67" s="1451"/>
      <c r="AN67" s="1451"/>
      <c r="AO67" s="1452"/>
      <c r="AP67" s="358"/>
    </row>
    <row r="68" spans="3:42" ht="18.75" customHeight="1">
      <c r="C68" s="358"/>
      <c r="D68" s="358"/>
      <c r="E68" s="1352" t="s">
        <v>219</v>
      </c>
      <c r="F68" s="1269"/>
      <c r="G68" s="1269"/>
      <c r="H68" s="1269"/>
      <c r="I68" s="1269"/>
      <c r="J68" s="1270"/>
      <c r="K68" s="420"/>
      <c r="L68" s="383" t="s">
        <v>224</v>
      </c>
      <c r="M68" s="358"/>
      <c r="N68" s="358"/>
      <c r="O68" s="1454"/>
      <c r="P68" s="1455"/>
      <c r="Q68" s="1455"/>
      <c r="R68" s="1456"/>
      <c r="S68" s="1454"/>
      <c r="T68" s="1455"/>
      <c r="U68" s="1455"/>
      <c r="V68" s="1456"/>
      <c r="W68" s="1454"/>
      <c r="X68" s="1455"/>
      <c r="Y68" s="1456"/>
      <c r="Z68" s="386"/>
      <c r="AA68" s="362"/>
      <c r="AB68" s="387"/>
      <c r="AC68" s="386"/>
      <c r="AD68" s="362"/>
      <c r="AE68" s="387"/>
      <c r="AF68" s="386"/>
      <c r="AG68" s="362"/>
      <c r="AH68" s="387"/>
      <c r="AI68" s="386"/>
      <c r="AJ68" s="362"/>
      <c r="AK68" s="387"/>
      <c r="AL68" s="386"/>
      <c r="AM68" s="362"/>
      <c r="AN68" s="362"/>
      <c r="AO68" s="387"/>
      <c r="AP68" s="358"/>
    </row>
    <row r="69" spans="3:42" ht="18.75" customHeight="1">
      <c r="C69" s="358"/>
      <c r="D69" s="358"/>
      <c r="E69" s="1274"/>
      <c r="F69" s="1275"/>
      <c r="G69" s="1275"/>
      <c r="H69" s="1275"/>
      <c r="I69" s="1275"/>
      <c r="J69" s="1276"/>
      <c r="K69" s="422"/>
      <c r="L69" s="384"/>
      <c r="M69" s="358"/>
      <c r="N69" s="358"/>
      <c r="O69" s="1339"/>
      <c r="P69" s="1340"/>
      <c r="Q69" s="1340"/>
      <c r="R69" s="1341"/>
      <c r="S69" s="1339"/>
      <c r="T69" s="1340"/>
      <c r="U69" s="1340"/>
      <c r="V69" s="1341"/>
      <c r="W69" s="1339"/>
      <c r="X69" s="1340"/>
      <c r="Y69" s="1341"/>
      <c r="Z69" s="1311" t="s">
        <v>233</v>
      </c>
      <c r="AA69" s="1312"/>
      <c r="AB69" s="1313"/>
      <c r="AC69" s="1311" t="s">
        <v>233</v>
      </c>
      <c r="AD69" s="1312"/>
      <c r="AE69" s="1313"/>
      <c r="AF69" s="1311" t="s">
        <v>234</v>
      </c>
      <c r="AG69" s="1312"/>
      <c r="AH69" s="1313"/>
      <c r="AI69" s="1311" t="s">
        <v>234</v>
      </c>
      <c r="AJ69" s="1312"/>
      <c r="AK69" s="1313"/>
      <c r="AL69" s="1311" t="s">
        <v>235</v>
      </c>
      <c r="AM69" s="1312"/>
      <c r="AN69" s="1312"/>
      <c r="AO69" s="1313"/>
      <c r="AP69" s="358"/>
    </row>
    <row r="70" spans="3:42" ht="18.75" customHeight="1">
      <c r="C70" s="358"/>
      <c r="D70" s="358"/>
      <c r="E70" s="1441" t="s">
        <v>220</v>
      </c>
      <c r="F70" s="1301" t="s">
        <v>397</v>
      </c>
      <c r="G70" s="1301"/>
      <c r="H70" s="1301"/>
      <c r="I70" s="1301"/>
      <c r="J70" s="1301"/>
      <c r="K70" s="420"/>
      <c r="L70" s="385"/>
      <c r="M70" s="358"/>
      <c r="N70" s="358"/>
      <c r="O70" s="1447" t="s">
        <v>143</v>
      </c>
      <c r="P70" s="1448"/>
      <c r="Q70" s="1448"/>
      <c r="R70" s="1449"/>
      <c r="S70" s="1342"/>
      <c r="T70" s="1343"/>
      <c r="U70" s="1343"/>
      <c r="V70" s="1344"/>
      <c r="W70" s="1342"/>
      <c r="X70" s="1343"/>
      <c r="Y70" s="1344"/>
      <c r="Z70" s="1262"/>
      <c r="AA70" s="1263"/>
      <c r="AB70" s="1264"/>
      <c r="AC70" s="1262"/>
      <c r="AD70" s="1263"/>
      <c r="AE70" s="1264"/>
      <c r="AF70" s="1262"/>
      <c r="AG70" s="1263"/>
      <c r="AH70" s="1264"/>
      <c r="AI70" s="1262"/>
      <c r="AJ70" s="1263"/>
      <c r="AK70" s="1264"/>
      <c r="AL70" s="1262"/>
      <c r="AM70" s="1263"/>
      <c r="AN70" s="1263"/>
      <c r="AO70" s="1264"/>
      <c r="AP70" s="358"/>
    </row>
    <row r="71" spans="3:42" ht="18.75" customHeight="1">
      <c r="C71" s="358"/>
      <c r="D71" s="358"/>
      <c r="E71" s="1442"/>
      <c r="F71" s="1301"/>
      <c r="G71" s="1301"/>
      <c r="H71" s="1301"/>
      <c r="I71" s="1301"/>
      <c r="J71" s="1301"/>
      <c r="K71" s="422"/>
      <c r="L71" s="384"/>
      <c r="M71" s="358"/>
      <c r="N71" s="358"/>
      <c r="O71" s="1463"/>
      <c r="P71" s="1464"/>
      <c r="Q71" s="1464"/>
      <c r="R71" s="1465"/>
      <c r="S71" s="1311"/>
      <c r="T71" s="1312"/>
      <c r="U71" s="1312"/>
      <c r="V71" s="1313"/>
      <c r="W71" s="1311"/>
      <c r="X71" s="1312"/>
      <c r="Y71" s="1313"/>
      <c r="Z71" s="1265"/>
      <c r="AA71" s="1266"/>
      <c r="AB71" s="1267"/>
      <c r="AC71" s="1265"/>
      <c r="AD71" s="1266"/>
      <c r="AE71" s="1267"/>
      <c r="AF71" s="1265"/>
      <c r="AG71" s="1266"/>
      <c r="AH71" s="1267"/>
      <c r="AI71" s="1265"/>
      <c r="AJ71" s="1266"/>
      <c r="AK71" s="1267"/>
      <c r="AL71" s="1265"/>
      <c r="AM71" s="1266"/>
      <c r="AN71" s="1266"/>
      <c r="AO71" s="1267"/>
      <c r="AP71" s="358"/>
    </row>
    <row r="72" spans="3:42" ht="18.75" customHeight="1">
      <c r="C72" s="358"/>
      <c r="D72" s="358"/>
      <c r="E72" s="1442"/>
      <c r="F72" s="1301" t="s">
        <v>398</v>
      </c>
      <c r="G72" s="1301"/>
      <c r="H72" s="1301"/>
      <c r="I72" s="1301"/>
      <c r="J72" s="1301"/>
      <c r="K72" s="420"/>
      <c r="L72" s="1427"/>
      <c r="M72" s="358"/>
      <c r="N72" s="358"/>
      <c r="O72" s="1447" t="s">
        <v>144</v>
      </c>
      <c r="P72" s="1448"/>
      <c r="Q72" s="1448"/>
      <c r="R72" s="1449"/>
      <c r="S72" s="1342"/>
      <c r="T72" s="1343"/>
      <c r="U72" s="1343"/>
      <c r="V72" s="1344"/>
      <c r="W72" s="1342"/>
      <c r="X72" s="1343"/>
      <c r="Y72" s="1344"/>
      <c r="Z72" s="1262"/>
      <c r="AA72" s="1263"/>
      <c r="AB72" s="1264"/>
      <c r="AC72" s="1262"/>
      <c r="AD72" s="1263"/>
      <c r="AE72" s="1264"/>
      <c r="AF72" s="1262"/>
      <c r="AG72" s="1263"/>
      <c r="AH72" s="1264"/>
      <c r="AI72" s="1262"/>
      <c r="AJ72" s="1263"/>
      <c r="AK72" s="1264"/>
      <c r="AL72" s="1262"/>
      <c r="AM72" s="1263"/>
      <c r="AN72" s="1263"/>
      <c r="AO72" s="1264"/>
      <c r="AP72" s="358"/>
    </row>
    <row r="73" spans="3:42" ht="18.75" customHeight="1">
      <c r="C73" s="358"/>
      <c r="D73" s="358"/>
      <c r="E73" s="1442"/>
      <c r="F73" s="1301"/>
      <c r="G73" s="1301"/>
      <c r="H73" s="1301"/>
      <c r="I73" s="1301"/>
      <c r="J73" s="1301"/>
      <c r="K73" s="422"/>
      <c r="L73" s="1444"/>
      <c r="M73" s="358"/>
      <c r="N73" s="358"/>
      <c r="O73" s="1463" t="s">
        <v>144</v>
      </c>
      <c r="P73" s="1464"/>
      <c r="Q73" s="1464"/>
      <c r="R73" s="1465"/>
      <c r="S73" s="1311"/>
      <c r="T73" s="1312"/>
      <c r="U73" s="1312"/>
      <c r="V73" s="1313"/>
      <c r="W73" s="1311"/>
      <c r="X73" s="1312"/>
      <c r="Y73" s="1313"/>
      <c r="Z73" s="1265"/>
      <c r="AA73" s="1266"/>
      <c r="AB73" s="1267"/>
      <c r="AC73" s="1265"/>
      <c r="AD73" s="1266"/>
      <c r="AE73" s="1267"/>
      <c r="AF73" s="1265"/>
      <c r="AG73" s="1266"/>
      <c r="AH73" s="1267"/>
      <c r="AI73" s="1265"/>
      <c r="AJ73" s="1266"/>
      <c r="AK73" s="1267"/>
      <c r="AL73" s="1265"/>
      <c r="AM73" s="1266"/>
      <c r="AN73" s="1266"/>
      <c r="AO73" s="1267"/>
      <c r="AP73" s="358"/>
    </row>
    <row r="74" spans="3:42" ht="18.75" customHeight="1">
      <c r="C74" s="358"/>
      <c r="D74" s="358"/>
      <c r="E74" s="1442"/>
      <c r="F74" s="1301" t="s">
        <v>399</v>
      </c>
      <c r="G74" s="1301"/>
      <c r="H74" s="1301"/>
      <c r="I74" s="1301"/>
      <c r="J74" s="1301"/>
      <c r="K74" s="420"/>
      <c r="L74" s="1427"/>
      <c r="M74" s="358"/>
      <c r="N74" s="358"/>
      <c r="O74" s="1447" t="s">
        <v>145</v>
      </c>
      <c r="P74" s="1448"/>
      <c r="Q74" s="1448"/>
      <c r="R74" s="1449"/>
      <c r="S74" s="1342"/>
      <c r="T74" s="1343"/>
      <c r="U74" s="1343"/>
      <c r="V74" s="1344"/>
      <c r="W74" s="1342"/>
      <c r="X74" s="1343"/>
      <c r="Y74" s="1344"/>
      <c r="Z74" s="1262"/>
      <c r="AA74" s="1263"/>
      <c r="AB74" s="1264"/>
      <c r="AC74" s="1262"/>
      <c r="AD74" s="1263"/>
      <c r="AE74" s="1264"/>
      <c r="AF74" s="1262"/>
      <c r="AG74" s="1263"/>
      <c r="AH74" s="1264"/>
      <c r="AI74" s="1262"/>
      <c r="AJ74" s="1263"/>
      <c r="AK74" s="1264"/>
      <c r="AL74" s="1262"/>
      <c r="AM74" s="1263"/>
      <c r="AN74" s="1263"/>
      <c r="AO74" s="1264"/>
      <c r="AP74" s="358"/>
    </row>
    <row r="75" spans="3:42" ht="18.75" customHeight="1">
      <c r="C75" s="358"/>
      <c r="D75" s="358"/>
      <c r="E75" s="1442"/>
      <c r="F75" s="1301"/>
      <c r="G75" s="1301"/>
      <c r="H75" s="1301"/>
      <c r="I75" s="1301"/>
      <c r="J75" s="1301"/>
      <c r="K75" s="422"/>
      <c r="L75" s="1444"/>
      <c r="M75" s="358"/>
      <c r="N75" s="358"/>
      <c r="O75" s="1463"/>
      <c r="P75" s="1464"/>
      <c r="Q75" s="1464"/>
      <c r="R75" s="1465"/>
      <c r="S75" s="1311"/>
      <c r="T75" s="1312"/>
      <c r="U75" s="1312"/>
      <c r="V75" s="1313"/>
      <c r="W75" s="1311"/>
      <c r="X75" s="1312"/>
      <c r="Y75" s="1313"/>
      <c r="Z75" s="1265"/>
      <c r="AA75" s="1266"/>
      <c r="AB75" s="1267"/>
      <c r="AC75" s="1265"/>
      <c r="AD75" s="1266"/>
      <c r="AE75" s="1267"/>
      <c r="AF75" s="1265"/>
      <c r="AG75" s="1266"/>
      <c r="AH75" s="1267"/>
      <c r="AI75" s="1265"/>
      <c r="AJ75" s="1266"/>
      <c r="AK75" s="1267"/>
      <c r="AL75" s="1265"/>
      <c r="AM75" s="1266"/>
      <c r="AN75" s="1266"/>
      <c r="AO75" s="1267"/>
      <c r="AP75" s="358"/>
    </row>
    <row r="76" spans="3:42" ht="18.75" customHeight="1">
      <c r="C76" s="358"/>
      <c r="D76" s="358"/>
      <c r="E76" s="1442"/>
      <c r="F76" s="1336" t="s">
        <v>146</v>
      </c>
      <c r="G76" s="1337"/>
      <c r="H76" s="1337"/>
      <c r="I76" s="1337"/>
      <c r="J76" s="1338"/>
      <c r="K76" s="420"/>
      <c r="L76" s="365"/>
      <c r="M76" s="358"/>
      <c r="N76" s="358"/>
      <c r="O76" s="1447" t="s">
        <v>146</v>
      </c>
      <c r="P76" s="1448"/>
      <c r="Q76" s="1448"/>
      <c r="R76" s="1449"/>
      <c r="S76" s="1342"/>
      <c r="T76" s="1343"/>
      <c r="U76" s="1343"/>
      <c r="V76" s="1344"/>
      <c r="W76" s="1342"/>
      <c r="X76" s="1343"/>
      <c r="Y76" s="1344"/>
      <c r="Z76" s="1262"/>
      <c r="AA76" s="1263"/>
      <c r="AB76" s="1264"/>
      <c r="AC76" s="1262"/>
      <c r="AD76" s="1263"/>
      <c r="AE76" s="1264"/>
      <c r="AF76" s="1262"/>
      <c r="AG76" s="1263"/>
      <c r="AH76" s="1264"/>
      <c r="AI76" s="1262"/>
      <c r="AJ76" s="1263"/>
      <c r="AK76" s="1264"/>
      <c r="AL76" s="1262"/>
      <c r="AM76" s="1263"/>
      <c r="AN76" s="1263"/>
      <c r="AO76" s="1264"/>
      <c r="AP76" s="358"/>
    </row>
    <row r="77" spans="3:42" ht="18.75" customHeight="1">
      <c r="C77" s="358"/>
      <c r="D77" s="358"/>
      <c r="E77" s="1442"/>
      <c r="F77" s="1339"/>
      <c r="G77" s="1340"/>
      <c r="H77" s="1340"/>
      <c r="I77" s="1340"/>
      <c r="J77" s="1341"/>
      <c r="K77" s="422"/>
      <c r="L77" s="365"/>
      <c r="M77" s="358"/>
      <c r="N77" s="358"/>
      <c r="O77" s="1463"/>
      <c r="P77" s="1464"/>
      <c r="Q77" s="1464"/>
      <c r="R77" s="1465"/>
      <c r="S77" s="1311"/>
      <c r="T77" s="1312"/>
      <c r="U77" s="1312"/>
      <c r="V77" s="1313"/>
      <c r="W77" s="1311"/>
      <c r="X77" s="1312"/>
      <c r="Y77" s="1313"/>
      <c r="Z77" s="1265"/>
      <c r="AA77" s="1266"/>
      <c r="AB77" s="1267"/>
      <c r="AC77" s="1265"/>
      <c r="AD77" s="1266"/>
      <c r="AE77" s="1267"/>
      <c r="AF77" s="1265"/>
      <c r="AG77" s="1266"/>
      <c r="AH77" s="1267"/>
      <c r="AI77" s="1265"/>
      <c r="AJ77" s="1266"/>
      <c r="AK77" s="1267"/>
      <c r="AL77" s="1265"/>
      <c r="AM77" s="1266"/>
      <c r="AN77" s="1266"/>
      <c r="AO77" s="1267"/>
      <c r="AP77" s="358"/>
    </row>
    <row r="78" spans="3:42" ht="18.75" customHeight="1">
      <c r="C78" s="358"/>
      <c r="D78" s="358"/>
      <c r="E78" s="1442"/>
      <c r="F78" s="1453" t="s">
        <v>217</v>
      </c>
      <c r="G78" s="1453"/>
      <c r="H78" s="1453"/>
      <c r="I78" s="1453"/>
      <c r="J78" s="1453"/>
      <c r="K78" s="420"/>
      <c r="L78" s="1427"/>
      <c r="M78" s="358"/>
      <c r="N78" s="358"/>
      <c r="O78" s="1447" t="s">
        <v>149</v>
      </c>
      <c r="P78" s="1448"/>
      <c r="Q78" s="1448"/>
      <c r="R78" s="1449"/>
      <c r="S78" s="1342"/>
      <c r="T78" s="1343"/>
      <c r="U78" s="1343"/>
      <c r="V78" s="1344"/>
      <c r="W78" s="1342"/>
      <c r="X78" s="1343"/>
      <c r="Y78" s="1344"/>
      <c r="Z78" s="1262"/>
      <c r="AA78" s="1263"/>
      <c r="AB78" s="1264"/>
      <c r="AC78" s="1262"/>
      <c r="AD78" s="1263"/>
      <c r="AE78" s="1264"/>
      <c r="AF78" s="1262"/>
      <c r="AG78" s="1263"/>
      <c r="AH78" s="1264"/>
      <c r="AI78" s="1262"/>
      <c r="AJ78" s="1263"/>
      <c r="AK78" s="1264"/>
      <c r="AL78" s="1262"/>
      <c r="AM78" s="1263"/>
      <c r="AN78" s="1263"/>
      <c r="AO78" s="1264"/>
      <c r="AP78" s="358"/>
    </row>
    <row r="79" spans="3:42" ht="18.75" customHeight="1">
      <c r="C79" s="358"/>
      <c r="D79" s="358"/>
      <c r="E79" s="1443"/>
      <c r="F79" s="1453"/>
      <c r="G79" s="1453"/>
      <c r="H79" s="1453"/>
      <c r="I79" s="1453"/>
      <c r="J79" s="1453"/>
      <c r="K79" s="422"/>
      <c r="L79" s="1444"/>
      <c r="M79" s="358"/>
      <c r="N79" s="358"/>
      <c r="O79" s="1463"/>
      <c r="P79" s="1464"/>
      <c r="Q79" s="1464"/>
      <c r="R79" s="1465"/>
      <c r="S79" s="1311"/>
      <c r="T79" s="1312"/>
      <c r="U79" s="1312"/>
      <c r="V79" s="1313"/>
      <c r="W79" s="1311"/>
      <c r="X79" s="1312"/>
      <c r="Y79" s="1313"/>
      <c r="Z79" s="1265"/>
      <c r="AA79" s="1266"/>
      <c r="AB79" s="1267"/>
      <c r="AC79" s="1265"/>
      <c r="AD79" s="1266"/>
      <c r="AE79" s="1267"/>
      <c r="AF79" s="1265"/>
      <c r="AG79" s="1266"/>
      <c r="AH79" s="1267"/>
      <c r="AI79" s="1265"/>
      <c r="AJ79" s="1266"/>
      <c r="AK79" s="1267"/>
      <c r="AL79" s="1265"/>
      <c r="AM79" s="1266"/>
      <c r="AN79" s="1266"/>
      <c r="AO79" s="1267"/>
      <c r="AP79" s="358"/>
    </row>
    <row r="80" spans="3:42" ht="18.75" customHeight="1">
      <c r="C80" s="358"/>
      <c r="D80" s="358"/>
      <c r="E80" s="1429" t="s">
        <v>745</v>
      </c>
      <c r="F80" s="1430"/>
      <c r="G80" s="1430"/>
      <c r="H80" s="1430"/>
      <c r="I80" s="1430"/>
      <c r="J80" s="1431"/>
      <c r="K80" s="420"/>
      <c r="L80" s="1427"/>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row>
    <row r="81" spans="3:42" ht="18.75" customHeight="1">
      <c r="C81" s="358"/>
      <c r="D81" s="358"/>
      <c r="E81" s="1432"/>
      <c r="F81" s="1433"/>
      <c r="G81" s="1433"/>
      <c r="H81" s="1433"/>
      <c r="I81" s="1433"/>
      <c r="J81" s="1434"/>
      <c r="K81" s="422"/>
      <c r="L81" s="1444"/>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row>
    <row r="82" spans="3:42" ht="18.75" customHeight="1">
      <c r="C82" s="358"/>
      <c r="D82" s="358"/>
      <c r="E82" s="1457" t="s">
        <v>221</v>
      </c>
      <c r="F82" s="1458"/>
      <c r="G82" s="1458"/>
      <c r="H82" s="1458"/>
      <c r="I82" s="1458"/>
      <c r="J82" s="1459"/>
      <c r="K82" s="420"/>
      <c r="L82" s="1427"/>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row>
    <row r="83" spans="3:42" ht="18.75" customHeight="1">
      <c r="C83" s="358"/>
      <c r="D83" s="358"/>
      <c r="E83" s="1460"/>
      <c r="F83" s="1461"/>
      <c r="G83" s="1461"/>
      <c r="H83" s="1461"/>
      <c r="I83" s="1461"/>
      <c r="J83" s="1462"/>
      <c r="K83" s="422"/>
      <c r="L83" s="1444"/>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row>
    <row r="84" spans="3:42" ht="18.75" customHeight="1">
      <c r="C84" s="358"/>
      <c r="D84" s="358"/>
      <c r="E84" s="1457" t="s">
        <v>222</v>
      </c>
      <c r="F84" s="1458"/>
      <c r="G84" s="1458"/>
      <c r="H84" s="1458"/>
      <c r="I84" s="1458"/>
      <c r="J84" s="1459"/>
      <c r="K84" s="420"/>
      <c r="L84" s="1427"/>
      <c r="M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row>
    <row r="85" spans="3:42" ht="18.75" customHeight="1">
      <c r="C85" s="358"/>
      <c r="D85" s="358"/>
      <c r="E85" s="1460"/>
      <c r="F85" s="1461"/>
      <c r="G85" s="1461"/>
      <c r="H85" s="1461"/>
      <c r="I85" s="1461"/>
      <c r="J85" s="1462"/>
      <c r="K85" s="422"/>
      <c r="L85" s="1444"/>
      <c r="M85" s="358"/>
      <c r="N85" s="358"/>
      <c r="AP85" s="358"/>
    </row>
    <row r="86" spans="3:42" ht="18.75" customHeight="1">
      <c r="C86" s="358"/>
      <c r="D86" s="358"/>
      <c r="E86" s="1457" t="s">
        <v>223</v>
      </c>
      <c r="F86" s="1458"/>
      <c r="G86" s="1458"/>
      <c r="H86" s="1458"/>
      <c r="I86" s="1458"/>
      <c r="J86" s="1459"/>
      <c r="K86" s="420"/>
      <c r="L86" s="1427"/>
      <c r="M86" s="358"/>
      <c r="N86" s="358"/>
      <c r="AP86" s="358"/>
    </row>
    <row r="87" spans="3:42" ht="18.75" customHeight="1">
      <c r="C87" s="358"/>
      <c r="D87" s="358"/>
      <c r="E87" s="1460"/>
      <c r="F87" s="1461"/>
      <c r="G87" s="1461"/>
      <c r="H87" s="1461"/>
      <c r="I87" s="1461"/>
      <c r="J87" s="1462"/>
      <c r="K87" s="422"/>
      <c r="L87" s="1444"/>
      <c r="M87" s="358"/>
      <c r="N87" s="358"/>
      <c r="AP87" s="358"/>
    </row>
    <row r="88" spans="3:42" ht="18.75" customHeight="1">
      <c r="C88" s="358"/>
      <c r="D88" s="358"/>
      <c r="E88" s="1457" t="s">
        <v>146</v>
      </c>
      <c r="F88" s="1458"/>
      <c r="G88" s="1458"/>
      <c r="H88" s="1458"/>
      <c r="I88" s="1458"/>
      <c r="J88" s="1459"/>
      <c r="K88" s="420"/>
      <c r="L88" s="1427"/>
      <c r="M88" s="358"/>
      <c r="N88" s="358"/>
      <c r="AP88" s="358"/>
    </row>
    <row r="89" spans="3:42" ht="18.75" customHeight="1">
      <c r="C89" s="358"/>
      <c r="D89" s="358"/>
      <c r="E89" s="1460"/>
      <c r="F89" s="1461"/>
      <c r="G89" s="1461"/>
      <c r="H89" s="1461"/>
      <c r="I89" s="1461"/>
      <c r="J89" s="1462"/>
      <c r="K89" s="422"/>
      <c r="L89" s="1444"/>
      <c r="M89" s="358"/>
      <c r="N89" s="358"/>
      <c r="AP89" s="358"/>
    </row>
    <row r="90" spans="3:42" ht="18.75" customHeight="1">
      <c r="C90" s="358"/>
      <c r="D90" s="358"/>
      <c r="E90" s="1457" t="s">
        <v>149</v>
      </c>
      <c r="F90" s="1458"/>
      <c r="G90" s="1458"/>
      <c r="H90" s="1458"/>
      <c r="I90" s="1458"/>
      <c r="J90" s="1459"/>
      <c r="K90" s="420"/>
      <c r="L90" s="1427"/>
      <c r="M90" s="358"/>
      <c r="N90" s="358"/>
      <c r="AP90" s="358"/>
    </row>
    <row r="91" spans="3:42" ht="18.75" customHeight="1">
      <c r="C91" s="358"/>
      <c r="D91" s="358"/>
      <c r="E91" s="1460"/>
      <c r="F91" s="1461"/>
      <c r="G91" s="1461"/>
      <c r="H91" s="1461"/>
      <c r="I91" s="1461"/>
      <c r="J91" s="1462"/>
      <c r="K91" s="422"/>
      <c r="L91" s="1444"/>
      <c r="M91" s="358"/>
      <c r="N91" s="358"/>
      <c r="AP91" s="358"/>
    </row>
    <row r="92" spans="3:42" ht="18.75" customHeight="1">
      <c r="C92" s="358"/>
      <c r="D92" s="358"/>
      <c r="E92" s="358"/>
      <c r="F92" s="358"/>
      <c r="G92" s="358"/>
      <c r="H92" s="358"/>
      <c r="I92" s="358"/>
      <c r="J92" s="358"/>
      <c r="K92" s="358"/>
      <c r="L92" s="358"/>
      <c r="M92" s="358"/>
      <c r="N92" s="358"/>
      <c r="AP92" s="358"/>
    </row>
    <row r="93" spans="3:42" ht="18.75" customHeight="1">
      <c r="C93" s="358"/>
      <c r="D93" s="358"/>
      <c r="E93" s="358"/>
      <c r="F93" s="358"/>
      <c r="G93" s="358"/>
      <c r="H93" s="358"/>
      <c r="I93" s="358"/>
      <c r="J93" s="358"/>
      <c r="K93" s="358"/>
      <c r="L93" s="358"/>
      <c r="M93" s="358"/>
      <c r="N93" s="358"/>
      <c r="AP93" s="358"/>
    </row>
    <row r="94" spans="3:42" ht="18.75" customHeight="1">
      <c r="C94" s="358"/>
      <c r="D94" s="358"/>
      <c r="M94" s="358"/>
      <c r="N94" s="358"/>
      <c r="AP94" s="358"/>
    </row>
    <row r="95" spans="3:42" ht="18.75" customHeight="1">
      <c r="C95" s="358"/>
      <c r="D95" s="358"/>
      <c r="M95" s="358"/>
      <c r="N95" s="358"/>
      <c r="AP95" s="358"/>
    </row>
    <row r="96" spans="3:42" ht="18.75" customHeight="1">
      <c r="C96" s="358"/>
      <c r="D96" s="358"/>
      <c r="M96" s="358"/>
      <c r="N96" s="358"/>
      <c r="AP96" s="358"/>
    </row>
    <row r="97" spans="3:42" ht="18.75" customHeight="1">
      <c r="C97" s="358"/>
      <c r="D97" s="358"/>
      <c r="M97" s="358"/>
      <c r="N97" s="358"/>
      <c r="AP97" s="358"/>
    </row>
    <row r="98" spans="3:42" ht="18.75" customHeight="1">
      <c r="C98" s="358"/>
      <c r="D98" s="358"/>
      <c r="M98" s="358"/>
      <c r="N98" s="358"/>
      <c r="AP98" s="358"/>
    </row>
    <row r="99" spans="3:42" ht="18.75" customHeight="1">
      <c r="C99" s="358"/>
      <c r="D99" s="358"/>
      <c r="M99" s="358"/>
      <c r="N99" s="358"/>
      <c r="AP99" s="358"/>
    </row>
    <row r="100" spans="3:42" ht="18" customHeight="1">
      <c r="C100" s="358"/>
      <c r="D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row>
    <row r="101" spans="1:43" ht="18" customHeight="1">
      <c r="A101" s="358"/>
      <c r="B101" s="358"/>
      <c r="C101" s="358"/>
      <c r="D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row>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40" spans="15:41" ht="15" customHeight="1">
      <c r="O140" s="1324" t="s">
        <v>744</v>
      </c>
      <c r="P140" s="1327" t="s">
        <v>395</v>
      </c>
      <c r="Q140" s="1318" t="s">
        <v>143</v>
      </c>
      <c r="R140" s="1318"/>
      <c r="S140" s="1299" t="s">
        <v>696</v>
      </c>
      <c r="T140" s="1299"/>
      <c r="U140" s="1299"/>
      <c r="V140" s="1299"/>
      <c r="W140" s="1308"/>
      <c r="X140" s="1309"/>
      <c r="Y140" s="1309"/>
      <c r="Z140" s="1309"/>
      <c r="AA140" s="1309"/>
      <c r="AB140" s="1309"/>
      <c r="AC140" s="1310"/>
      <c r="AD140" s="1308"/>
      <c r="AE140" s="1309"/>
      <c r="AF140" s="1309"/>
      <c r="AG140" s="1309"/>
      <c r="AH140" s="1309"/>
      <c r="AI140" s="1309"/>
      <c r="AJ140" s="1310"/>
      <c r="AK140" s="1308"/>
      <c r="AL140" s="1309"/>
      <c r="AM140" s="1309"/>
      <c r="AN140" s="1309"/>
      <c r="AO140" s="1310"/>
    </row>
    <row r="141" spans="15:41" ht="15" customHeight="1">
      <c r="O141" s="1325"/>
      <c r="P141" s="1327"/>
      <c r="Q141" s="1318"/>
      <c r="R141" s="1318"/>
      <c r="S141" s="1299"/>
      <c r="T141" s="1299"/>
      <c r="U141" s="1299"/>
      <c r="V141" s="1299"/>
      <c r="W141" s="1311"/>
      <c r="X141" s="1312"/>
      <c r="Y141" s="1312"/>
      <c r="Z141" s="1312"/>
      <c r="AA141" s="1312"/>
      <c r="AB141" s="1312"/>
      <c r="AC141" s="1313"/>
      <c r="AD141" s="1311"/>
      <c r="AE141" s="1312"/>
      <c r="AF141" s="1312"/>
      <c r="AG141" s="1312"/>
      <c r="AH141" s="1312"/>
      <c r="AI141" s="1312"/>
      <c r="AJ141" s="1313"/>
      <c r="AK141" s="1311"/>
      <c r="AL141" s="1312"/>
      <c r="AM141" s="1312"/>
      <c r="AN141" s="1312"/>
      <c r="AO141" s="1313"/>
    </row>
    <row r="142" spans="15:41" ht="15" customHeight="1">
      <c r="O142" s="1325"/>
      <c r="P142" s="1327"/>
      <c r="Q142" s="1318"/>
      <c r="R142" s="1318"/>
      <c r="S142" s="1300" t="s">
        <v>417</v>
      </c>
      <c r="T142" s="1300"/>
      <c r="U142" s="1300"/>
      <c r="V142" s="1300"/>
      <c r="W142" s="1308"/>
      <c r="X142" s="1309"/>
      <c r="Y142" s="1309"/>
      <c r="Z142" s="1309"/>
      <c r="AA142" s="1309"/>
      <c r="AB142" s="1309"/>
      <c r="AC142" s="1310"/>
      <c r="AD142" s="1308"/>
      <c r="AE142" s="1309"/>
      <c r="AF142" s="1309"/>
      <c r="AG142" s="1309"/>
      <c r="AH142" s="1309"/>
      <c r="AI142" s="1309"/>
      <c r="AJ142" s="1310"/>
      <c r="AK142" s="1308"/>
      <c r="AL142" s="1309"/>
      <c r="AM142" s="1309"/>
      <c r="AN142" s="1309"/>
      <c r="AO142" s="1310"/>
    </row>
    <row r="143" spans="15:41" ht="15" customHeight="1">
      <c r="O143" s="1325"/>
      <c r="P143" s="1327"/>
      <c r="Q143" s="1318"/>
      <c r="R143" s="1318"/>
      <c r="S143" s="1300"/>
      <c r="T143" s="1300"/>
      <c r="U143" s="1300"/>
      <c r="V143" s="1300"/>
      <c r="W143" s="1311"/>
      <c r="X143" s="1312"/>
      <c r="Y143" s="1312"/>
      <c r="Z143" s="1312"/>
      <c r="AA143" s="1312"/>
      <c r="AB143" s="1312"/>
      <c r="AC143" s="1313"/>
      <c r="AD143" s="1311"/>
      <c r="AE143" s="1312"/>
      <c r="AF143" s="1312"/>
      <c r="AG143" s="1312"/>
      <c r="AH143" s="1312"/>
      <c r="AI143" s="1312"/>
      <c r="AJ143" s="1313"/>
      <c r="AK143" s="1311"/>
      <c r="AL143" s="1312"/>
      <c r="AM143" s="1312"/>
      <c r="AN143" s="1312"/>
      <c r="AO143" s="1313"/>
    </row>
    <row r="144" spans="15:41" ht="15" customHeight="1">
      <c r="O144" s="1325"/>
      <c r="P144" s="1327"/>
      <c r="Q144" s="1282" t="s">
        <v>733</v>
      </c>
      <c r="R144" s="1283"/>
      <c r="S144" s="1299" t="s">
        <v>698</v>
      </c>
      <c r="T144" s="1299"/>
      <c r="U144" s="1299"/>
      <c r="V144" s="1299"/>
      <c r="W144" s="1262"/>
      <c r="X144" s="1263"/>
      <c r="Y144" s="1263"/>
      <c r="Z144" s="1263"/>
      <c r="AA144" s="1263"/>
      <c r="AB144" s="1263"/>
      <c r="AC144" s="1264"/>
      <c r="AD144" s="1262"/>
      <c r="AE144" s="1263"/>
      <c r="AF144" s="1263"/>
      <c r="AG144" s="1263"/>
      <c r="AH144" s="1263"/>
      <c r="AI144" s="1263"/>
      <c r="AJ144" s="1264"/>
      <c r="AK144" s="1262"/>
      <c r="AL144" s="1263"/>
      <c r="AM144" s="1263"/>
      <c r="AN144" s="1263"/>
      <c r="AO144" s="1264"/>
    </row>
    <row r="145" spans="15:41" ht="15" customHeight="1">
      <c r="O145" s="1325"/>
      <c r="P145" s="1327"/>
      <c r="Q145" s="1284"/>
      <c r="R145" s="1285"/>
      <c r="S145" s="1299"/>
      <c r="T145" s="1299"/>
      <c r="U145" s="1299"/>
      <c r="V145" s="1299"/>
      <c r="W145" s="1265"/>
      <c r="X145" s="1266"/>
      <c r="Y145" s="1266"/>
      <c r="Z145" s="1266"/>
      <c r="AA145" s="1266"/>
      <c r="AB145" s="1266"/>
      <c r="AC145" s="1267"/>
      <c r="AD145" s="1265"/>
      <c r="AE145" s="1266"/>
      <c r="AF145" s="1266"/>
      <c r="AG145" s="1266"/>
      <c r="AH145" s="1266"/>
      <c r="AI145" s="1266"/>
      <c r="AJ145" s="1267"/>
      <c r="AK145" s="1265"/>
      <c r="AL145" s="1266"/>
      <c r="AM145" s="1266"/>
      <c r="AN145" s="1266"/>
      <c r="AO145" s="1267"/>
    </row>
    <row r="146" spans="15:41" ht="15" customHeight="1">
      <c r="O146" s="1325"/>
      <c r="P146" s="1327"/>
      <c r="Q146" s="1286" t="s">
        <v>217</v>
      </c>
      <c r="R146" s="1286"/>
      <c r="S146" s="1286"/>
      <c r="T146" s="1286"/>
      <c r="U146" s="1286"/>
      <c r="V146" s="1286"/>
      <c r="W146" s="1262"/>
      <c r="X146" s="1263"/>
      <c r="Y146" s="1263"/>
      <c r="Z146" s="1263"/>
      <c r="AA146" s="1263"/>
      <c r="AB146" s="1263"/>
      <c r="AC146" s="1264"/>
      <c r="AD146" s="1262"/>
      <c r="AE146" s="1263"/>
      <c r="AF146" s="1263"/>
      <c r="AG146" s="1263"/>
      <c r="AH146" s="1263"/>
      <c r="AI146" s="1263"/>
      <c r="AJ146" s="1264"/>
      <c r="AK146" s="1262"/>
      <c r="AL146" s="1263"/>
      <c r="AM146" s="1263"/>
      <c r="AN146" s="1263"/>
      <c r="AO146" s="1264"/>
    </row>
    <row r="147" spans="15:41" ht="15" customHeight="1">
      <c r="O147" s="1325"/>
      <c r="P147" s="1327"/>
      <c r="Q147" s="1286"/>
      <c r="R147" s="1286"/>
      <c r="S147" s="1286"/>
      <c r="T147" s="1286"/>
      <c r="U147" s="1286"/>
      <c r="V147" s="1286"/>
      <c r="W147" s="1265"/>
      <c r="X147" s="1266"/>
      <c r="Y147" s="1266"/>
      <c r="Z147" s="1266"/>
      <c r="AA147" s="1266"/>
      <c r="AB147" s="1266"/>
      <c r="AC147" s="1267"/>
      <c r="AD147" s="1265"/>
      <c r="AE147" s="1266"/>
      <c r="AF147" s="1266"/>
      <c r="AG147" s="1266"/>
      <c r="AH147" s="1266"/>
      <c r="AI147" s="1266"/>
      <c r="AJ147" s="1267"/>
      <c r="AK147" s="1265"/>
      <c r="AL147" s="1266"/>
      <c r="AM147" s="1266"/>
      <c r="AN147" s="1266"/>
      <c r="AO147" s="1267"/>
    </row>
    <row r="148" spans="15:41" ht="15" customHeight="1">
      <c r="O148" s="1325"/>
      <c r="P148" s="1327"/>
      <c r="Q148" s="1318" t="s">
        <v>402</v>
      </c>
      <c r="R148" s="1318"/>
      <c r="S148" s="1319" t="s">
        <v>717</v>
      </c>
      <c r="T148" s="1319"/>
      <c r="U148" s="1295" t="s">
        <v>715</v>
      </c>
      <c r="V148" s="1296"/>
      <c r="W148" s="1262"/>
      <c r="X148" s="1263"/>
      <c r="Y148" s="1263"/>
      <c r="Z148" s="1263"/>
      <c r="AA148" s="1263"/>
      <c r="AB148" s="1263"/>
      <c r="AC148" s="1264"/>
      <c r="AD148" s="1262"/>
      <c r="AE148" s="1263"/>
      <c r="AF148" s="1263"/>
      <c r="AG148" s="1263"/>
      <c r="AH148" s="1263"/>
      <c r="AI148" s="1263"/>
      <c r="AJ148" s="1264"/>
      <c r="AK148" s="1262"/>
      <c r="AL148" s="1263"/>
      <c r="AM148" s="1263"/>
      <c r="AN148" s="1263"/>
      <c r="AO148" s="1264"/>
    </row>
    <row r="149" spans="15:41" ht="15" customHeight="1">
      <c r="O149" s="1325"/>
      <c r="P149" s="1327"/>
      <c r="Q149" s="1318"/>
      <c r="R149" s="1318"/>
      <c r="S149" s="1319"/>
      <c r="T149" s="1319"/>
      <c r="U149" s="1297"/>
      <c r="V149" s="1298"/>
      <c r="W149" s="1265"/>
      <c r="X149" s="1266"/>
      <c r="Y149" s="1266"/>
      <c r="Z149" s="1266"/>
      <c r="AA149" s="1266"/>
      <c r="AB149" s="1266"/>
      <c r="AC149" s="1267"/>
      <c r="AD149" s="1265"/>
      <c r="AE149" s="1266"/>
      <c r="AF149" s="1266"/>
      <c r="AG149" s="1266"/>
      <c r="AH149" s="1266"/>
      <c r="AI149" s="1266"/>
      <c r="AJ149" s="1267"/>
      <c r="AK149" s="1265"/>
      <c r="AL149" s="1266"/>
      <c r="AM149" s="1266"/>
      <c r="AN149" s="1266"/>
      <c r="AO149" s="1267"/>
    </row>
    <row r="150" spans="15:41" ht="15" customHeight="1">
      <c r="O150" s="1325"/>
      <c r="P150" s="1327"/>
      <c r="Q150" s="1318"/>
      <c r="R150" s="1318"/>
      <c r="S150" s="1319"/>
      <c r="T150" s="1319"/>
      <c r="U150" s="1320" t="s">
        <v>322</v>
      </c>
      <c r="V150" s="1321"/>
      <c r="W150" s="1262"/>
      <c r="X150" s="1263"/>
      <c r="Y150" s="1263"/>
      <c r="Z150" s="1263"/>
      <c r="AA150" s="1263"/>
      <c r="AB150" s="1263"/>
      <c r="AC150" s="1264"/>
      <c r="AD150" s="1262"/>
      <c r="AE150" s="1263"/>
      <c r="AF150" s="1263"/>
      <c r="AG150" s="1263"/>
      <c r="AH150" s="1263"/>
      <c r="AI150" s="1263"/>
      <c r="AJ150" s="1264"/>
      <c r="AK150" s="1262"/>
      <c r="AL150" s="1263"/>
      <c r="AM150" s="1263"/>
      <c r="AN150" s="1263"/>
      <c r="AO150" s="1264"/>
    </row>
    <row r="151" spans="15:41" ht="15" customHeight="1">
      <c r="O151" s="1325"/>
      <c r="P151" s="1327"/>
      <c r="Q151" s="1318"/>
      <c r="R151" s="1318"/>
      <c r="S151" s="1319"/>
      <c r="T151" s="1319"/>
      <c r="U151" s="1322"/>
      <c r="V151" s="1323"/>
      <c r="W151" s="1265"/>
      <c r="X151" s="1266"/>
      <c r="Y151" s="1266"/>
      <c r="Z151" s="1266"/>
      <c r="AA151" s="1266"/>
      <c r="AB151" s="1266"/>
      <c r="AC151" s="1267"/>
      <c r="AD151" s="1265"/>
      <c r="AE151" s="1266"/>
      <c r="AF151" s="1266"/>
      <c r="AG151" s="1266"/>
      <c r="AH151" s="1266"/>
      <c r="AI151" s="1266"/>
      <c r="AJ151" s="1267"/>
      <c r="AK151" s="1265"/>
      <c r="AL151" s="1266"/>
      <c r="AM151" s="1266"/>
      <c r="AN151" s="1266"/>
      <c r="AO151" s="1267"/>
    </row>
    <row r="152" spans="15:41" ht="15" customHeight="1">
      <c r="O152" s="1325"/>
      <c r="P152" s="1318" t="s">
        <v>701</v>
      </c>
      <c r="Q152" s="1318"/>
      <c r="R152" s="1318"/>
      <c r="S152" s="1318"/>
      <c r="T152" s="1318"/>
      <c r="U152" s="1318"/>
      <c r="V152" s="1318"/>
      <c r="W152" s="1262"/>
      <c r="X152" s="1263"/>
      <c r="Y152" s="1263"/>
      <c r="Z152" s="1263"/>
      <c r="AA152" s="1263"/>
      <c r="AB152" s="1263"/>
      <c r="AC152" s="1264"/>
      <c r="AD152" s="1262"/>
      <c r="AE152" s="1263"/>
      <c r="AF152" s="1263"/>
      <c r="AG152" s="1263"/>
      <c r="AH152" s="1263"/>
      <c r="AI152" s="1263"/>
      <c r="AJ152" s="1264"/>
      <c r="AK152" s="1262"/>
      <c r="AL152" s="1263"/>
      <c r="AM152" s="1263"/>
      <c r="AN152" s="1263"/>
      <c r="AO152" s="1264"/>
    </row>
    <row r="153" spans="15:41" ht="15" customHeight="1">
      <c r="O153" s="1326"/>
      <c r="P153" s="1318"/>
      <c r="Q153" s="1318"/>
      <c r="R153" s="1318"/>
      <c r="S153" s="1318"/>
      <c r="T153" s="1318"/>
      <c r="U153" s="1318"/>
      <c r="V153" s="1318"/>
      <c r="W153" s="1265"/>
      <c r="X153" s="1266"/>
      <c r="Y153" s="1266"/>
      <c r="Z153" s="1266"/>
      <c r="AA153" s="1266"/>
      <c r="AB153" s="1266"/>
      <c r="AC153" s="1267"/>
      <c r="AD153" s="1265"/>
      <c r="AE153" s="1266"/>
      <c r="AF153" s="1266"/>
      <c r="AG153" s="1266"/>
      <c r="AH153" s="1266"/>
      <c r="AI153" s="1266"/>
      <c r="AJ153" s="1267"/>
      <c r="AK153" s="1265"/>
      <c r="AL153" s="1266"/>
      <c r="AM153" s="1266"/>
      <c r="AN153" s="1266"/>
      <c r="AO153" s="1267"/>
    </row>
    <row r="154" spans="15:41" ht="15" customHeight="1">
      <c r="O154" s="1317" t="s">
        <v>731</v>
      </c>
      <c r="P154" s="1303"/>
      <c r="Q154" s="1303"/>
      <c r="R154" s="1304"/>
      <c r="S154" s="1302" t="s">
        <v>714</v>
      </c>
      <c r="T154" s="1303"/>
      <c r="U154" s="1303"/>
      <c r="V154" s="1304"/>
      <c r="W154" s="1262"/>
      <c r="X154" s="1263"/>
      <c r="Y154" s="1263"/>
      <c r="Z154" s="1263"/>
      <c r="AA154" s="1263"/>
      <c r="AB154" s="1263"/>
      <c r="AC154" s="1264"/>
      <c r="AD154" s="1262"/>
      <c r="AE154" s="1263"/>
      <c r="AF154" s="1263"/>
      <c r="AG154" s="1263"/>
      <c r="AH154" s="1263"/>
      <c r="AI154" s="1263"/>
      <c r="AJ154" s="1264"/>
      <c r="AK154" s="1262"/>
      <c r="AL154" s="1263"/>
      <c r="AM154" s="1263"/>
      <c r="AN154" s="1263"/>
      <c r="AO154" s="1264"/>
    </row>
    <row r="155" spans="15:41" ht="15" customHeight="1">
      <c r="O155" s="1314"/>
      <c r="P155" s="1315"/>
      <c r="Q155" s="1315"/>
      <c r="R155" s="1316"/>
      <c r="S155" s="1305"/>
      <c r="T155" s="1306"/>
      <c r="U155" s="1306"/>
      <c r="V155" s="1307"/>
      <c r="W155" s="1265"/>
      <c r="X155" s="1266"/>
      <c r="Y155" s="1266"/>
      <c r="Z155" s="1266"/>
      <c r="AA155" s="1266"/>
      <c r="AB155" s="1266"/>
      <c r="AC155" s="1267"/>
      <c r="AD155" s="1265"/>
      <c r="AE155" s="1266"/>
      <c r="AF155" s="1266"/>
      <c r="AG155" s="1266"/>
      <c r="AH155" s="1266"/>
      <c r="AI155" s="1266"/>
      <c r="AJ155" s="1267"/>
      <c r="AK155" s="1265"/>
      <c r="AL155" s="1266"/>
      <c r="AM155" s="1266"/>
      <c r="AN155" s="1266"/>
      <c r="AO155" s="1267"/>
    </row>
    <row r="156" spans="15:41" ht="15" customHeight="1">
      <c r="O156" s="1314"/>
      <c r="P156" s="1315"/>
      <c r="Q156" s="1315"/>
      <c r="R156" s="1316"/>
      <c r="S156" s="1302" t="s">
        <v>218</v>
      </c>
      <c r="T156" s="1303"/>
      <c r="U156" s="1303"/>
      <c r="V156" s="1304"/>
      <c r="W156" s="1262"/>
      <c r="X156" s="1263"/>
      <c r="Y156" s="1263"/>
      <c r="Z156" s="1263"/>
      <c r="AA156" s="1263"/>
      <c r="AB156" s="1263"/>
      <c r="AC156" s="1264"/>
      <c r="AD156" s="1262"/>
      <c r="AE156" s="1263"/>
      <c r="AF156" s="1263"/>
      <c r="AG156" s="1263"/>
      <c r="AH156" s="1263"/>
      <c r="AI156" s="1263"/>
      <c r="AJ156" s="1264"/>
      <c r="AK156" s="1262"/>
      <c r="AL156" s="1263"/>
      <c r="AM156" s="1263"/>
      <c r="AN156" s="1263"/>
      <c r="AO156" s="1264"/>
    </row>
    <row r="157" spans="15:41" ht="15" customHeight="1">
      <c r="O157" s="1305"/>
      <c r="P157" s="1306"/>
      <c r="Q157" s="1306"/>
      <c r="R157" s="1307"/>
      <c r="S157" s="1314"/>
      <c r="T157" s="1315"/>
      <c r="U157" s="1315"/>
      <c r="V157" s="1316"/>
      <c r="W157" s="1265"/>
      <c r="X157" s="1266"/>
      <c r="Y157" s="1266"/>
      <c r="Z157" s="1266"/>
      <c r="AA157" s="1266"/>
      <c r="AB157" s="1266"/>
      <c r="AC157" s="1267"/>
      <c r="AD157" s="1265"/>
      <c r="AE157" s="1266"/>
      <c r="AF157" s="1266"/>
      <c r="AG157" s="1266"/>
      <c r="AH157" s="1266"/>
      <c r="AI157" s="1266"/>
      <c r="AJ157" s="1267"/>
      <c r="AK157" s="1265"/>
      <c r="AL157" s="1266"/>
      <c r="AM157" s="1266"/>
      <c r="AN157" s="1266"/>
      <c r="AO157" s="1267"/>
    </row>
    <row r="158" spans="15:41" ht="15" customHeight="1">
      <c r="O158" s="1261" t="s">
        <v>226</v>
      </c>
      <c r="P158" s="1261"/>
      <c r="Q158" s="1261"/>
      <c r="R158" s="1261"/>
      <c r="S158" s="1261"/>
      <c r="T158" s="1261"/>
      <c r="U158" s="1261"/>
      <c r="V158" s="1261"/>
      <c r="W158" s="1262"/>
      <c r="X158" s="1263"/>
      <c r="Y158" s="1263"/>
      <c r="Z158" s="1263"/>
      <c r="AA158" s="1263"/>
      <c r="AB158" s="1263"/>
      <c r="AC158" s="1264"/>
      <c r="AD158" s="1262"/>
      <c r="AE158" s="1263"/>
      <c r="AF158" s="1263"/>
      <c r="AG158" s="1263"/>
      <c r="AH158" s="1263"/>
      <c r="AI158" s="1263"/>
      <c r="AJ158" s="1264"/>
      <c r="AK158" s="1262"/>
      <c r="AL158" s="1263"/>
      <c r="AM158" s="1263"/>
      <c r="AN158" s="1263"/>
      <c r="AO158" s="1264"/>
    </row>
    <row r="159" spans="15:41" ht="15" customHeight="1">
      <c r="O159" s="1261"/>
      <c r="P159" s="1261"/>
      <c r="Q159" s="1261"/>
      <c r="R159" s="1261"/>
      <c r="S159" s="1261"/>
      <c r="T159" s="1261"/>
      <c r="U159" s="1261"/>
      <c r="V159" s="1261"/>
      <c r="W159" s="1265"/>
      <c r="X159" s="1266"/>
      <c r="Y159" s="1266"/>
      <c r="Z159" s="1266"/>
      <c r="AA159" s="1266"/>
      <c r="AB159" s="1266"/>
      <c r="AC159" s="1267"/>
      <c r="AD159" s="1265"/>
      <c r="AE159" s="1266"/>
      <c r="AF159" s="1266"/>
      <c r="AG159" s="1266"/>
      <c r="AH159" s="1266"/>
      <c r="AI159" s="1266"/>
      <c r="AJ159" s="1267"/>
      <c r="AK159" s="1265"/>
      <c r="AL159" s="1266"/>
      <c r="AM159" s="1266"/>
      <c r="AN159" s="1266"/>
      <c r="AO159" s="1267"/>
    </row>
    <row r="160" spans="15:41" ht="15" customHeight="1">
      <c r="O160" s="1261" t="s">
        <v>415</v>
      </c>
      <c r="P160" s="1261"/>
      <c r="Q160" s="1261"/>
      <c r="R160" s="1261"/>
      <c r="S160" s="1261"/>
      <c r="T160" s="1261"/>
      <c r="U160" s="1261"/>
      <c r="V160" s="1261"/>
      <c r="W160" s="1262"/>
      <c r="X160" s="1263"/>
      <c r="Y160" s="1263"/>
      <c r="Z160" s="1263"/>
      <c r="AA160" s="1263"/>
      <c r="AB160" s="1263"/>
      <c r="AC160" s="1264"/>
      <c r="AD160" s="1262"/>
      <c r="AE160" s="1263"/>
      <c r="AF160" s="1263"/>
      <c r="AG160" s="1263"/>
      <c r="AH160" s="1263"/>
      <c r="AI160" s="1263"/>
      <c r="AJ160" s="1264"/>
      <c r="AK160" s="1262"/>
      <c r="AL160" s="1263"/>
      <c r="AM160" s="1263"/>
      <c r="AN160" s="1263"/>
      <c r="AO160" s="1264"/>
    </row>
    <row r="161" spans="15:41" ht="15" customHeight="1">
      <c r="O161" s="1261"/>
      <c r="P161" s="1261"/>
      <c r="Q161" s="1261"/>
      <c r="R161" s="1261"/>
      <c r="S161" s="1261"/>
      <c r="T161" s="1261"/>
      <c r="U161" s="1261"/>
      <c r="V161" s="1261"/>
      <c r="W161" s="1265"/>
      <c r="X161" s="1266"/>
      <c r="Y161" s="1266"/>
      <c r="Z161" s="1266"/>
      <c r="AA161" s="1266"/>
      <c r="AB161" s="1266"/>
      <c r="AC161" s="1267"/>
      <c r="AD161" s="1265"/>
      <c r="AE161" s="1266"/>
      <c r="AF161" s="1266"/>
      <c r="AG161" s="1266"/>
      <c r="AH161" s="1266"/>
      <c r="AI161" s="1266"/>
      <c r="AJ161" s="1267"/>
      <c r="AK161" s="1265"/>
      <c r="AL161" s="1266"/>
      <c r="AM161" s="1266"/>
      <c r="AN161" s="1266"/>
      <c r="AO161" s="1267"/>
    </row>
    <row r="162" spans="15:41" ht="15" customHeight="1">
      <c r="O162" s="1301" t="s">
        <v>732</v>
      </c>
      <c r="P162" s="1301"/>
      <c r="Q162" s="1301"/>
      <c r="R162" s="1301"/>
      <c r="S162" s="1301"/>
      <c r="T162" s="1301"/>
      <c r="U162" s="1301"/>
      <c r="V162" s="1301"/>
      <c r="W162" s="1262"/>
      <c r="X162" s="1263"/>
      <c r="Y162" s="1263"/>
      <c r="Z162" s="1263"/>
      <c r="AA162" s="1263"/>
      <c r="AB162" s="1263"/>
      <c r="AC162" s="1264"/>
      <c r="AD162" s="1262"/>
      <c r="AE162" s="1263"/>
      <c r="AF162" s="1263"/>
      <c r="AG162" s="1263"/>
      <c r="AH162" s="1263"/>
      <c r="AI162" s="1263"/>
      <c r="AJ162" s="1264"/>
      <c r="AK162" s="1262"/>
      <c r="AL162" s="1263"/>
      <c r="AM162" s="1263"/>
      <c r="AN162" s="1263"/>
      <c r="AO162" s="1264"/>
    </row>
    <row r="163" spans="15:41" ht="15" customHeight="1">
      <c r="O163" s="1301"/>
      <c r="P163" s="1301"/>
      <c r="Q163" s="1301"/>
      <c r="R163" s="1301"/>
      <c r="S163" s="1301"/>
      <c r="T163" s="1301"/>
      <c r="U163" s="1301"/>
      <c r="V163" s="1301"/>
      <c r="W163" s="1265"/>
      <c r="X163" s="1266"/>
      <c r="Y163" s="1266"/>
      <c r="Z163" s="1266"/>
      <c r="AA163" s="1266"/>
      <c r="AB163" s="1266"/>
      <c r="AC163" s="1267"/>
      <c r="AD163" s="1265"/>
      <c r="AE163" s="1266"/>
      <c r="AF163" s="1266"/>
      <c r="AG163" s="1266"/>
      <c r="AH163" s="1266"/>
      <c r="AI163" s="1266"/>
      <c r="AJ163" s="1267"/>
      <c r="AK163" s="1265"/>
      <c r="AL163" s="1266"/>
      <c r="AM163" s="1266"/>
      <c r="AN163" s="1266"/>
      <c r="AO163" s="1267"/>
    </row>
  </sheetData>
  <sheetProtection/>
  <mergeCells count="475">
    <mergeCell ref="AL79:AO79"/>
    <mergeCell ref="AC78:AE78"/>
    <mergeCell ref="AF78:AH78"/>
    <mergeCell ref="AI78:AK78"/>
    <mergeCell ref="AL78:AO78"/>
    <mergeCell ref="S79:V79"/>
    <mergeCell ref="W79:Y79"/>
    <mergeCell ref="Z79:AB79"/>
    <mergeCell ref="AC79:AE79"/>
    <mergeCell ref="AF79:AH79"/>
    <mergeCell ref="AL76:AO76"/>
    <mergeCell ref="AI79:AK79"/>
    <mergeCell ref="E90:J91"/>
    <mergeCell ref="L90:L91"/>
    <mergeCell ref="O78:R79"/>
    <mergeCell ref="S78:V78"/>
    <mergeCell ref="W78:Y78"/>
    <mergeCell ref="Z78:AB78"/>
    <mergeCell ref="E88:J89"/>
    <mergeCell ref="L88:L89"/>
    <mergeCell ref="AL75:AO75"/>
    <mergeCell ref="AC77:AE77"/>
    <mergeCell ref="AF77:AH77"/>
    <mergeCell ref="AI77:AK77"/>
    <mergeCell ref="AL77:AO77"/>
    <mergeCell ref="S76:V76"/>
    <mergeCell ref="W76:Y76"/>
    <mergeCell ref="AI76:AK76"/>
    <mergeCell ref="Z76:AB76"/>
    <mergeCell ref="AF76:AH76"/>
    <mergeCell ref="AC74:AE74"/>
    <mergeCell ref="AF74:AH74"/>
    <mergeCell ref="AI74:AK74"/>
    <mergeCell ref="AL74:AO74"/>
    <mergeCell ref="S75:V75"/>
    <mergeCell ref="W75:Y75"/>
    <mergeCell ref="Z75:AB75"/>
    <mergeCell ref="AC75:AE75"/>
    <mergeCell ref="AF75:AH75"/>
    <mergeCell ref="AI75:AK75"/>
    <mergeCell ref="E86:J87"/>
    <mergeCell ref="L86:L87"/>
    <mergeCell ref="O74:R75"/>
    <mergeCell ref="S74:V74"/>
    <mergeCell ref="W74:Y74"/>
    <mergeCell ref="Z74:AB74"/>
    <mergeCell ref="E84:J85"/>
    <mergeCell ref="L84:L85"/>
    <mergeCell ref="AC72:AE72"/>
    <mergeCell ref="AF72:AH72"/>
    <mergeCell ref="AI72:AK72"/>
    <mergeCell ref="AL72:AO72"/>
    <mergeCell ref="S73:V73"/>
    <mergeCell ref="W73:Y73"/>
    <mergeCell ref="Z73:AB73"/>
    <mergeCell ref="AC73:AE73"/>
    <mergeCell ref="AL73:AO73"/>
    <mergeCell ref="O72:R73"/>
    <mergeCell ref="S72:V72"/>
    <mergeCell ref="W72:Y72"/>
    <mergeCell ref="Z72:AB72"/>
    <mergeCell ref="S77:V77"/>
    <mergeCell ref="W77:Y77"/>
    <mergeCell ref="Z77:AB77"/>
    <mergeCell ref="O76:R77"/>
    <mergeCell ref="AL70:AO70"/>
    <mergeCell ref="S71:V71"/>
    <mergeCell ref="W71:Y71"/>
    <mergeCell ref="Z71:AB71"/>
    <mergeCell ref="AC71:AE71"/>
    <mergeCell ref="AF71:AH71"/>
    <mergeCell ref="AI71:AK71"/>
    <mergeCell ref="AL71:AO71"/>
    <mergeCell ref="AL69:AO69"/>
    <mergeCell ref="E82:J83"/>
    <mergeCell ref="L82:L83"/>
    <mergeCell ref="O70:R71"/>
    <mergeCell ref="S70:V70"/>
    <mergeCell ref="W70:Y70"/>
    <mergeCell ref="Z70:AB70"/>
    <mergeCell ref="AC70:AE70"/>
    <mergeCell ref="AF70:AH70"/>
    <mergeCell ref="AI70:AK70"/>
    <mergeCell ref="AL65:AO67"/>
    <mergeCell ref="F78:J79"/>
    <mergeCell ref="L78:L79"/>
    <mergeCell ref="Z66:AB67"/>
    <mergeCell ref="AC66:AE67"/>
    <mergeCell ref="AF66:AH67"/>
    <mergeCell ref="AI66:AK67"/>
    <mergeCell ref="O65:R69"/>
    <mergeCell ref="S65:V69"/>
    <mergeCell ref="W65:Y69"/>
    <mergeCell ref="Z65:AK65"/>
    <mergeCell ref="E80:J81"/>
    <mergeCell ref="L80:L81"/>
    <mergeCell ref="Z69:AB69"/>
    <mergeCell ref="AC69:AE69"/>
    <mergeCell ref="AF69:AH69"/>
    <mergeCell ref="AI69:AK69"/>
    <mergeCell ref="AF73:AH73"/>
    <mergeCell ref="AI73:AK73"/>
    <mergeCell ref="AC76:AE76"/>
    <mergeCell ref="E68:J69"/>
    <mergeCell ref="E70:E79"/>
    <mergeCell ref="F70:J71"/>
    <mergeCell ref="F72:J73"/>
    <mergeCell ref="L72:L73"/>
    <mergeCell ref="F74:J75"/>
    <mergeCell ref="L74:L75"/>
    <mergeCell ref="F76:J77"/>
    <mergeCell ref="E64:J65"/>
    <mergeCell ref="L64:L65"/>
    <mergeCell ref="E66:J67"/>
    <mergeCell ref="L66:L67"/>
    <mergeCell ref="G44:H47"/>
    <mergeCell ref="I44:I47"/>
    <mergeCell ref="J44:J45"/>
    <mergeCell ref="F48:J49"/>
    <mergeCell ref="J46:J47"/>
    <mergeCell ref="E56:H59"/>
    <mergeCell ref="W63:AC63"/>
    <mergeCell ref="AD63:AJ63"/>
    <mergeCell ref="AK63:AO63"/>
    <mergeCell ref="E52:H55"/>
    <mergeCell ref="I52:J53"/>
    <mergeCell ref="L52:L53"/>
    <mergeCell ref="I54:J55"/>
    <mergeCell ref="L54:L55"/>
    <mergeCell ref="AK59:AO59"/>
    <mergeCell ref="W60:AC60"/>
    <mergeCell ref="AK60:AO60"/>
    <mergeCell ref="F50:J51"/>
    <mergeCell ref="L50:L51"/>
    <mergeCell ref="W59:AC59"/>
    <mergeCell ref="AD59:AJ59"/>
    <mergeCell ref="AK56:AO56"/>
    <mergeCell ref="W57:AC57"/>
    <mergeCell ref="AD57:AJ57"/>
    <mergeCell ref="AK57:AO57"/>
    <mergeCell ref="AK58:AO58"/>
    <mergeCell ref="AD46:AJ46"/>
    <mergeCell ref="W48:AC48"/>
    <mergeCell ref="AD48:AJ48"/>
    <mergeCell ref="W49:AC49"/>
    <mergeCell ref="AD50:AJ50"/>
    <mergeCell ref="AD60:AJ60"/>
    <mergeCell ref="AD58:AJ58"/>
    <mergeCell ref="AD49:AJ49"/>
    <mergeCell ref="AD54:AJ54"/>
    <mergeCell ref="AD56:AJ56"/>
    <mergeCell ref="AD44:AJ44"/>
    <mergeCell ref="AK44:AO44"/>
    <mergeCell ref="W45:AC45"/>
    <mergeCell ref="AK45:AO45"/>
    <mergeCell ref="W43:AC43"/>
    <mergeCell ref="AD43:AJ43"/>
    <mergeCell ref="AK43:AO43"/>
    <mergeCell ref="AD45:AJ45"/>
    <mergeCell ref="AK46:AO46"/>
    <mergeCell ref="S45:V46"/>
    <mergeCell ref="W40:AC40"/>
    <mergeCell ref="AD40:AJ40"/>
    <mergeCell ref="AK40:AO40"/>
    <mergeCell ref="AK41:AO41"/>
    <mergeCell ref="W42:AC42"/>
    <mergeCell ref="AD42:AJ42"/>
    <mergeCell ref="AK42:AO42"/>
    <mergeCell ref="W44:AC44"/>
    <mergeCell ref="AK38:AO38"/>
    <mergeCell ref="W39:AC39"/>
    <mergeCell ref="AD39:AJ39"/>
    <mergeCell ref="AK39:AO39"/>
    <mergeCell ref="I36:J39"/>
    <mergeCell ref="L36:L37"/>
    <mergeCell ref="W36:AC36"/>
    <mergeCell ref="AD36:AJ36"/>
    <mergeCell ref="AK36:AO36"/>
    <mergeCell ref="W37:AC37"/>
    <mergeCell ref="AD38:AJ38"/>
    <mergeCell ref="W41:AC41"/>
    <mergeCell ref="AD41:AJ41"/>
    <mergeCell ref="G40:H41"/>
    <mergeCell ref="I40:J41"/>
    <mergeCell ref="L40:L41"/>
    <mergeCell ref="Q37:R40"/>
    <mergeCell ref="P41:V42"/>
    <mergeCell ref="U39:V40"/>
    <mergeCell ref="S37:T40"/>
    <mergeCell ref="I24:I29"/>
    <mergeCell ref="J24:J25"/>
    <mergeCell ref="L24:L25"/>
    <mergeCell ref="W24:AC24"/>
    <mergeCell ref="F34:F47"/>
    <mergeCell ref="G34:H39"/>
    <mergeCell ref="I34:J35"/>
    <mergeCell ref="W38:AC38"/>
    <mergeCell ref="O43:R46"/>
    <mergeCell ref="L46:L47"/>
    <mergeCell ref="AK27:AO27"/>
    <mergeCell ref="J28:J29"/>
    <mergeCell ref="L28:L29"/>
    <mergeCell ref="W28:AC28"/>
    <mergeCell ref="AD28:AJ28"/>
    <mergeCell ref="AK28:AO28"/>
    <mergeCell ref="AK29:AO29"/>
    <mergeCell ref="O29:O42"/>
    <mergeCell ref="P29:P40"/>
    <mergeCell ref="Q29:R32"/>
    <mergeCell ref="AD25:AJ25"/>
    <mergeCell ref="AK25:AO25"/>
    <mergeCell ref="J26:J27"/>
    <mergeCell ref="L26:L27"/>
    <mergeCell ref="W26:AC26"/>
    <mergeCell ref="AD26:AJ26"/>
    <mergeCell ref="AK26:AO26"/>
    <mergeCell ref="P27:V28"/>
    <mergeCell ref="W27:AC27"/>
    <mergeCell ref="AD27:AJ27"/>
    <mergeCell ref="AK22:AO22"/>
    <mergeCell ref="S23:T26"/>
    <mergeCell ref="U23:V24"/>
    <mergeCell ref="W23:AC23"/>
    <mergeCell ref="AD23:AJ23"/>
    <mergeCell ref="AK23:AO23"/>
    <mergeCell ref="AD24:AJ24"/>
    <mergeCell ref="AK24:AO24"/>
    <mergeCell ref="U25:V26"/>
    <mergeCell ref="W25:AC25"/>
    <mergeCell ref="Q21:R26"/>
    <mergeCell ref="S21:V22"/>
    <mergeCell ref="W21:AC21"/>
    <mergeCell ref="AD21:AJ21"/>
    <mergeCell ref="AK21:AO21"/>
    <mergeCell ref="G22:H29"/>
    <mergeCell ref="I22:J23"/>
    <mergeCell ref="L22:L23"/>
    <mergeCell ref="W22:AC22"/>
    <mergeCell ref="AD22:AJ22"/>
    <mergeCell ref="AK18:AO18"/>
    <mergeCell ref="Q19:V20"/>
    <mergeCell ref="W19:AC19"/>
    <mergeCell ref="AD19:AJ19"/>
    <mergeCell ref="AK19:AO19"/>
    <mergeCell ref="G20:J21"/>
    <mergeCell ref="L20:L21"/>
    <mergeCell ref="W20:AC20"/>
    <mergeCell ref="AD20:AJ20"/>
    <mergeCell ref="AK20:AO20"/>
    <mergeCell ref="AD16:AJ16"/>
    <mergeCell ref="AK16:AO16"/>
    <mergeCell ref="W17:AC17"/>
    <mergeCell ref="AD17:AJ17"/>
    <mergeCell ref="AK17:AO17"/>
    <mergeCell ref="G18:H19"/>
    <mergeCell ref="I18:J19"/>
    <mergeCell ref="L18:L19"/>
    <mergeCell ref="W18:AC18"/>
    <mergeCell ref="AD18:AJ18"/>
    <mergeCell ref="AD13:AJ13"/>
    <mergeCell ref="AK13:AO13"/>
    <mergeCell ref="W14:AC14"/>
    <mergeCell ref="AD14:AJ14"/>
    <mergeCell ref="AK14:AO14"/>
    <mergeCell ref="S15:V16"/>
    <mergeCell ref="W15:AC15"/>
    <mergeCell ref="AD15:AJ15"/>
    <mergeCell ref="AK15:AO15"/>
    <mergeCell ref="W16:AC16"/>
    <mergeCell ref="Q17:R18"/>
    <mergeCell ref="S17:V18"/>
    <mergeCell ref="W12:AC12"/>
    <mergeCell ref="AD12:AJ12"/>
    <mergeCell ref="AK12:AO12"/>
    <mergeCell ref="O13:O28"/>
    <mergeCell ref="P13:P26"/>
    <mergeCell ref="Q13:R16"/>
    <mergeCell ref="S13:V14"/>
    <mergeCell ref="W13:AC13"/>
    <mergeCell ref="E8:J9"/>
    <mergeCell ref="O9:V10"/>
    <mergeCell ref="E10:J11"/>
    <mergeCell ref="O11:V12"/>
    <mergeCell ref="E12:E33"/>
    <mergeCell ref="F12:F29"/>
    <mergeCell ref="G12:H17"/>
    <mergeCell ref="I12:J13"/>
    <mergeCell ref="I14:J17"/>
    <mergeCell ref="L14:L15"/>
    <mergeCell ref="E5:J5"/>
    <mergeCell ref="AD5:AJ5"/>
    <mergeCell ref="E6:J7"/>
    <mergeCell ref="W6:AC6"/>
    <mergeCell ref="AD6:AJ6"/>
    <mergeCell ref="AK6:AO6"/>
    <mergeCell ref="O7:V8"/>
    <mergeCell ref="W7:AC7"/>
    <mergeCell ref="AD7:AJ7"/>
    <mergeCell ref="AK7:AO7"/>
    <mergeCell ref="AK35:AO35"/>
    <mergeCell ref="F32:J33"/>
    <mergeCell ref="L32:L33"/>
    <mergeCell ref="C1:E1"/>
    <mergeCell ref="AK1:AO2"/>
    <mergeCell ref="E4:J4"/>
    <mergeCell ref="O4:V5"/>
    <mergeCell ref="W4:AC5"/>
    <mergeCell ref="AD4:AJ4"/>
    <mergeCell ref="AK4:AO5"/>
    <mergeCell ref="AD32:AJ32"/>
    <mergeCell ref="AK32:AO32"/>
    <mergeCell ref="AD34:AJ34"/>
    <mergeCell ref="AK34:AO34"/>
    <mergeCell ref="W35:AC35"/>
    <mergeCell ref="AD35:AJ35"/>
    <mergeCell ref="W33:AC33"/>
    <mergeCell ref="AD33:AJ33"/>
    <mergeCell ref="AK33:AO33"/>
    <mergeCell ref="W34:AC34"/>
    <mergeCell ref="AD37:AJ37"/>
    <mergeCell ref="AK37:AO37"/>
    <mergeCell ref="O140:O153"/>
    <mergeCell ref="P140:P151"/>
    <mergeCell ref="Q140:R143"/>
    <mergeCell ref="S140:V141"/>
    <mergeCell ref="W140:AC140"/>
    <mergeCell ref="AD140:AJ140"/>
    <mergeCell ref="Q146:V147"/>
    <mergeCell ref="W146:AC146"/>
    <mergeCell ref="AD146:AJ146"/>
    <mergeCell ref="W149:AC149"/>
    <mergeCell ref="AK140:AO140"/>
    <mergeCell ref="W141:AC141"/>
    <mergeCell ref="AD141:AJ141"/>
    <mergeCell ref="AK141:AO141"/>
    <mergeCell ref="AK146:AO146"/>
    <mergeCell ref="W147:AC147"/>
    <mergeCell ref="AD147:AJ147"/>
    <mergeCell ref="AK147:AO147"/>
    <mergeCell ref="W145:AC145"/>
    <mergeCell ref="AD145:AJ145"/>
    <mergeCell ref="AK145:AO145"/>
    <mergeCell ref="S142:V143"/>
    <mergeCell ref="W142:AC142"/>
    <mergeCell ref="AD142:AJ142"/>
    <mergeCell ref="AK142:AO142"/>
    <mergeCell ref="W143:AC143"/>
    <mergeCell ref="AD143:AJ143"/>
    <mergeCell ref="AK143:AO143"/>
    <mergeCell ref="AK148:AO148"/>
    <mergeCell ref="AD149:AJ149"/>
    <mergeCell ref="AK149:AO149"/>
    <mergeCell ref="U150:V151"/>
    <mergeCell ref="W150:AC150"/>
    <mergeCell ref="Q144:R145"/>
    <mergeCell ref="S144:V145"/>
    <mergeCell ref="W144:AC144"/>
    <mergeCell ref="AD144:AJ144"/>
    <mergeCell ref="AK144:AO144"/>
    <mergeCell ref="P152:V153"/>
    <mergeCell ref="W152:AC152"/>
    <mergeCell ref="AD152:AJ152"/>
    <mergeCell ref="AK152:AO152"/>
    <mergeCell ref="W153:AC153"/>
    <mergeCell ref="Q148:R151"/>
    <mergeCell ref="S148:T151"/>
    <mergeCell ref="U148:V149"/>
    <mergeCell ref="W148:AC148"/>
    <mergeCell ref="AD148:AJ148"/>
    <mergeCell ref="AK155:AO155"/>
    <mergeCell ref="AD150:AJ150"/>
    <mergeCell ref="AK150:AO150"/>
    <mergeCell ref="W151:AC151"/>
    <mergeCell ref="AD151:AJ151"/>
    <mergeCell ref="AK151:AO151"/>
    <mergeCell ref="AK157:AO157"/>
    <mergeCell ref="AD153:AJ153"/>
    <mergeCell ref="AK153:AO153"/>
    <mergeCell ref="O154:R157"/>
    <mergeCell ref="S154:V155"/>
    <mergeCell ref="W154:AC154"/>
    <mergeCell ref="AD154:AJ154"/>
    <mergeCell ref="AK154:AO154"/>
    <mergeCell ref="W155:AC155"/>
    <mergeCell ref="AD155:AJ155"/>
    <mergeCell ref="AD158:AJ158"/>
    <mergeCell ref="AK158:AO158"/>
    <mergeCell ref="W159:AC159"/>
    <mergeCell ref="AD159:AJ159"/>
    <mergeCell ref="S156:V157"/>
    <mergeCell ref="W156:AC156"/>
    <mergeCell ref="AD156:AJ156"/>
    <mergeCell ref="AK156:AO156"/>
    <mergeCell ref="W157:AC157"/>
    <mergeCell ref="AD157:AJ157"/>
    <mergeCell ref="AK159:AO159"/>
    <mergeCell ref="O160:V161"/>
    <mergeCell ref="W160:AC160"/>
    <mergeCell ref="AD160:AJ160"/>
    <mergeCell ref="AK160:AO160"/>
    <mergeCell ref="W161:AC161"/>
    <mergeCell ref="AD161:AJ161"/>
    <mergeCell ref="AK161:AO161"/>
    <mergeCell ref="O158:V159"/>
    <mergeCell ref="W158:AC158"/>
    <mergeCell ref="O162:V163"/>
    <mergeCell ref="W162:AC162"/>
    <mergeCell ref="AD162:AJ162"/>
    <mergeCell ref="AK162:AO162"/>
    <mergeCell ref="W163:AC163"/>
    <mergeCell ref="AD163:AJ163"/>
    <mergeCell ref="AK163:AO163"/>
    <mergeCell ref="W31:AC31"/>
    <mergeCell ref="AD31:AJ31"/>
    <mergeCell ref="AK31:AO31"/>
    <mergeCell ref="W32:AC32"/>
    <mergeCell ref="S29:V30"/>
    <mergeCell ref="W29:AC29"/>
    <mergeCell ref="AD29:AJ29"/>
    <mergeCell ref="W30:AC30"/>
    <mergeCell ref="AD30:AJ30"/>
    <mergeCell ref="AK30:AO30"/>
    <mergeCell ref="S33:V34"/>
    <mergeCell ref="S31:V32"/>
    <mergeCell ref="I58:J59"/>
    <mergeCell ref="L58:L59"/>
    <mergeCell ref="O47:R50"/>
    <mergeCell ref="O57:V58"/>
    <mergeCell ref="O59:V60"/>
    <mergeCell ref="S43:V44"/>
    <mergeCell ref="O55:V56"/>
    <mergeCell ref="F30:J31"/>
    <mergeCell ref="L42:L43"/>
    <mergeCell ref="L44:L45"/>
    <mergeCell ref="I56:J57"/>
    <mergeCell ref="L56:L57"/>
    <mergeCell ref="W58:AC58"/>
    <mergeCell ref="U37:V38"/>
    <mergeCell ref="W55:AC55"/>
    <mergeCell ref="W46:AC46"/>
    <mergeCell ref="W56:AC56"/>
    <mergeCell ref="W50:AC50"/>
    <mergeCell ref="AD55:AJ55"/>
    <mergeCell ref="AK55:AO55"/>
    <mergeCell ref="AD53:AJ53"/>
    <mergeCell ref="AK53:AO53"/>
    <mergeCell ref="W54:AC54"/>
    <mergeCell ref="AK51:AO51"/>
    <mergeCell ref="W52:AC52"/>
    <mergeCell ref="AD52:AJ52"/>
    <mergeCell ref="AK52:AO52"/>
    <mergeCell ref="S47:V48"/>
    <mergeCell ref="W47:AC47"/>
    <mergeCell ref="AD47:AJ47"/>
    <mergeCell ref="AK47:AO47"/>
    <mergeCell ref="AK48:AO48"/>
    <mergeCell ref="S49:V50"/>
    <mergeCell ref="AK49:AO49"/>
    <mergeCell ref="AK50:AO50"/>
    <mergeCell ref="E60:H63"/>
    <mergeCell ref="I60:J61"/>
    <mergeCell ref="L60:L61"/>
    <mergeCell ref="I62:J63"/>
    <mergeCell ref="L62:L63"/>
    <mergeCell ref="O51:R54"/>
    <mergeCell ref="E34:E51"/>
    <mergeCell ref="Q33:R34"/>
    <mergeCell ref="Q35:V36"/>
    <mergeCell ref="G42:J43"/>
    <mergeCell ref="S53:V54"/>
    <mergeCell ref="W53:AC53"/>
    <mergeCell ref="AK54:AO54"/>
    <mergeCell ref="S51:V52"/>
    <mergeCell ref="W51:AC51"/>
    <mergeCell ref="AD51:AJ51"/>
  </mergeCells>
  <printOptions/>
  <pageMargins left="0.5905511811023623" right="0.5905511811023623" top="0.5905511811023623" bottom="0.5118110236220472" header="0.5118110236220472" footer="0.5905511811023623"/>
  <pageSetup fitToHeight="1" fitToWidth="1" horizontalDpi="600" verticalDpi="600" orientation="landscape" paperSize="9" scale="30" r:id="rId2"/>
  <drawing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AQ165"/>
  <sheetViews>
    <sheetView view="pageBreakPreview" zoomScale="40" zoomScaleNormal="75" zoomScaleSheetLayoutView="40" zoomScalePageLayoutView="0" workbookViewId="0" topLeftCell="C1">
      <selection activeCell="S45" sqref="S45:V46"/>
    </sheetView>
  </sheetViews>
  <sheetFormatPr defaultColWidth="4.25390625" defaultRowHeight="15" customHeight="1"/>
  <cols>
    <col min="1" max="2" width="0" style="360" hidden="1" customWidth="1"/>
    <col min="3" max="4" width="5.75390625" style="360" customWidth="1"/>
    <col min="5" max="5" width="8.50390625" style="360" customWidth="1"/>
    <col min="6" max="7" width="5.75390625" style="360" customWidth="1"/>
    <col min="8" max="8" width="20.50390625" style="360" customWidth="1"/>
    <col min="9" max="9" width="15.75390625" style="360" customWidth="1"/>
    <col min="10" max="10" width="20.50390625" style="360" customWidth="1"/>
    <col min="11" max="11" width="30.75390625" style="360" customWidth="1"/>
    <col min="12" max="12" width="34.125" style="360" customWidth="1"/>
    <col min="13" max="13" width="6.875" style="360" customWidth="1"/>
    <col min="14" max="14" width="5.625" style="360" customWidth="1"/>
    <col min="15" max="15" width="12.00390625" style="360" customWidth="1"/>
    <col min="16" max="17" width="5.625" style="360" customWidth="1"/>
    <col min="18" max="18" width="17.25390625" style="360" customWidth="1"/>
    <col min="19" max="22" width="7.625" style="360" customWidth="1"/>
    <col min="23" max="36" width="4.75390625" style="360" customWidth="1"/>
    <col min="37" max="16384" width="4.25390625" style="360" customWidth="1"/>
  </cols>
  <sheetData>
    <row r="1" spans="3:42" ht="21.75" customHeight="1">
      <c r="C1" s="1330" t="s">
        <v>665</v>
      </c>
      <c r="D1" s="1331"/>
      <c r="E1" s="1332"/>
      <c r="F1" s="355"/>
      <c r="G1" s="355"/>
      <c r="H1" s="356" t="s">
        <v>123</v>
      </c>
      <c r="I1" s="357"/>
      <c r="J1" s="358"/>
      <c r="K1" s="355"/>
      <c r="L1" s="358"/>
      <c r="M1" s="358"/>
      <c r="N1" s="358"/>
      <c r="O1" s="358"/>
      <c r="P1" s="358"/>
      <c r="Q1" s="358"/>
      <c r="R1" s="358"/>
      <c r="S1" s="358"/>
      <c r="T1" s="358"/>
      <c r="U1" s="358"/>
      <c r="V1" s="358"/>
      <c r="W1" s="358"/>
      <c r="X1" s="358"/>
      <c r="Y1" s="358"/>
      <c r="Z1" s="358"/>
      <c r="AA1" s="358"/>
      <c r="AB1" s="358"/>
      <c r="AC1" s="358"/>
      <c r="AD1" s="358"/>
      <c r="AE1" s="359"/>
      <c r="AF1" s="359"/>
      <c r="AG1" s="359"/>
      <c r="AH1" s="359"/>
      <c r="AI1" s="359"/>
      <c r="AJ1" s="359"/>
      <c r="AK1" s="1333"/>
      <c r="AL1" s="1333"/>
      <c r="AM1" s="1333"/>
      <c r="AN1" s="1333"/>
      <c r="AO1" s="1333"/>
      <c r="AP1" s="358"/>
    </row>
    <row r="2" spans="3:42" ht="15" customHeight="1">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1333"/>
      <c r="AL2" s="1333"/>
      <c r="AM2" s="1333"/>
      <c r="AN2" s="1333"/>
      <c r="AO2" s="1333"/>
      <c r="AP2" s="358"/>
    </row>
    <row r="3" spans="3:42" ht="30.75" customHeight="1">
      <c r="C3" s="358"/>
      <c r="D3" s="358" t="s">
        <v>124</v>
      </c>
      <c r="E3" s="358"/>
      <c r="F3" s="358"/>
      <c r="G3" s="358"/>
      <c r="H3" s="358"/>
      <c r="I3" s="358"/>
      <c r="J3" s="358"/>
      <c r="K3" s="358"/>
      <c r="L3" s="358"/>
      <c r="M3" s="358"/>
      <c r="N3" s="358" t="s">
        <v>225</v>
      </c>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row>
    <row r="4" spans="3:42" ht="21.75" customHeight="1">
      <c r="C4" s="358"/>
      <c r="D4" s="358"/>
      <c r="E4" s="1334" t="s">
        <v>216</v>
      </c>
      <c r="F4" s="1334"/>
      <c r="G4" s="1334"/>
      <c r="H4" s="1334"/>
      <c r="I4" s="1334"/>
      <c r="J4" s="1335"/>
      <c r="K4" s="585"/>
      <c r="L4" s="585" t="s">
        <v>140</v>
      </c>
      <c r="M4" s="578"/>
      <c r="N4" s="358"/>
      <c r="O4" s="1336" t="s">
        <v>216</v>
      </c>
      <c r="P4" s="1337"/>
      <c r="Q4" s="1337"/>
      <c r="R4" s="1337"/>
      <c r="S4" s="1337"/>
      <c r="T4" s="1337"/>
      <c r="U4" s="1337"/>
      <c r="V4" s="1338"/>
      <c r="W4" s="1342" t="s">
        <v>407</v>
      </c>
      <c r="X4" s="1343"/>
      <c r="Y4" s="1343"/>
      <c r="Z4" s="1343"/>
      <c r="AA4" s="1343"/>
      <c r="AB4" s="1343"/>
      <c r="AC4" s="1344"/>
      <c r="AD4" s="1345" t="s">
        <v>239</v>
      </c>
      <c r="AE4" s="1346"/>
      <c r="AF4" s="1346"/>
      <c r="AG4" s="1346"/>
      <c r="AH4" s="1346"/>
      <c r="AI4" s="1346"/>
      <c r="AJ4" s="1347"/>
      <c r="AK4" s="1336" t="s">
        <v>238</v>
      </c>
      <c r="AL4" s="1337"/>
      <c r="AM4" s="1337"/>
      <c r="AN4" s="1337"/>
      <c r="AO4" s="1338"/>
      <c r="AP4" s="358"/>
    </row>
    <row r="5" spans="3:42" ht="21.75" customHeight="1">
      <c r="C5" s="358"/>
      <c r="D5" s="358"/>
      <c r="E5" s="1336"/>
      <c r="F5" s="1337"/>
      <c r="G5" s="1337"/>
      <c r="H5" s="1337"/>
      <c r="I5" s="1337"/>
      <c r="J5" s="1338"/>
      <c r="K5" s="363" t="s">
        <v>586</v>
      </c>
      <c r="L5" s="576"/>
      <c r="M5" s="578"/>
      <c r="N5" s="358"/>
      <c r="O5" s="1339"/>
      <c r="P5" s="1340"/>
      <c r="Q5" s="1340"/>
      <c r="R5" s="1340"/>
      <c r="S5" s="1340"/>
      <c r="T5" s="1340"/>
      <c r="U5" s="1340"/>
      <c r="V5" s="1341"/>
      <c r="W5" s="1311"/>
      <c r="X5" s="1312"/>
      <c r="Y5" s="1312"/>
      <c r="Z5" s="1312"/>
      <c r="AA5" s="1312"/>
      <c r="AB5" s="1312"/>
      <c r="AC5" s="1313"/>
      <c r="AD5" s="1348" t="s">
        <v>587</v>
      </c>
      <c r="AE5" s="1349"/>
      <c r="AF5" s="1349"/>
      <c r="AG5" s="1349"/>
      <c r="AH5" s="1349"/>
      <c r="AI5" s="1349"/>
      <c r="AJ5" s="1350"/>
      <c r="AK5" s="1339"/>
      <c r="AL5" s="1340"/>
      <c r="AM5" s="1340"/>
      <c r="AN5" s="1340"/>
      <c r="AO5" s="1341"/>
      <c r="AP5" s="358"/>
    </row>
    <row r="6" spans="3:42" ht="18.75" customHeight="1">
      <c r="C6" s="358"/>
      <c r="D6" s="358"/>
      <c r="E6" s="1351" t="s">
        <v>705</v>
      </c>
      <c r="F6" s="1351"/>
      <c r="G6" s="1351"/>
      <c r="H6" s="1351"/>
      <c r="I6" s="1351"/>
      <c r="J6" s="1351"/>
      <c r="K6" s="365"/>
      <c r="L6" s="581"/>
      <c r="M6" s="358"/>
      <c r="N6" s="358"/>
      <c r="O6" s="367"/>
      <c r="P6" s="368"/>
      <c r="Q6" s="368"/>
      <c r="R6" s="368"/>
      <c r="S6" s="368"/>
      <c r="T6" s="368"/>
      <c r="U6" s="368"/>
      <c r="V6" s="369"/>
      <c r="W6" s="1308" t="s">
        <v>153</v>
      </c>
      <c r="X6" s="1309"/>
      <c r="Y6" s="1309"/>
      <c r="Z6" s="1309"/>
      <c r="AA6" s="1309"/>
      <c r="AB6" s="1309"/>
      <c r="AC6" s="1310"/>
      <c r="AD6" s="1308" t="s">
        <v>153</v>
      </c>
      <c r="AE6" s="1309"/>
      <c r="AF6" s="1309"/>
      <c r="AG6" s="1309"/>
      <c r="AH6" s="1309"/>
      <c r="AI6" s="1309"/>
      <c r="AJ6" s="1310"/>
      <c r="AK6" s="1308" t="s">
        <v>141</v>
      </c>
      <c r="AL6" s="1309"/>
      <c r="AM6" s="1309"/>
      <c r="AN6" s="1309"/>
      <c r="AO6" s="1310" t="s">
        <v>141</v>
      </c>
      <c r="AP6" s="358"/>
    </row>
    <row r="7" spans="3:42" ht="18.75" customHeight="1">
      <c r="C7" s="358"/>
      <c r="D7" s="358"/>
      <c r="E7" s="1261"/>
      <c r="F7" s="1261"/>
      <c r="G7" s="1261"/>
      <c r="H7" s="1261"/>
      <c r="I7" s="1261"/>
      <c r="J7" s="1261"/>
      <c r="K7" s="575"/>
      <c r="L7" s="580"/>
      <c r="M7" s="358"/>
      <c r="N7" s="358"/>
      <c r="O7" s="1271" t="s">
        <v>705</v>
      </c>
      <c r="P7" s="1272"/>
      <c r="Q7" s="1272"/>
      <c r="R7" s="1272"/>
      <c r="S7" s="1272"/>
      <c r="T7" s="1272"/>
      <c r="U7" s="1272"/>
      <c r="V7" s="1273"/>
      <c r="W7" s="1308"/>
      <c r="X7" s="1309"/>
      <c r="Y7" s="1309"/>
      <c r="Z7" s="1309"/>
      <c r="AA7" s="1309"/>
      <c r="AB7" s="1309"/>
      <c r="AC7" s="1310"/>
      <c r="AD7" s="1308"/>
      <c r="AE7" s="1309"/>
      <c r="AF7" s="1309"/>
      <c r="AG7" s="1309"/>
      <c r="AH7" s="1309"/>
      <c r="AI7" s="1309"/>
      <c r="AJ7" s="1310"/>
      <c r="AK7" s="1308"/>
      <c r="AL7" s="1309"/>
      <c r="AM7" s="1309"/>
      <c r="AN7" s="1309"/>
      <c r="AO7" s="1310"/>
      <c r="AP7" s="358"/>
    </row>
    <row r="8" spans="3:42" ht="18.75" customHeight="1">
      <c r="C8" s="358"/>
      <c r="D8" s="358"/>
      <c r="E8" s="1352" t="s">
        <v>706</v>
      </c>
      <c r="F8" s="1269"/>
      <c r="G8" s="1269"/>
      <c r="H8" s="1269"/>
      <c r="I8" s="1269"/>
      <c r="J8" s="1270"/>
      <c r="K8" s="365"/>
      <c r="L8" s="581"/>
      <c r="M8" s="358"/>
      <c r="N8" s="358"/>
      <c r="O8" s="1271"/>
      <c r="P8" s="1272"/>
      <c r="Q8" s="1272"/>
      <c r="R8" s="1272"/>
      <c r="S8" s="1272"/>
      <c r="T8" s="1272"/>
      <c r="U8" s="1272"/>
      <c r="V8" s="1273"/>
      <c r="W8" s="583"/>
      <c r="X8" s="582"/>
      <c r="Y8" s="582"/>
      <c r="Z8" s="582"/>
      <c r="AA8" s="582"/>
      <c r="AB8" s="582"/>
      <c r="AC8" s="584"/>
      <c r="AD8" s="583"/>
      <c r="AE8" s="582"/>
      <c r="AF8" s="582"/>
      <c r="AG8" s="582"/>
      <c r="AH8" s="582"/>
      <c r="AI8" s="582"/>
      <c r="AJ8" s="584"/>
      <c r="AK8" s="583"/>
      <c r="AL8" s="582"/>
      <c r="AM8" s="582"/>
      <c r="AN8" s="582"/>
      <c r="AO8" s="584"/>
      <c r="AP8" s="358"/>
    </row>
    <row r="9" spans="3:42" ht="18.75" customHeight="1">
      <c r="C9" s="358"/>
      <c r="D9" s="358"/>
      <c r="E9" s="1274"/>
      <c r="F9" s="1275"/>
      <c r="G9" s="1275"/>
      <c r="H9" s="1275"/>
      <c r="I9" s="1275"/>
      <c r="J9" s="1276"/>
      <c r="K9" s="575"/>
      <c r="L9" s="580"/>
      <c r="M9" s="358"/>
      <c r="N9" s="358"/>
      <c r="O9" s="1352" t="s">
        <v>706</v>
      </c>
      <c r="P9" s="1269"/>
      <c r="Q9" s="1269"/>
      <c r="R9" s="1269"/>
      <c r="S9" s="1269"/>
      <c r="T9" s="1269"/>
      <c r="U9" s="1269"/>
      <c r="V9" s="1270"/>
      <c r="W9" s="572"/>
      <c r="X9" s="573"/>
      <c r="Y9" s="573"/>
      <c r="Z9" s="573"/>
      <c r="AA9" s="573"/>
      <c r="AB9" s="573"/>
      <c r="AC9" s="574"/>
      <c r="AD9" s="572"/>
      <c r="AE9" s="573"/>
      <c r="AF9" s="573"/>
      <c r="AG9" s="573"/>
      <c r="AH9" s="573"/>
      <c r="AI9" s="573"/>
      <c r="AJ9" s="574"/>
      <c r="AK9" s="572"/>
      <c r="AL9" s="573"/>
      <c r="AM9" s="573"/>
      <c r="AN9" s="573"/>
      <c r="AO9" s="574"/>
      <c r="AP9" s="358"/>
    </row>
    <row r="10" spans="3:42" ht="18.75" customHeight="1">
      <c r="C10" s="358"/>
      <c r="D10" s="358"/>
      <c r="E10" s="1351" t="s">
        <v>707</v>
      </c>
      <c r="F10" s="1351"/>
      <c r="G10" s="1351"/>
      <c r="H10" s="1351"/>
      <c r="I10" s="1351"/>
      <c r="J10" s="1351"/>
      <c r="K10" s="365"/>
      <c r="L10" s="581"/>
      <c r="M10" s="358"/>
      <c r="N10" s="358"/>
      <c r="O10" s="1274"/>
      <c r="P10" s="1275"/>
      <c r="Q10" s="1275"/>
      <c r="R10" s="1275"/>
      <c r="S10" s="1275"/>
      <c r="T10" s="1275"/>
      <c r="U10" s="1275"/>
      <c r="V10" s="1276"/>
      <c r="W10" s="569"/>
      <c r="X10" s="570"/>
      <c r="Y10" s="570"/>
      <c r="Z10" s="570"/>
      <c r="AA10" s="570"/>
      <c r="AB10" s="570"/>
      <c r="AC10" s="571"/>
      <c r="AD10" s="569"/>
      <c r="AE10" s="570"/>
      <c r="AF10" s="570"/>
      <c r="AG10" s="570"/>
      <c r="AH10" s="570"/>
      <c r="AI10" s="570"/>
      <c r="AJ10" s="571"/>
      <c r="AK10" s="569"/>
      <c r="AL10" s="570"/>
      <c r="AM10" s="570"/>
      <c r="AN10" s="570"/>
      <c r="AO10" s="571"/>
      <c r="AP10" s="358"/>
    </row>
    <row r="11" spans="3:42" ht="18.75" customHeight="1">
      <c r="C11" s="358"/>
      <c r="D11" s="358"/>
      <c r="E11" s="1261"/>
      <c r="F11" s="1261"/>
      <c r="G11" s="1261"/>
      <c r="H11" s="1261"/>
      <c r="I11" s="1261"/>
      <c r="J11" s="1261"/>
      <c r="K11" s="575"/>
      <c r="L11" s="581"/>
      <c r="M11" s="358"/>
      <c r="N11" s="358"/>
      <c r="O11" s="1271" t="s">
        <v>707</v>
      </c>
      <c r="P11" s="1272"/>
      <c r="Q11" s="1272"/>
      <c r="R11" s="1272"/>
      <c r="S11" s="1272"/>
      <c r="T11" s="1272"/>
      <c r="U11" s="1272"/>
      <c r="V11" s="1273"/>
      <c r="W11" s="583"/>
      <c r="X11" s="582"/>
      <c r="Y11" s="582"/>
      <c r="Z11" s="582"/>
      <c r="AA11" s="582"/>
      <c r="AB11" s="582"/>
      <c r="AC11" s="584"/>
      <c r="AD11" s="583"/>
      <c r="AE11" s="582"/>
      <c r="AF11" s="582"/>
      <c r="AG11" s="582"/>
      <c r="AH11" s="582"/>
      <c r="AI11" s="582"/>
      <c r="AJ11" s="584"/>
      <c r="AK11" s="583"/>
      <c r="AL11" s="582"/>
      <c r="AM11" s="582"/>
      <c r="AN11" s="582"/>
      <c r="AO11" s="584"/>
      <c r="AP11" s="358"/>
    </row>
    <row r="12" spans="3:42" ht="18.75" customHeight="1">
      <c r="C12" s="358"/>
      <c r="D12" s="358"/>
      <c r="E12" s="1353" t="s">
        <v>803</v>
      </c>
      <c r="F12" s="1466" t="s">
        <v>395</v>
      </c>
      <c r="G12" s="1317" t="s">
        <v>143</v>
      </c>
      <c r="H12" s="1358"/>
      <c r="I12" s="1314" t="s">
        <v>696</v>
      </c>
      <c r="J12" s="1316"/>
      <c r="K12" s="415"/>
      <c r="L12" s="416" t="s">
        <v>396</v>
      </c>
      <c r="M12" s="358"/>
      <c r="N12" s="358"/>
      <c r="O12" s="1274"/>
      <c r="P12" s="1275"/>
      <c r="Q12" s="1275"/>
      <c r="R12" s="1275"/>
      <c r="S12" s="1275"/>
      <c r="T12" s="1275"/>
      <c r="U12" s="1275"/>
      <c r="V12" s="1276"/>
      <c r="W12" s="1265"/>
      <c r="X12" s="1266"/>
      <c r="Y12" s="1266"/>
      <c r="Z12" s="1266"/>
      <c r="AA12" s="1266"/>
      <c r="AB12" s="1266"/>
      <c r="AC12" s="1267"/>
      <c r="AD12" s="1265"/>
      <c r="AE12" s="1266"/>
      <c r="AF12" s="1266"/>
      <c r="AG12" s="1266"/>
      <c r="AH12" s="1266"/>
      <c r="AI12" s="1266"/>
      <c r="AJ12" s="1267"/>
      <c r="AK12" s="1265"/>
      <c r="AL12" s="1266"/>
      <c r="AM12" s="1266"/>
      <c r="AN12" s="1266"/>
      <c r="AO12" s="1267"/>
      <c r="AP12" s="358"/>
    </row>
    <row r="13" spans="3:42" ht="18.75" customHeight="1">
      <c r="C13" s="358"/>
      <c r="D13" s="358"/>
      <c r="E13" s="1354"/>
      <c r="F13" s="1467"/>
      <c r="G13" s="1359"/>
      <c r="H13" s="1360"/>
      <c r="I13" s="1305"/>
      <c r="J13" s="1307"/>
      <c r="K13" s="417"/>
      <c r="L13" s="418"/>
      <c r="M13" s="358"/>
      <c r="N13" s="358"/>
      <c r="O13" s="1353" t="s">
        <v>804</v>
      </c>
      <c r="P13" s="1469" t="s">
        <v>395</v>
      </c>
      <c r="Q13" s="1317" t="s">
        <v>143</v>
      </c>
      <c r="R13" s="1358"/>
      <c r="S13" s="1302" t="s">
        <v>696</v>
      </c>
      <c r="T13" s="1303"/>
      <c r="U13" s="1303"/>
      <c r="V13" s="1304"/>
      <c r="W13" s="1262"/>
      <c r="X13" s="1263"/>
      <c r="Y13" s="1263"/>
      <c r="Z13" s="1263"/>
      <c r="AA13" s="1263"/>
      <c r="AB13" s="1263"/>
      <c r="AC13" s="1264"/>
      <c r="AD13" s="1262"/>
      <c r="AE13" s="1263"/>
      <c r="AF13" s="1263"/>
      <c r="AG13" s="1263"/>
      <c r="AH13" s="1263"/>
      <c r="AI13" s="1263"/>
      <c r="AJ13" s="1264"/>
      <c r="AK13" s="1262"/>
      <c r="AL13" s="1263"/>
      <c r="AM13" s="1263"/>
      <c r="AN13" s="1263"/>
      <c r="AO13" s="1264"/>
      <c r="AP13" s="358"/>
    </row>
    <row r="14" spans="3:42" ht="18.75" customHeight="1">
      <c r="C14" s="358"/>
      <c r="D14" s="358"/>
      <c r="E14" s="1354"/>
      <c r="F14" s="1467"/>
      <c r="G14" s="1359"/>
      <c r="H14" s="1360"/>
      <c r="I14" s="1317" t="s">
        <v>406</v>
      </c>
      <c r="J14" s="1358"/>
      <c r="K14" s="419"/>
      <c r="L14" s="1363" t="s">
        <v>401</v>
      </c>
      <c r="M14" s="358"/>
      <c r="N14" s="358"/>
      <c r="O14" s="1354"/>
      <c r="P14" s="1470"/>
      <c r="Q14" s="1359"/>
      <c r="R14" s="1360"/>
      <c r="S14" s="1305"/>
      <c r="T14" s="1306"/>
      <c r="U14" s="1306"/>
      <c r="V14" s="1307"/>
      <c r="W14" s="1311"/>
      <c r="X14" s="1312"/>
      <c r="Y14" s="1312"/>
      <c r="Z14" s="1312"/>
      <c r="AA14" s="1312"/>
      <c r="AB14" s="1312"/>
      <c r="AC14" s="1313"/>
      <c r="AD14" s="1311"/>
      <c r="AE14" s="1312"/>
      <c r="AF14" s="1312"/>
      <c r="AG14" s="1312"/>
      <c r="AH14" s="1312"/>
      <c r="AI14" s="1312"/>
      <c r="AJ14" s="1313"/>
      <c r="AK14" s="1311"/>
      <c r="AL14" s="1312"/>
      <c r="AM14" s="1312"/>
      <c r="AN14" s="1312"/>
      <c r="AO14" s="1313"/>
      <c r="AP14" s="358"/>
    </row>
    <row r="15" spans="3:42" ht="18.75" customHeight="1">
      <c r="C15" s="358"/>
      <c r="D15" s="358"/>
      <c r="E15" s="1354"/>
      <c r="F15" s="1467"/>
      <c r="G15" s="1359"/>
      <c r="H15" s="1360"/>
      <c r="I15" s="1359"/>
      <c r="J15" s="1360"/>
      <c r="K15" s="420"/>
      <c r="L15" s="1364"/>
      <c r="M15" s="358"/>
      <c r="N15" s="358"/>
      <c r="O15" s="1354"/>
      <c r="P15" s="1470"/>
      <c r="Q15" s="1359"/>
      <c r="R15" s="1360"/>
      <c r="S15" s="1370" t="s">
        <v>417</v>
      </c>
      <c r="T15" s="1371"/>
      <c r="U15" s="1371"/>
      <c r="V15" s="1372"/>
      <c r="W15" s="1308"/>
      <c r="X15" s="1309"/>
      <c r="Y15" s="1309"/>
      <c r="Z15" s="1309"/>
      <c r="AA15" s="1309"/>
      <c r="AB15" s="1309"/>
      <c r="AC15" s="1310"/>
      <c r="AD15" s="1308"/>
      <c r="AE15" s="1309"/>
      <c r="AF15" s="1309"/>
      <c r="AG15" s="1309"/>
      <c r="AH15" s="1309"/>
      <c r="AI15" s="1309"/>
      <c r="AJ15" s="1310"/>
      <c r="AK15" s="1308"/>
      <c r="AL15" s="1309"/>
      <c r="AM15" s="1309"/>
      <c r="AN15" s="1309"/>
      <c r="AO15" s="1310"/>
      <c r="AP15" s="358"/>
    </row>
    <row r="16" spans="3:42" ht="18.75" customHeight="1">
      <c r="C16" s="358"/>
      <c r="D16" s="358"/>
      <c r="E16" s="1354"/>
      <c r="F16" s="1467"/>
      <c r="G16" s="1359"/>
      <c r="H16" s="1360"/>
      <c r="I16" s="1359"/>
      <c r="J16" s="1360"/>
      <c r="K16" s="420"/>
      <c r="L16" s="421" t="s">
        <v>697</v>
      </c>
      <c r="M16" s="358"/>
      <c r="N16" s="358"/>
      <c r="O16" s="1354"/>
      <c r="P16" s="1470"/>
      <c r="Q16" s="1361"/>
      <c r="R16" s="1362"/>
      <c r="S16" s="1373"/>
      <c r="T16" s="1374"/>
      <c r="U16" s="1374"/>
      <c r="V16" s="1375"/>
      <c r="W16" s="1311"/>
      <c r="X16" s="1312"/>
      <c r="Y16" s="1312"/>
      <c r="Z16" s="1312"/>
      <c r="AA16" s="1312"/>
      <c r="AB16" s="1312"/>
      <c r="AC16" s="1313"/>
      <c r="AD16" s="1311"/>
      <c r="AE16" s="1312"/>
      <c r="AF16" s="1312"/>
      <c r="AG16" s="1312"/>
      <c r="AH16" s="1312"/>
      <c r="AI16" s="1312"/>
      <c r="AJ16" s="1313"/>
      <c r="AK16" s="1311"/>
      <c r="AL16" s="1312"/>
      <c r="AM16" s="1312"/>
      <c r="AN16" s="1312"/>
      <c r="AO16" s="1313"/>
      <c r="AP16" s="358"/>
    </row>
    <row r="17" spans="3:42" ht="18.75" customHeight="1">
      <c r="C17" s="358"/>
      <c r="D17" s="358"/>
      <c r="E17" s="1354"/>
      <c r="F17" s="1467"/>
      <c r="G17" s="1361"/>
      <c r="H17" s="1362"/>
      <c r="I17" s="1361"/>
      <c r="J17" s="1362"/>
      <c r="K17" s="422"/>
      <c r="L17" s="423" t="s">
        <v>153</v>
      </c>
      <c r="M17" s="358"/>
      <c r="N17" s="358"/>
      <c r="O17" s="1354"/>
      <c r="P17" s="1470"/>
      <c r="Q17" s="1282" t="s">
        <v>733</v>
      </c>
      <c r="R17" s="1283"/>
      <c r="S17" s="1302" t="s">
        <v>698</v>
      </c>
      <c r="T17" s="1303"/>
      <c r="U17" s="1303"/>
      <c r="V17" s="1304"/>
      <c r="W17" s="1308"/>
      <c r="X17" s="1309"/>
      <c r="Y17" s="1309"/>
      <c r="Z17" s="1309"/>
      <c r="AA17" s="1309"/>
      <c r="AB17" s="1309"/>
      <c r="AC17" s="1310"/>
      <c r="AD17" s="1308"/>
      <c r="AE17" s="1309"/>
      <c r="AF17" s="1309"/>
      <c r="AG17" s="1309"/>
      <c r="AH17" s="1309"/>
      <c r="AI17" s="1309"/>
      <c r="AJ17" s="1310"/>
      <c r="AK17" s="1308"/>
      <c r="AL17" s="1309"/>
      <c r="AM17" s="1309"/>
      <c r="AN17" s="1309"/>
      <c r="AO17" s="1310"/>
      <c r="AP17" s="358"/>
    </row>
    <row r="18" spans="3:42" ht="18.75" customHeight="1">
      <c r="C18" s="358"/>
      <c r="D18" s="358"/>
      <c r="E18" s="1354"/>
      <c r="F18" s="1467"/>
      <c r="G18" s="1282" t="s">
        <v>733</v>
      </c>
      <c r="H18" s="1283"/>
      <c r="I18" s="1302" t="s">
        <v>698</v>
      </c>
      <c r="J18" s="1304"/>
      <c r="K18" s="420"/>
      <c r="L18" s="1328"/>
      <c r="M18" s="358"/>
      <c r="N18" s="358"/>
      <c r="O18" s="1354"/>
      <c r="P18" s="1470"/>
      <c r="Q18" s="1365"/>
      <c r="R18" s="1366"/>
      <c r="S18" s="1305"/>
      <c r="T18" s="1306"/>
      <c r="U18" s="1306"/>
      <c r="V18" s="1307"/>
      <c r="W18" s="1311"/>
      <c r="X18" s="1312"/>
      <c r="Y18" s="1312"/>
      <c r="Z18" s="1312"/>
      <c r="AA18" s="1312"/>
      <c r="AB18" s="1312"/>
      <c r="AC18" s="1313"/>
      <c r="AD18" s="1311"/>
      <c r="AE18" s="1312"/>
      <c r="AF18" s="1312"/>
      <c r="AG18" s="1312"/>
      <c r="AH18" s="1312"/>
      <c r="AI18" s="1312"/>
      <c r="AJ18" s="1313"/>
      <c r="AK18" s="1311"/>
      <c r="AL18" s="1312"/>
      <c r="AM18" s="1312"/>
      <c r="AN18" s="1312"/>
      <c r="AO18" s="1313"/>
      <c r="AP18" s="358"/>
    </row>
    <row r="19" spans="3:42" ht="18.75" customHeight="1">
      <c r="C19" s="358"/>
      <c r="D19" s="358"/>
      <c r="E19" s="1354"/>
      <c r="F19" s="1467"/>
      <c r="G19" s="1365"/>
      <c r="H19" s="1366"/>
      <c r="I19" s="1305"/>
      <c r="J19" s="1307"/>
      <c r="K19" s="422"/>
      <c r="L19" s="1329"/>
      <c r="M19" s="358"/>
      <c r="N19" s="358"/>
      <c r="O19" s="1354"/>
      <c r="P19" s="1470"/>
      <c r="Q19" s="1376" t="s">
        <v>217</v>
      </c>
      <c r="R19" s="1377"/>
      <c r="S19" s="1377"/>
      <c r="T19" s="1377"/>
      <c r="U19" s="1377"/>
      <c r="V19" s="1378"/>
      <c r="W19" s="1308"/>
      <c r="X19" s="1309"/>
      <c r="Y19" s="1309"/>
      <c r="Z19" s="1309"/>
      <c r="AA19" s="1309"/>
      <c r="AB19" s="1309"/>
      <c r="AC19" s="1310"/>
      <c r="AD19" s="1308"/>
      <c r="AE19" s="1309"/>
      <c r="AF19" s="1309"/>
      <c r="AG19" s="1309"/>
      <c r="AH19" s="1309"/>
      <c r="AI19" s="1309"/>
      <c r="AJ19" s="1310"/>
      <c r="AK19" s="1308"/>
      <c r="AL19" s="1309"/>
      <c r="AM19" s="1309"/>
      <c r="AN19" s="1309"/>
      <c r="AO19" s="1310"/>
      <c r="AP19" s="358"/>
    </row>
    <row r="20" spans="3:42" ht="18.75" customHeight="1">
      <c r="C20" s="358"/>
      <c r="D20" s="358"/>
      <c r="E20" s="1354"/>
      <c r="F20" s="1467"/>
      <c r="G20" s="1382" t="s">
        <v>217</v>
      </c>
      <c r="H20" s="1383"/>
      <c r="I20" s="1383"/>
      <c r="J20" s="1384"/>
      <c r="K20" s="420"/>
      <c r="L20" s="1388"/>
      <c r="M20" s="358"/>
      <c r="N20" s="358"/>
      <c r="O20" s="1354"/>
      <c r="P20" s="1470"/>
      <c r="Q20" s="1379"/>
      <c r="R20" s="1380"/>
      <c r="S20" s="1380"/>
      <c r="T20" s="1380"/>
      <c r="U20" s="1380"/>
      <c r="V20" s="1381"/>
      <c r="W20" s="1311"/>
      <c r="X20" s="1312"/>
      <c r="Y20" s="1312"/>
      <c r="Z20" s="1312"/>
      <c r="AA20" s="1312"/>
      <c r="AB20" s="1312"/>
      <c r="AC20" s="1313"/>
      <c r="AD20" s="1311"/>
      <c r="AE20" s="1312"/>
      <c r="AF20" s="1312"/>
      <c r="AG20" s="1312"/>
      <c r="AH20" s="1312"/>
      <c r="AI20" s="1312"/>
      <c r="AJ20" s="1313"/>
      <c r="AK20" s="1311"/>
      <c r="AL20" s="1312"/>
      <c r="AM20" s="1312"/>
      <c r="AN20" s="1312"/>
      <c r="AO20" s="1313"/>
      <c r="AP20" s="358"/>
    </row>
    <row r="21" spans="3:42" ht="18.75" customHeight="1">
      <c r="C21" s="358"/>
      <c r="D21" s="358"/>
      <c r="E21" s="1354"/>
      <c r="F21" s="1467"/>
      <c r="G21" s="1385"/>
      <c r="H21" s="1386"/>
      <c r="I21" s="1386"/>
      <c r="J21" s="1387"/>
      <c r="K21" s="422"/>
      <c r="L21" s="1329"/>
      <c r="M21" s="358"/>
      <c r="N21" s="358"/>
      <c r="O21" s="1354"/>
      <c r="P21" s="1470"/>
      <c r="Q21" s="1317" t="s">
        <v>402</v>
      </c>
      <c r="R21" s="1358"/>
      <c r="S21" s="1390" t="s">
        <v>218</v>
      </c>
      <c r="T21" s="1390"/>
      <c r="U21" s="1390"/>
      <c r="V21" s="1296"/>
      <c r="W21" s="1308"/>
      <c r="X21" s="1309"/>
      <c r="Y21" s="1309"/>
      <c r="Z21" s="1309"/>
      <c r="AA21" s="1309"/>
      <c r="AB21" s="1309"/>
      <c r="AC21" s="1310"/>
      <c r="AD21" s="1308"/>
      <c r="AE21" s="1309"/>
      <c r="AF21" s="1309"/>
      <c r="AG21" s="1309"/>
      <c r="AH21" s="1309"/>
      <c r="AI21" s="1309"/>
      <c r="AJ21" s="1310"/>
      <c r="AK21" s="1308"/>
      <c r="AL21" s="1309"/>
      <c r="AM21" s="1309"/>
      <c r="AN21" s="1309"/>
      <c r="AO21" s="1310"/>
      <c r="AP21" s="358"/>
    </row>
    <row r="22" spans="3:42" ht="18.75" customHeight="1">
      <c r="C22" s="358"/>
      <c r="D22" s="358"/>
      <c r="E22" s="1354"/>
      <c r="F22" s="1467"/>
      <c r="G22" s="1317" t="s">
        <v>402</v>
      </c>
      <c r="H22" s="1358"/>
      <c r="I22" s="1317" t="s">
        <v>699</v>
      </c>
      <c r="J22" s="1358"/>
      <c r="K22" s="420"/>
      <c r="L22" s="1328"/>
      <c r="M22" s="358"/>
      <c r="N22" s="358"/>
      <c r="O22" s="1354"/>
      <c r="P22" s="1470"/>
      <c r="Q22" s="1359"/>
      <c r="R22" s="1360"/>
      <c r="S22" s="1391"/>
      <c r="T22" s="1391"/>
      <c r="U22" s="1391"/>
      <c r="V22" s="1298"/>
      <c r="W22" s="1311"/>
      <c r="X22" s="1312"/>
      <c r="Y22" s="1312"/>
      <c r="Z22" s="1312"/>
      <c r="AA22" s="1312"/>
      <c r="AB22" s="1312"/>
      <c r="AC22" s="1313"/>
      <c r="AD22" s="1311"/>
      <c r="AE22" s="1312"/>
      <c r="AF22" s="1312"/>
      <c r="AG22" s="1312"/>
      <c r="AH22" s="1312"/>
      <c r="AI22" s="1312"/>
      <c r="AJ22" s="1313"/>
      <c r="AK22" s="1311"/>
      <c r="AL22" s="1312"/>
      <c r="AM22" s="1312"/>
      <c r="AN22" s="1312"/>
      <c r="AO22" s="1313"/>
      <c r="AP22" s="358"/>
    </row>
    <row r="23" spans="3:42" ht="18.75" customHeight="1">
      <c r="C23" s="358"/>
      <c r="D23" s="358"/>
      <c r="E23" s="1354"/>
      <c r="F23" s="1467"/>
      <c r="G23" s="1359"/>
      <c r="H23" s="1360"/>
      <c r="I23" s="1361"/>
      <c r="J23" s="1362"/>
      <c r="K23" s="422"/>
      <c r="L23" s="1329"/>
      <c r="M23" s="358"/>
      <c r="N23" s="358"/>
      <c r="O23" s="1354"/>
      <c r="P23" s="1470"/>
      <c r="Q23" s="1359"/>
      <c r="R23" s="1360"/>
      <c r="S23" s="1472" t="s">
        <v>717</v>
      </c>
      <c r="T23" s="1393"/>
      <c r="U23" s="1295" t="s">
        <v>715</v>
      </c>
      <c r="V23" s="1296"/>
      <c r="W23" s="1308"/>
      <c r="X23" s="1309"/>
      <c r="Y23" s="1309"/>
      <c r="Z23" s="1309"/>
      <c r="AA23" s="1309"/>
      <c r="AB23" s="1309"/>
      <c r="AC23" s="1310"/>
      <c r="AD23" s="1308"/>
      <c r="AE23" s="1309"/>
      <c r="AF23" s="1309"/>
      <c r="AG23" s="1309"/>
      <c r="AH23" s="1309"/>
      <c r="AI23" s="1309"/>
      <c r="AJ23" s="1310"/>
      <c r="AK23" s="1308"/>
      <c r="AL23" s="1309"/>
      <c r="AM23" s="1309"/>
      <c r="AN23" s="1309"/>
      <c r="AO23" s="1310"/>
      <c r="AP23" s="358"/>
    </row>
    <row r="24" spans="3:42" ht="18.75" customHeight="1">
      <c r="C24" s="358"/>
      <c r="D24" s="358"/>
      <c r="E24" s="1354"/>
      <c r="F24" s="1467"/>
      <c r="G24" s="1359"/>
      <c r="H24" s="1360"/>
      <c r="I24" s="1404" t="s">
        <v>713</v>
      </c>
      <c r="J24" s="1407" t="s">
        <v>714</v>
      </c>
      <c r="K24" s="420"/>
      <c r="L24" s="1409"/>
      <c r="M24" s="358"/>
      <c r="N24" s="358"/>
      <c r="O24" s="1354"/>
      <c r="P24" s="1470"/>
      <c r="Q24" s="1359"/>
      <c r="R24" s="1360"/>
      <c r="S24" s="1473"/>
      <c r="T24" s="1395"/>
      <c r="U24" s="1297"/>
      <c r="V24" s="1298"/>
      <c r="W24" s="1311"/>
      <c r="X24" s="1312"/>
      <c r="Y24" s="1312"/>
      <c r="Z24" s="1312"/>
      <c r="AA24" s="1312"/>
      <c r="AB24" s="1312"/>
      <c r="AC24" s="1313"/>
      <c r="AD24" s="1311"/>
      <c r="AE24" s="1312"/>
      <c r="AF24" s="1312"/>
      <c r="AG24" s="1312"/>
      <c r="AH24" s="1312"/>
      <c r="AI24" s="1312"/>
      <c r="AJ24" s="1313"/>
      <c r="AK24" s="1311"/>
      <c r="AL24" s="1312"/>
      <c r="AM24" s="1312"/>
      <c r="AN24" s="1312"/>
      <c r="AO24" s="1313"/>
      <c r="AP24" s="358"/>
    </row>
    <row r="25" spans="3:42" ht="18.75" customHeight="1">
      <c r="C25" s="358"/>
      <c r="D25" s="358"/>
      <c r="E25" s="1354"/>
      <c r="F25" s="1467"/>
      <c r="G25" s="1359"/>
      <c r="H25" s="1360"/>
      <c r="I25" s="1406"/>
      <c r="J25" s="1408"/>
      <c r="K25" s="422"/>
      <c r="L25" s="1410"/>
      <c r="M25" s="358"/>
      <c r="N25" s="358"/>
      <c r="O25" s="1354"/>
      <c r="P25" s="1470"/>
      <c r="Q25" s="1359"/>
      <c r="R25" s="1360"/>
      <c r="S25" s="1473"/>
      <c r="T25" s="1395"/>
      <c r="U25" s="1389" t="s">
        <v>421</v>
      </c>
      <c r="V25" s="1296"/>
      <c r="W25" s="1308"/>
      <c r="X25" s="1309"/>
      <c r="Y25" s="1309"/>
      <c r="Z25" s="1309"/>
      <c r="AA25" s="1309"/>
      <c r="AB25" s="1309"/>
      <c r="AC25" s="1310"/>
      <c r="AD25" s="1308"/>
      <c r="AE25" s="1309"/>
      <c r="AF25" s="1309"/>
      <c r="AG25" s="1309"/>
      <c r="AH25" s="1309"/>
      <c r="AI25" s="1309"/>
      <c r="AJ25" s="1310"/>
      <c r="AK25" s="1308"/>
      <c r="AL25" s="1309"/>
      <c r="AM25" s="1309"/>
      <c r="AN25" s="1309"/>
      <c r="AO25" s="1310"/>
      <c r="AP25" s="358"/>
    </row>
    <row r="26" spans="3:42" ht="18.75" customHeight="1">
      <c r="C26" s="358"/>
      <c r="D26" s="358"/>
      <c r="E26" s="1354"/>
      <c r="F26" s="1467"/>
      <c r="G26" s="1359"/>
      <c r="H26" s="1360"/>
      <c r="I26" s="1406"/>
      <c r="J26" s="1398" t="s">
        <v>420</v>
      </c>
      <c r="K26" s="420"/>
      <c r="L26" s="1400" t="s">
        <v>423</v>
      </c>
      <c r="M26" s="358"/>
      <c r="N26" s="358"/>
      <c r="O26" s="1354"/>
      <c r="P26" s="1470"/>
      <c r="Q26" s="1359"/>
      <c r="R26" s="1360"/>
      <c r="S26" s="1474"/>
      <c r="T26" s="1397"/>
      <c r="U26" s="1297"/>
      <c r="V26" s="1298"/>
      <c r="W26" s="1311"/>
      <c r="X26" s="1312"/>
      <c r="Y26" s="1312"/>
      <c r="Z26" s="1312"/>
      <c r="AA26" s="1312"/>
      <c r="AB26" s="1312"/>
      <c r="AC26" s="1313"/>
      <c r="AD26" s="1311"/>
      <c r="AE26" s="1312"/>
      <c r="AF26" s="1312"/>
      <c r="AG26" s="1312"/>
      <c r="AH26" s="1312"/>
      <c r="AI26" s="1312"/>
      <c r="AJ26" s="1313"/>
      <c r="AK26" s="1311"/>
      <c r="AL26" s="1312"/>
      <c r="AM26" s="1312"/>
      <c r="AN26" s="1312"/>
      <c r="AO26" s="1313"/>
      <c r="AP26" s="358"/>
    </row>
    <row r="27" spans="3:42" ht="18.75" customHeight="1">
      <c r="C27" s="358"/>
      <c r="D27" s="358"/>
      <c r="E27" s="1354"/>
      <c r="F27" s="1467"/>
      <c r="G27" s="1359"/>
      <c r="H27" s="1360"/>
      <c r="I27" s="1406"/>
      <c r="J27" s="1399"/>
      <c r="K27" s="422"/>
      <c r="L27" s="1401"/>
      <c r="M27" s="358"/>
      <c r="N27" s="358"/>
      <c r="O27" s="1354"/>
      <c r="P27" s="1470"/>
      <c r="Q27" s="1359"/>
      <c r="R27" s="1360"/>
      <c r="S27" s="1402" t="s">
        <v>841</v>
      </c>
      <c r="T27" s="1402"/>
      <c r="U27" s="1402"/>
      <c r="V27" s="1358"/>
      <c r="W27" s="1308"/>
      <c r="X27" s="1309"/>
      <c r="Y27" s="1309"/>
      <c r="Z27" s="1309"/>
      <c r="AA27" s="1309"/>
      <c r="AB27" s="1309"/>
      <c r="AC27" s="1310"/>
      <c r="AD27" s="1308"/>
      <c r="AE27" s="1309"/>
      <c r="AF27" s="1309"/>
      <c r="AG27" s="1309"/>
      <c r="AH27" s="1309"/>
      <c r="AI27" s="1309"/>
      <c r="AJ27" s="1310"/>
      <c r="AK27" s="1308"/>
      <c r="AL27" s="1309"/>
      <c r="AM27" s="1309"/>
      <c r="AN27" s="1309"/>
      <c r="AO27" s="1310"/>
      <c r="AP27" s="358"/>
    </row>
    <row r="28" spans="3:42" ht="18.75" customHeight="1">
      <c r="C28" s="358"/>
      <c r="D28" s="358"/>
      <c r="E28" s="1354"/>
      <c r="F28" s="1467"/>
      <c r="G28" s="1359"/>
      <c r="H28" s="1360"/>
      <c r="I28" s="1406"/>
      <c r="J28" s="1404" t="s">
        <v>322</v>
      </c>
      <c r="K28" s="420"/>
      <c r="L28" s="1400" t="s">
        <v>423</v>
      </c>
      <c r="M28" s="358"/>
      <c r="N28" s="358"/>
      <c r="O28" s="1354"/>
      <c r="P28" s="1471"/>
      <c r="Q28" s="1361"/>
      <c r="R28" s="1362"/>
      <c r="S28" s="1403"/>
      <c r="T28" s="1403"/>
      <c r="U28" s="1403"/>
      <c r="V28" s="1362"/>
      <c r="W28" s="1311"/>
      <c r="X28" s="1312"/>
      <c r="Y28" s="1312"/>
      <c r="Z28" s="1312"/>
      <c r="AA28" s="1312"/>
      <c r="AB28" s="1312"/>
      <c r="AC28" s="1313"/>
      <c r="AD28" s="1311"/>
      <c r="AE28" s="1312"/>
      <c r="AF28" s="1312"/>
      <c r="AG28" s="1312"/>
      <c r="AH28" s="1312"/>
      <c r="AI28" s="1312"/>
      <c r="AJ28" s="1313"/>
      <c r="AK28" s="1311"/>
      <c r="AL28" s="1312"/>
      <c r="AM28" s="1312"/>
      <c r="AN28" s="1312"/>
      <c r="AO28" s="1313"/>
      <c r="AP28" s="358"/>
    </row>
    <row r="29" spans="3:42" ht="18.75" customHeight="1">
      <c r="C29" s="358"/>
      <c r="D29" s="358"/>
      <c r="E29" s="1354"/>
      <c r="F29" s="1467"/>
      <c r="G29" s="1359"/>
      <c r="H29" s="1360"/>
      <c r="I29" s="1405"/>
      <c r="J29" s="1405"/>
      <c r="K29" s="422"/>
      <c r="L29" s="1401"/>
      <c r="M29" s="358"/>
      <c r="N29" s="358"/>
      <c r="O29" s="1354"/>
      <c r="P29" s="1317" t="s">
        <v>701</v>
      </c>
      <c r="Q29" s="1402"/>
      <c r="R29" s="1402"/>
      <c r="S29" s="1402"/>
      <c r="T29" s="1402"/>
      <c r="U29" s="1402"/>
      <c r="V29" s="1358"/>
      <c r="W29" s="1308"/>
      <c r="X29" s="1309"/>
      <c r="Y29" s="1309"/>
      <c r="Z29" s="1309"/>
      <c r="AA29" s="1309"/>
      <c r="AB29" s="1309"/>
      <c r="AC29" s="1310"/>
      <c r="AD29" s="1308"/>
      <c r="AE29" s="1309"/>
      <c r="AF29" s="1309"/>
      <c r="AG29" s="1309"/>
      <c r="AH29" s="1309"/>
      <c r="AI29" s="1309"/>
      <c r="AJ29" s="1310"/>
      <c r="AK29" s="1308"/>
      <c r="AL29" s="1309"/>
      <c r="AM29" s="1309"/>
      <c r="AN29" s="1309"/>
      <c r="AO29" s="1310"/>
      <c r="AP29" s="358"/>
    </row>
    <row r="30" spans="3:42" ht="18.75" customHeight="1">
      <c r="C30" s="358"/>
      <c r="D30" s="358"/>
      <c r="E30" s="1354"/>
      <c r="F30" s="1467"/>
      <c r="G30" s="1359"/>
      <c r="H30" s="1360"/>
      <c r="I30" s="1404" t="s">
        <v>841</v>
      </c>
      <c r="J30" s="1404"/>
      <c r="K30" s="766"/>
      <c r="L30" s="1475"/>
      <c r="M30" s="358"/>
      <c r="N30" s="358"/>
      <c r="O30" s="1355"/>
      <c r="P30" s="1361"/>
      <c r="Q30" s="1403"/>
      <c r="R30" s="1403"/>
      <c r="S30" s="1403"/>
      <c r="T30" s="1403"/>
      <c r="U30" s="1403"/>
      <c r="V30" s="1362"/>
      <c r="W30" s="1311"/>
      <c r="X30" s="1312"/>
      <c r="Y30" s="1312"/>
      <c r="Z30" s="1312"/>
      <c r="AA30" s="1312"/>
      <c r="AB30" s="1312"/>
      <c r="AC30" s="1313"/>
      <c r="AD30" s="1311"/>
      <c r="AE30" s="1312"/>
      <c r="AF30" s="1312"/>
      <c r="AG30" s="1312"/>
      <c r="AH30" s="1312"/>
      <c r="AI30" s="1312"/>
      <c r="AJ30" s="1313"/>
      <c r="AK30" s="1311"/>
      <c r="AL30" s="1312"/>
      <c r="AM30" s="1312"/>
      <c r="AN30" s="1312"/>
      <c r="AO30" s="1313"/>
      <c r="AP30" s="358"/>
    </row>
    <row r="31" spans="3:42" ht="18.75" customHeight="1">
      <c r="C31" s="358"/>
      <c r="D31" s="358"/>
      <c r="E31" s="1354"/>
      <c r="F31" s="1468"/>
      <c r="G31" s="1361"/>
      <c r="H31" s="1362"/>
      <c r="I31" s="1405"/>
      <c r="J31" s="1405"/>
      <c r="K31" s="422"/>
      <c r="L31" s="1476"/>
      <c r="M31" s="358"/>
      <c r="N31" s="358"/>
      <c r="O31" s="1324" t="s">
        <v>749</v>
      </c>
      <c r="P31" s="1327" t="s">
        <v>395</v>
      </c>
      <c r="Q31" s="1318" t="s">
        <v>143</v>
      </c>
      <c r="R31" s="1318"/>
      <c r="S31" s="1299" t="s">
        <v>696</v>
      </c>
      <c r="T31" s="1299"/>
      <c r="U31" s="1299"/>
      <c r="V31" s="1299"/>
      <c r="W31" s="1308"/>
      <c r="X31" s="1309"/>
      <c r="Y31" s="1309"/>
      <c r="Z31" s="1309"/>
      <c r="AA31" s="1309"/>
      <c r="AB31" s="1309"/>
      <c r="AC31" s="1310"/>
      <c r="AD31" s="1308"/>
      <c r="AE31" s="1309"/>
      <c r="AF31" s="1309"/>
      <c r="AG31" s="1309"/>
      <c r="AH31" s="1309"/>
      <c r="AI31" s="1309"/>
      <c r="AJ31" s="1310"/>
      <c r="AK31" s="1308"/>
      <c r="AL31" s="1309"/>
      <c r="AM31" s="1309"/>
      <c r="AN31" s="1309"/>
      <c r="AO31" s="1310"/>
      <c r="AP31" s="358"/>
    </row>
    <row r="32" spans="3:42" ht="18.75" customHeight="1">
      <c r="C32" s="358"/>
      <c r="D32" s="358"/>
      <c r="E32" s="1354"/>
      <c r="F32" s="1302" t="s">
        <v>403</v>
      </c>
      <c r="G32" s="1303"/>
      <c r="H32" s="1303"/>
      <c r="I32" s="1315"/>
      <c r="J32" s="1316"/>
      <c r="K32" s="420"/>
      <c r="L32" s="421" t="s">
        <v>700</v>
      </c>
      <c r="M32" s="358"/>
      <c r="N32" s="358"/>
      <c r="O32" s="1325"/>
      <c r="P32" s="1327"/>
      <c r="Q32" s="1318"/>
      <c r="R32" s="1318"/>
      <c r="S32" s="1299"/>
      <c r="T32" s="1299"/>
      <c r="U32" s="1299"/>
      <c r="V32" s="1299"/>
      <c r="W32" s="1311"/>
      <c r="X32" s="1312"/>
      <c r="Y32" s="1312"/>
      <c r="Z32" s="1312"/>
      <c r="AA32" s="1312"/>
      <c r="AB32" s="1312"/>
      <c r="AC32" s="1313"/>
      <c r="AD32" s="1311"/>
      <c r="AE32" s="1312"/>
      <c r="AF32" s="1312"/>
      <c r="AG32" s="1312"/>
      <c r="AH32" s="1312"/>
      <c r="AI32" s="1312"/>
      <c r="AJ32" s="1313"/>
      <c r="AK32" s="1311"/>
      <c r="AL32" s="1312"/>
      <c r="AM32" s="1312"/>
      <c r="AN32" s="1312"/>
      <c r="AO32" s="1313"/>
      <c r="AP32" s="358"/>
    </row>
    <row r="33" spans="3:42" ht="18.75" customHeight="1">
      <c r="C33" s="358"/>
      <c r="D33" s="358"/>
      <c r="E33" s="1354"/>
      <c r="F33" s="1305"/>
      <c r="G33" s="1306"/>
      <c r="H33" s="1306"/>
      <c r="I33" s="1306"/>
      <c r="J33" s="1307"/>
      <c r="K33" s="422"/>
      <c r="L33" s="423" t="s">
        <v>153</v>
      </c>
      <c r="M33" s="358"/>
      <c r="N33" s="358"/>
      <c r="O33" s="1325"/>
      <c r="P33" s="1327"/>
      <c r="Q33" s="1318"/>
      <c r="R33" s="1318"/>
      <c r="S33" s="1300" t="s">
        <v>417</v>
      </c>
      <c r="T33" s="1300"/>
      <c r="U33" s="1300"/>
      <c r="V33" s="1300"/>
      <c r="W33" s="1308"/>
      <c r="X33" s="1309"/>
      <c r="Y33" s="1309"/>
      <c r="Z33" s="1309"/>
      <c r="AA33" s="1309"/>
      <c r="AB33" s="1309"/>
      <c r="AC33" s="1310"/>
      <c r="AD33" s="1308"/>
      <c r="AE33" s="1309"/>
      <c r="AF33" s="1309"/>
      <c r="AG33" s="1309"/>
      <c r="AH33" s="1309"/>
      <c r="AI33" s="1309"/>
      <c r="AJ33" s="1310"/>
      <c r="AK33" s="1308"/>
      <c r="AL33" s="1309"/>
      <c r="AM33" s="1309"/>
      <c r="AN33" s="1309"/>
      <c r="AO33" s="1310"/>
      <c r="AP33" s="358"/>
    </row>
    <row r="34" spans="3:42" ht="18.75" customHeight="1">
      <c r="C34" s="358"/>
      <c r="D34" s="358"/>
      <c r="E34" s="1354"/>
      <c r="F34" s="1302" t="s">
        <v>404</v>
      </c>
      <c r="G34" s="1303"/>
      <c r="H34" s="1303"/>
      <c r="I34" s="1303"/>
      <c r="J34" s="1304"/>
      <c r="K34" s="420"/>
      <c r="L34" s="1328"/>
      <c r="M34" s="358"/>
      <c r="N34" s="358"/>
      <c r="O34" s="1325"/>
      <c r="P34" s="1327"/>
      <c r="Q34" s="1318"/>
      <c r="R34" s="1318"/>
      <c r="S34" s="1300"/>
      <c r="T34" s="1300"/>
      <c r="U34" s="1300"/>
      <c r="V34" s="1300"/>
      <c r="W34" s="1311"/>
      <c r="X34" s="1312"/>
      <c r="Y34" s="1312"/>
      <c r="Z34" s="1312"/>
      <c r="AA34" s="1312"/>
      <c r="AB34" s="1312"/>
      <c r="AC34" s="1313"/>
      <c r="AD34" s="1311"/>
      <c r="AE34" s="1312"/>
      <c r="AF34" s="1312"/>
      <c r="AG34" s="1312"/>
      <c r="AH34" s="1312"/>
      <c r="AI34" s="1312"/>
      <c r="AJ34" s="1313"/>
      <c r="AK34" s="1311"/>
      <c r="AL34" s="1312"/>
      <c r="AM34" s="1312"/>
      <c r="AN34" s="1312"/>
      <c r="AO34" s="1313"/>
      <c r="AP34" s="358"/>
    </row>
    <row r="35" spans="3:42" ht="18.75" customHeight="1">
      <c r="C35" s="358"/>
      <c r="D35" s="358"/>
      <c r="E35" s="1355"/>
      <c r="F35" s="1305"/>
      <c r="G35" s="1306"/>
      <c r="H35" s="1306"/>
      <c r="I35" s="1306"/>
      <c r="J35" s="1307"/>
      <c r="K35" s="422"/>
      <c r="L35" s="1329"/>
      <c r="M35" s="358"/>
      <c r="N35" s="358"/>
      <c r="O35" s="1325"/>
      <c r="P35" s="1327"/>
      <c r="Q35" s="1282" t="s">
        <v>733</v>
      </c>
      <c r="R35" s="1283"/>
      <c r="S35" s="1299" t="s">
        <v>698</v>
      </c>
      <c r="T35" s="1299"/>
      <c r="U35" s="1299"/>
      <c r="V35" s="1299"/>
      <c r="W35" s="1262"/>
      <c r="X35" s="1263"/>
      <c r="Y35" s="1263"/>
      <c r="Z35" s="1263"/>
      <c r="AA35" s="1263"/>
      <c r="AB35" s="1263"/>
      <c r="AC35" s="1264"/>
      <c r="AD35" s="1262"/>
      <c r="AE35" s="1263"/>
      <c r="AF35" s="1263"/>
      <c r="AG35" s="1263"/>
      <c r="AH35" s="1263"/>
      <c r="AI35" s="1263"/>
      <c r="AJ35" s="1264"/>
      <c r="AK35" s="1262"/>
      <c r="AL35" s="1263"/>
      <c r="AM35" s="1263"/>
      <c r="AN35" s="1263"/>
      <c r="AO35" s="1264"/>
      <c r="AP35" s="358"/>
    </row>
    <row r="36" spans="3:42" ht="18.75" customHeight="1">
      <c r="C36" s="358"/>
      <c r="D36" s="358"/>
      <c r="E36" s="1279" t="s">
        <v>744</v>
      </c>
      <c r="F36" s="1411" t="s">
        <v>395</v>
      </c>
      <c r="G36" s="1414" t="s">
        <v>143</v>
      </c>
      <c r="H36" s="1415"/>
      <c r="I36" s="1271" t="s">
        <v>696</v>
      </c>
      <c r="J36" s="1273"/>
      <c r="K36" s="365"/>
      <c r="L36" s="424" t="s">
        <v>396</v>
      </c>
      <c r="M36" s="358"/>
      <c r="N36" s="358"/>
      <c r="O36" s="1325"/>
      <c r="P36" s="1327"/>
      <c r="Q36" s="1284"/>
      <c r="R36" s="1285"/>
      <c r="S36" s="1299"/>
      <c r="T36" s="1299"/>
      <c r="U36" s="1299"/>
      <c r="V36" s="1299"/>
      <c r="W36" s="1265"/>
      <c r="X36" s="1266"/>
      <c r="Y36" s="1266"/>
      <c r="Z36" s="1266"/>
      <c r="AA36" s="1266"/>
      <c r="AB36" s="1266"/>
      <c r="AC36" s="1267"/>
      <c r="AD36" s="1265"/>
      <c r="AE36" s="1266"/>
      <c r="AF36" s="1266"/>
      <c r="AG36" s="1266"/>
      <c r="AH36" s="1266"/>
      <c r="AI36" s="1266"/>
      <c r="AJ36" s="1267"/>
      <c r="AK36" s="1265"/>
      <c r="AL36" s="1266"/>
      <c r="AM36" s="1266"/>
      <c r="AN36" s="1266"/>
      <c r="AO36" s="1267"/>
      <c r="AP36" s="358"/>
    </row>
    <row r="37" spans="3:42" ht="18.75" customHeight="1">
      <c r="C37" s="358"/>
      <c r="D37" s="358"/>
      <c r="E37" s="1280"/>
      <c r="F37" s="1412"/>
      <c r="G37" s="1414"/>
      <c r="H37" s="1415"/>
      <c r="I37" s="1274"/>
      <c r="J37" s="1276"/>
      <c r="K37" s="575"/>
      <c r="L37" s="384"/>
      <c r="M37" s="358"/>
      <c r="N37" s="358"/>
      <c r="O37" s="1325"/>
      <c r="P37" s="1327"/>
      <c r="Q37" s="1286" t="s">
        <v>217</v>
      </c>
      <c r="R37" s="1286"/>
      <c r="S37" s="1286"/>
      <c r="T37" s="1286"/>
      <c r="U37" s="1286"/>
      <c r="V37" s="1286"/>
      <c r="W37" s="1262"/>
      <c r="X37" s="1263"/>
      <c r="Y37" s="1263"/>
      <c r="Z37" s="1263"/>
      <c r="AA37" s="1263"/>
      <c r="AB37" s="1263"/>
      <c r="AC37" s="1264"/>
      <c r="AD37" s="1262"/>
      <c r="AE37" s="1263"/>
      <c r="AF37" s="1263"/>
      <c r="AG37" s="1263"/>
      <c r="AH37" s="1263"/>
      <c r="AI37" s="1263"/>
      <c r="AJ37" s="1264"/>
      <c r="AK37" s="1262"/>
      <c r="AL37" s="1263"/>
      <c r="AM37" s="1263"/>
      <c r="AN37" s="1263"/>
      <c r="AO37" s="1264"/>
      <c r="AP37" s="358"/>
    </row>
    <row r="38" spans="3:42" ht="18.75" customHeight="1">
      <c r="C38" s="358"/>
      <c r="D38" s="358"/>
      <c r="E38" s="1280"/>
      <c r="F38" s="1412"/>
      <c r="G38" s="1414"/>
      <c r="H38" s="1415"/>
      <c r="I38" s="1268" t="s">
        <v>406</v>
      </c>
      <c r="J38" s="1422"/>
      <c r="K38" s="385"/>
      <c r="L38" s="1425" t="s">
        <v>401</v>
      </c>
      <c r="M38" s="358"/>
      <c r="N38" s="358"/>
      <c r="O38" s="1325"/>
      <c r="P38" s="1327"/>
      <c r="Q38" s="1286"/>
      <c r="R38" s="1286"/>
      <c r="S38" s="1286"/>
      <c r="T38" s="1286"/>
      <c r="U38" s="1286"/>
      <c r="V38" s="1286"/>
      <c r="W38" s="1265"/>
      <c r="X38" s="1266"/>
      <c r="Y38" s="1266"/>
      <c r="Z38" s="1266"/>
      <c r="AA38" s="1266"/>
      <c r="AB38" s="1266"/>
      <c r="AC38" s="1267"/>
      <c r="AD38" s="1265"/>
      <c r="AE38" s="1266"/>
      <c r="AF38" s="1266"/>
      <c r="AG38" s="1266"/>
      <c r="AH38" s="1266"/>
      <c r="AI38" s="1266"/>
      <c r="AJ38" s="1267"/>
      <c r="AK38" s="1265"/>
      <c r="AL38" s="1266"/>
      <c r="AM38" s="1266"/>
      <c r="AN38" s="1266"/>
      <c r="AO38" s="1267"/>
      <c r="AP38" s="358"/>
    </row>
    <row r="39" spans="3:42" ht="18.75" customHeight="1">
      <c r="C39" s="358"/>
      <c r="D39" s="358"/>
      <c r="E39" s="1280"/>
      <c r="F39" s="1412"/>
      <c r="G39" s="1414"/>
      <c r="H39" s="1415"/>
      <c r="I39" s="1414"/>
      <c r="J39" s="1415"/>
      <c r="K39" s="381"/>
      <c r="L39" s="1426"/>
      <c r="M39" s="358"/>
      <c r="N39" s="358"/>
      <c r="O39" s="1325"/>
      <c r="P39" s="1327"/>
      <c r="Q39" s="1318" t="s">
        <v>402</v>
      </c>
      <c r="R39" s="1318"/>
      <c r="S39" s="1319" t="s">
        <v>717</v>
      </c>
      <c r="T39" s="1319"/>
      <c r="U39" s="1295" t="s">
        <v>715</v>
      </c>
      <c r="V39" s="1296"/>
      <c r="W39" s="1262"/>
      <c r="X39" s="1263"/>
      <c r="Y39" s="1263"/>
      <c r="Z39" s="1263"/>
      <c r="AA39" s="1263"/>
      <c r="AB39" s="1263"/>
      <c r="AC39" s="1264"/>
      <c r="AD39" s="1262"/>
      <c r="AE39" s="1263"/>
      <c r="AF39" s="1263"/>
      <c r="AG39" s="1263"/>
      <c r="AH39" s="1263"/>
      <c r="AI39" s="1263"/>
      <c r="AJ39" s="1264"/>
      <c r="AK39" s="1262"/>
      <c r="AL39" s="1263"/>
      <c r="AM39" s="1263"/>
      <c r="AN39" s="1263"/>
      <c r="AO39" s="1264"/>
      <c r="AP39" s="358"/>
    </row>
    <row r="40" spans="3:42" ht="18.75" customHeight="1">
      <c r="C40" s="358"/>
      <c r="D40" s="358"/>
      <c r="E40" s="1280"/>
      <c r="F40" s="1412"/>
      <c r="G40" s="1414"/>
      <c r="H40" s="1415"/>
      <c r="I40" s="1414"/>
      <c r="J40" s="1415"/>
      <c r="K40" s="381"/>
      <c r="L40" s="425" t="s">
        <v>697</v>
      </c>
      <c r="M40" s="358"/>
      <c r="N40" s="358"/>
      <c r="O40" s="1325"/>
      <c r="P40" s="1327"/>
      <c r="Q40" s="1318"/>
      <c r="R40" s="1318"/>
      <c r="S40" s="1319"/>
      <c r="T40" s="1319"/>
      <c r="U40" s="1297"/>
      <c r="V40" s="1298"/>
      <c r="W40" s="1265"/>
      <c r="X40" s="1266"/>
      <c r="Y40" s="1266"/>
      <c r="Z40" s="1266"/>
      <c r="AA40" s="1266"/>
      <c r="AB40" s="1266"/>
      <c r="AC40" s="1267"/>
      <c r="AD40" s="1265"/>
      <c r="AE40" s="1266"/>
      <c r="AF40" s="1266"/>
      <c r="AG40" s="1266"/>
      <c r="AH40" s="1266"/>
      <c r="AI40" s="1266"/>
      <c r="AJ40" s="1267"/>
      <c r="AK40" s="1265"/>
      <c r="AL40" s="1266"/>
      <c r="AM40" s="1266"/>
      <c r="AN40" s="1266"/>
      <c r="AO40" s="1267"/>
      <c r="AP40" s="358"/>
    </row>
    <row r="41" spans="3:42" ht="18.75" customHeight="1">
      <c r="C41" s="358"/>
      <c r="D41" s="358"/>
      <c r="E41" s="1280"/>
      <c r="F41" s="1412"/>
      <c r="G41" s="1414"/>
      <c r="H41" s="1415"/>
      <c r="I41" s="1423"/>
      <c r="J41" s="1424"/>
      <c r="K41" s="382"/>
      <c r="L41" s="426" t="s">
        <v>153</v>
      </c>
      <c r="M41" s="358"/>
      <c r="N41" s="358"/>
      <c r="O41" s="1325"/>
      <c r="P41" s="1327"/>
      <c r="Q41" s="1318"/>
      <c r="R41" s="1318"/>
      <c r="S41" s="1319"/>
      <c r="T41" s="1319"/>
      <c r="U41" s="1320" t="s">
        <v>322</v>
      </c>
      <c r="V41" s="1321"/>
      <c r="W41" s="1262"/>
      <c r="X41" s="1263"/>
      <c r="Y41" s="1263"/>
      <c r="Z41" s="1263"/>
      <c r="AA41" s="1263"/>
      <c r="AB41" s="1263"/>
      <c r="AC41" s="1264"/>
      <c r="AD41" s="1262"/>
      <c r="AE41" s="1263"/>
      <c r="AF41" s="1263"/>
      <c r="AG41" s="1263"/>
      <c r="AH41" s="1263"/>
      <c r="AI41" s="1263"/>
      <c r="AJ41" s="1264"/>
      <c r="AK41" s="1262"/>
      <c r="AL41" s="1263"/>
      <c r="AM41" s="1263"/>
      <c r="AN41" s="1263"/>
      <c r="AO41" s="1264"/>
      <c r="AP41" s="358"/>
    </row>
    <row r="42" spans="3:42" ht="18.75" customHeight="1">
      <c r="C42" s="358"/>
      <c r="D42" s="358"/>
      <c r="E42" s="1280"/>
      <c r="F42" s="1412"/>
      <c r="G42" s="1418" t="s">
        <v>733</v>
      </c>
      <c r="H42" s="1419"/>
      <c r="I42" s="1352" t="s">
        <v>698</v>
      </c>
      <c r="J42" s="1270"/>
      <c r="K42" s="381"/>
      <c r="L42" s="1293"/>
      <c r="M42" s="358"/>
      <c r="N42" s="358"/>
      <c r="O42" s="1325"/>
      <c r="P42" s="1327"/>
      <c r="Q42" s="1318"/>
      <c r="R42" s="1318"/>
      <c r="S42" s="1319"/>
      <c r="T42" s="1319"/>
      <c r="U42" s="1322"/>
      <c r="V42" s="1323"/>
      <c r="W42" s="1265"/>
      <c r="X42" s="1266"/>
      <c r="Y42" s="1266"/>
      <c r="Z42" s="1266"/>
      <c r="AA42" s="1266"/>
      <c r="AB42" s="1266"/>
      <c r="AC42" s="1267"/>
      <c r="AD42" s="1265"/>
      <c r="AE42" s="1266"/>
      <c r="AF42" s="1266"/>
      <c r="AG42" s="1266"/>
      <c r="AH42" s="1266"/>
      <c r="AI42" s="1266"/>
      <c r="AJ42" s="1267"/>
      <c r="AK42" s="1265"/>
      <c r="AL42" s="1266"/>
      <c r="AM42" s="1266"/>
      <c r="AN42" s="1266"/>
      <c r="AO42" s="1267"/>
      <c r="AP42" s="358"/>
    </row>
    <row r="43" spans="3:42" ht="18.75" customHeight="1">
      <c r="C43" s="358"/>
      <c r="D43" s="358"/>
      <c r="E43" s="1280"/>
      <c r="F43" s="1412"/>
      <c r="G43" s="1420"/>
      <c r="H43" s="1421"/>
      <c r="I43" s="1274"/>
      <c r="J43" s="1276"/>
      <c r="K43" s="382"/>
      <c r="L43" s="1294"/>
      <c r="M43" s="358"/>
      <c r="N43" s="358"/>
      <c r="O43" s="1325"/>
      <c r="P43" s="1318" t="s">
        <v>701</v>
      </c>
      <c r="Q43" s="1318"/>
      <c r="R43" s="1318"/>
      <c r="S43" s="1318"/>
      <c r="T43" s="1318"/>
      <c r="U43" s="1318"/>
      <c r="V43" s="1318"/>
      <c r="W43" s="1262"/>
      <c r="X43" s="1263"/>
      <c r="Y43" s="1263"/>
      <c r="Z43" s="1263"/>
      <c r="AA43" s="1263"/>
      <c r="AB43" s="1263"/>
      <c r="AC43" s="1264"/>
      <c r="AD43" s="1262"/>
      <c r="AE43" s="1263"/>
      <c r="AF43" s="1263"/>
      <c r="AG43" s="1263"/>
      <c r="AH43" s="1263"/>
      <c r="AI43" s="1263"/>
      <c r="AJ43" s="1264"/>
      <c r="AK43" s="1262"/>
      <c r="AL43" s="1263"/>
      <c r="AM43" s="1263"/>
      <c r="AN43" s="1263"/>
      <c r="AO43" s="1264"/>
      <c r="AP43" s="358"/>
    </row>
    <row r="44" spans="3:42" ht="18.75" customHeight="1">
      <c r="C44" s="358"/>
      <c r="D44" s="358"/>
      <c r="E44" s="1280"/>
      <c r="F44" s="1412"/>
      <c r="G44" s="1287" t="s">
        <v>217</v>
      </c>
      <c r="H44" s="1288"/>
      <c r="I44" s="1288"/>
      <c r="J44" s="1289"/>
      <c r="K44" s="381"/>
      <c r="L44" s="1293"/>
      <c r="M44" s="358"/>
      <c r="N44" s="358"/>
      <c r="O44" s="1326"/>
      <c r="P44" s="1318"/>
      <c r="Q44" s="1318"/>
      <c r="R44" s="1318"/>
      <c r="S44" s="1318"/>
      <c r="T44" s="1318"/>
      <c r="U44" s="1318"/>
      <c r="V44" s="1318"/>
      <c r="W44" s="1265"/>
      <c r="X44" s="1266"/>
      <c r="Y44" s="1266"/>
      <c r="Z44" s="1266"/>
      <c r="AA44" s="1266"/>
      <c r="AB44" s="1266"/>
      <c r="AC44" s="1267"/>
      <c r="AD44" s="1265"/>
      <c r="AE44" s="1266"/>
      <c r="AF44" s="1266"/>
      <c r="AG44" s="1266"/>
      <c r="AH44" s="1266"/>
      <c r="AI44" s="1266"/>
      <c r="AJ44" s="1267"/>
      <c r="AK44" s="1265"/>
      <c r="AL44" s="1266"/>
      <c r="AM44" s="1266"/>
      <c r="AN44" s="1266"/>
      <c r="AO44" s="1267"/>
      <c r="AP44" s="358"/>
    </row>
    <row r="45" spans="3:42" ht="18.75" customHeight="1">
      <c r="C45" s="358"/>
      <c r="D45" s="358"/>
      <c r="E45" s="1280"/>
      <c r="F45" s="1412"/>
      <c r="G45" s="1290"/>
      <c r="H45" s="1291"/>
      <c r="I45" s="1291"/>
      <c r="J45" s="1292"/>
      <c r="K45" s="382"/>
      <c r="L45" s="1294"/>
      <c r="M45" s="358"/>
      <c r="N45" s="358"/>
      <c r="O45" s="1317" t="s">
        <v>731</v>
      </c>
      <c r="P45" s="1303"/>
      <c r="Q45" s="1303"/>
      <c r="R45" s="1304"/>
      <c r="S45" s="1302" t="s">
        <v>714</v>
      </c>
      <c r="T45" s="1303"/>
      <c r="U45" s="1303"/>
      <c r="V45" s="1304"/>
      <c r="W45" s="1262"/>
      <c r="X45" s="1263"/>
      <c r="Y45" s="1263"/>
      <c r="Z45" s="1263"/>
      <c r="AA45" s="1263"/>
      <c r="AB45" s="1263"/>
      <c r="AC45" s="1264"/>
      <c r="AD45" s="1262"/>
      <c r="AE45" s="1263"/>
      <c r="AF45" s="1263"/>
      <c r="AG45" s="1263"/>
      <c r="AH45" s="1263"/>
      <c r="AI45" s="1263"/>
      <c r="AJ45" s="1264"/>
      <c r="AK45" s="1262"/>
      <c r="AL45" s="1263"/>
      <c r="AM45" s="1263"/>
      <c r="AN45" s="1263"/>
      <c r="AO45" s="1264"/>
      <c r="AP45" s="358"/>
    </row>
    <row r="46" spans="3:42" ht="18.75" customHeight="1">
      <c r="C46" s="358"/>
      <c r="D46" s="358"/>
      <c r="E46" s="1280"/>
      <c r="F46" s="1412"/>
      <c r="G46" s="1268" t="s">
        <v>402</v>
      </c>
      <c r="H46" s="1422"/>
      <c r="I46" s="1436" t="s">
        <v>713</v>
      </c>
      <c r="J46" s="1439" t="s">
        <v>714</v>
      </c>
      <c r="K46" s="420"/>
      <c r="L46" s="1293"/>
      <c r="M46" s="358"/>
      <c r="N46" s="358"/>
      <c r="O46" s="1314"/>
      <c r="P46" s="1315"/>
      <c r="Q46" s="1315"/>
      <c r="R46" s="1316"/>
      <c r="S46" s="1305"/>
      <c r="T46" s="1306"/>
      <c r="U46" s="1306"/>
      <c r="V46" s="1307"/>
      <c r="W46" s="1265"/>
      <c r="X46" s="1266"/>
      <c r="Y46" s="1266"/>
      <c r="Z46" s="1266"/>
      <c r="AA46" s="1266"/>
      <c r="AB46" s="1266"/>
      <c r="AC46" s="1267"/>
      <c r="AD46" s="1265"/>
      <c r="AE46" s="1266"/>
      <c r="AF46" s="1266"/>
      <c r="AG46" s="1266"/>
      <c r="AH46" s="1266"/>
      <c r="AI46" s="1266"/>
      <c r="AJ46" s="1267"/>
      <c r="AK46" s="1265"/>
      <c r="AL46" s="1266"/>
      <c r="AM46" s="1266"/>
      <c r="AN46" s="1266"/>
      <c r="AO46" s="1267"/>
      <c r="AP46" s="358"/>
    </row>
    <row r="47" spans="3:42" ht="18.75" customHeight="1">
      <c r="C47" s="358"/>
      <c r="D47" s="358"/>
      <c r="E47" s="1280"/>
      <c r="F47" s="1412"/>
      <c r="G47" s="1414"/>
      <c r="H47" s="1415"/>
      <c r="I47" s="1437"/>
      <c r="J47" s="1440"/>
      <c r="K47" s="422"/>
      <c r="L47" s="1294"/>
      <c r="M47" s="358"/>
      <c r="N47" s="358"/>
      <c r="O47" s="1314"/>
      <c r="P47" s="1315"/>
      <c r="Q47" s="1315"/>
      <c r="R47" s="1316"/>
      <c r="S47" s="1302" t="s">
        <v>218</v>
      </c>
      <c r="T47" s="1303"/>
      <c r="U47" s="1303"/>
      <c r="V47" s="1304"/>
      <c r="W47" s="1262"/>
      <c r="X47" s="1263"/>
      <c r="Y47" s="1263"/>
      <c r="Z47" s="1263"/>
      <c r="AA47" s="1263"/>
      <c r="AB47" s="1263"/>
      <c r="AC47" s="1264"/>
      <c r="AD47" s="1262"/>
      <c r="AE47" s="1263"/>
      <c r="AF47" s="1263"/>
      <c r="AG47" s="1263"/>
      <c r="AH47" s="1263"/>
      <c r="AI47" s="1263"/>
      <c r="AJ47" s="1264"/>
      <c r="AK47" s="1262"/>
      <c r="AL47" s="1263"/>
      <c r="AM47" s="1263"/>
      <c r="AN47" s="1263"/>
      <c r="AO47" s="1264"/>
      <c r="AP47" s="358"/>
    </row>
    <row r="48" spans="3:42" ht="18.75" customHeight="1">
      <c r="C48" s="358"/>
      <c r="D48" s="358"/>
      <c r="E48" s="1280"/>
      <c r="F48" s="1412"/>
      <c r="G48" s="1414"/>
      <c r="H48" s="1415"/>
      <c r="I48" s="1437"/>
      <c r="J48" s="1436" t="s">
        <v>322</v>
      </c>
      <c r="K48" s="381"/>
      <c r="L48" s="1416" t="s">
        <v>423</v>
      </c>
      <c r="M48" s="358"/>
      <c r="N48" s="358"/>
      <c r="O48" s="1305"/>
      <c r="P48" s="1306"/>
      <c r="Q48" s="1306"/>
      <c r="R48" s="1307"/>
      <c r="S48" s="1314"/>
      <c r="T48" s="1315"/>
      <c r="U48" s="1315"/>
      <c r="V48" s="1316"/>
      <c r="W48" s="1265"/>
      <c r="X48" s="1266"/>
      <c r="Y48" s="1266"/>
      <c r="Z48" s="1266"/>
      <c r="AA48" s="1266"/>
      <c r="AB48" s="1266"/>
      <c r="AC48" s="1267"/>
      <c r="AD48" s="1265"/>
      <c r="AE48" s="1266"/>
      <c r="AF48" s="1266"/>
      <c r="AG48" s="1266"/>
      <c r="AH48" s="1266"/>
      <c r="AI48" s="1266"/>
      <c r="AJ48" s="1267"/>
      <c r="AK48" s="1265"/>
      <c r="AL48" s="1266"/>
      <c r="AM48" s="1266"/>
      <c r="AN48" s="1266"/>
      <c r="AO48" s="1267"/>
      <c r="AP48" s="358"/>
    </row>
    <row r="49" spans="3:42" ht="18.75" customHeight="1">
      <c r="C49" s="358"/>
      <c r="D49" s="358"/>
      <c r="E49" s="1280"/>
      <c r="F49" s="1413"/>
      <c r="G49" s="1423"/>
      <c r="H49" s="1424"/>
      <c r="I49" s="1438"/>
      <c r="J49" s="1438"/>
      <c r="K49" s="382"/>
      <c r="L49" s="1417"/>
      <c r="M49" s="358"/>
      <c r="N49" s="358"/>
      <c r="O49" s="1268" t="s">
        <v>769</v>
      </c>
      <c r="P49" s="1269"/>
      <c r="Q49" s="1269"/>
      <c r="R49" s="1270"/>
      <c r="S49" s="1261" t="s">
        <v>770</v>
      </c>
      <c r="T49" s="1261"/>
      <c r="U49" s="1261"/>
      <c r="V49" s="1261"/>
      <c r="W49" s="1262"/>
      <c r="X49" s="1263"/>
      <c r="Y49" s="1263"/>
      <c r="Z49" s="1263"/>
      <c r="AA49" s="1263"/>
      <c r="AB49" s="1263"/>
      <c r="AC49" s="1264"/>
      <c r="AD49" s="1262"/>
      <c r="AE49" s="1263"/>
      <c r="AF49" s="1263"/>
      <c r="AG49" s="1263"/>
      <c r="AH49" s="1263"/>
      <c r="AI49" s="1263"/>
      <c r="AJ49" s="1264"/>
      <c r="AK49" s="1262"/>
      <c r="AL49" s="1263"/>
      <c r="AM49" s="1263"/>
      <c r="AN49" s="1263"/>
      <c r="AO49" s="1264"/>
      <c r="AP49" s="358"/>
    </row>
    <row r="50" spans="3:42" ht="18.75" customHeight="1">
      <c r="C50" s="358"/>
      <c r="D50" s="358"/>
      <c r="E50" s="1280"/>
      <c r="F50" s="1352" t="s">
        <v>403</v>
      </c>
      <c r="G50" s="1269"/>
      <c r="H50" s="1269"/>
      <c r="I50" s="1269"/>
      <c r="J50" s="1270"/>
      <c r="K50" s="381"/>
      <c r="L50" s="425" t="s">
        <v>700</v>
      </c>
      <c r="M50" s="358"/>
      <c r="N50" s="358"/>
      <c r="O50" s="1271"/>
      <c r="P50" s="1272"/>
      <c r="Q50" s="1272"/>
      <c r="R50" s="1273"/>
      <c r="S50" s="1261"/>
      <c r="T50" s="1261"/>
      <c r="U50" s="1261"/>
      <c r="V50" s="1261"/>
      <c r="W50" s="1265"/>
      <c r="X50" s="1266"/>
      <c r="Y50" s="1266"/>
      <c r="Z50" s="1266"/>
      <c r="AA50" s="1266"/>
      <c r="AB50" s="1266"/>
      <c r="AC50" s="1267"/>
      <c r="AD50" s="1265"/>
      <c r="AE50" s="1266"/>
      <c r="AF50" s="1266"/>
      <c r="AG50" s="1266"/>
      <c r="AH50" s="1266"/>
      <c r="AI50" s="1266"/>
      <c r="AJ50" s="1267"/>
      <c r="AK50" s="1265"/>
      <c r="AL50" s="1266"/>
      <c r="AM50" s="1266"/>
      <c r="AN50" s="1266"/>
      <c r="AO50" s="1267"/>
      <c r="AP50" s="358"/>
    </row>
    <row r="51" spans="3:42" ht="18.75" customHeight="1">
      <c r="C51" s="358"/>
      <c r="D51" s="358"/>
      <c r="E51" s="1280"/>
      <c r="F51" s="1274"/>
      <c r="G51" s="1275"/>
      <c r="H51" s="1275"/>
      <c r="I51" s="1275"/>
      <c r="J51" s="1276"/>
      <c r="K51" s="382"/>
      <c r="L51" s="426" t="s">
        <v>153</v>
      </c>
      <c r="M51" s="358"/>
      <c r="N51" s="358"/>
      <c r="O51" s="1271"/>
      <c r="P51" s="1272"/>
      <c r="Q51" s="1272"/>
      <c r="R51" s="1273"/>
      <c r="S51" s="1261" t="s">
        <v>218</v>
      </c>
      <c r="T51" s="1261"/>
      <c r="U51" s="1261"/>
      <c r="V51" s="1261"/>
      <c r="W51" s="1262"/>
      <c r="X51" s="1263"/>
      <c r="Y51" s="1263"/>
      <c r="Z51" s="1263"/>
      <c r="AA51" s="1263"/>
      <c r="AB51" s="1263"/>
      <c r="AC51" s="1264"/>
      <c r="AD51" s="1262"/>
      <c r="AE51" s="1263"/>
      <c r="AF51" s="1263"/>
      <c r="AG51" s="1263"/>
      <c r="AH51" s="1263"/>
      <c r="AI51" s="1263"/>
      <c r="AJ51" s="1264"/>
      <c r="AK51" s="1262"/>
      <c r="AL51" s="1263"/>
      <c r="AM51" s="1263"/>
      <c r="AN51" s="1263"/>
      <c r="AO51" s="1264"/>
      <c r="AP51" s="358"/>
    </row>
    <row r="52" spans="3:42" ht="18.75" customHeight="1">
      <c r="C52" s="358"/>
      <c r="D52" s="358"/>
      <c r="E52" s="1280"/>
      <c r="F52" s="1352" t="s">
        <v>404</v>
      </c>
      <c r="G52" s="1269"/>
      <c r="H52" s="1269"/>
      <c r="I52" s="1269"/>
      <c r="J52" s="1270"/>
      <c r="K52" s="381"/>
      <c r="L52" s="1427"/>
      <c r="M52" s="358"/>
      <c r="N52" s="358"/>
      <c r="O52" s="1274"/>
      <c r="P52" s="1275"/>
      <c r="Q52" s="1275"/>
      <c r="R52" s="1276"/>
      <c r="S52" s="1261"/>
      <c r="T52" s="1261"/>
      <c r="U52" s="1261"/>
      <c r="V52" s="1261"/>
      <c r="W52" s="1265"/>
      <c r="X52" s="1266"/>
      <c r="Y52" s="1266"/>
      <c r="Z52" s="1266"/>
      <c r="AA52" s="1266"/>
      <c r="AB52" s="1266"/>
      <c r="AC52" s="1267"/>
      <c r="AD52" s="1265"/>
      <c r="AE52" s="1266"/>
      <c r="AF52" s="1266"/>
      <c r="AG52" s="1266"/>
      <c r="AH52" s="1266"/>
      <c r="AI52" s="1266"/>
      <c r="AJ52" s="1267"/>
      <c r="AK52" s="1265"/>
      <c r="AL52" s="1266"/>
      <c r="AM52" s="1266"/>
      <c r="AN52" s="1266"/>
      <c r="AO52" s="1267"/>
      <c r="AP52" s="358"/>
    </row>
    <row r="53" spans="3:42" ht="18.75" customHeight="1">
      <c r="C53" s="358"/>
      <c r="D53" s="358"/>
      <c r="E53" s="1281"/>
      <c r="F53" s="1274"/>
      <c r="G53" s="1275"/>
      <c r="H53" s="1275"/>
      <c r="I53" s="1275"/>
      <c r="J53" s="1276"/>
      <c r="K53" s="382"/>
      <c r="L53" s="1428"/>
      <c r="M53" s="358"/>
      <c r="N53" s="358"/>
      <c r="O53" s="1268" t="s">
        <v>822</v>
      </c>
      <c r="P53" s="1269"/>
      <c r="Q53" s="1269"/>
      <c r="R53" s="1270"/>
      <c r="S53" s="1261" t="s">
        <v>714</v>
      </c>
      <c r="T53" s="1261"/>
      <c r="U53" s="1261"/>
      <c r="V53" s="1261"/>
      <c r="W53" s="1262"/>
      <c r="X53" s="1263"/>
      <c r="Y53" s="1263"/>
      <c r="Z53" s="1263"/>
      <c r="AA53" s="1263"/>
      <c r="AB53" s="1263"/>
      <c r="AC53" s="1264"/>
      <c r="AD53" s="1262"/>
      <c r="AE53" s="1263"/>
      <c r="AF53" s="1263"/>
      <c r="AG53" s="1263"/>
      <c r="AH53" s="1263"/>
      <c r="AI53" s="1263"/>
      <c r="AJ53" s="1264"/>
      <c r="AK53" s="1262"/>
      <c r="AL53" s="1263"/>
      <c r="AM53" s="1263"/>
      <c r="AN53" s="1263"/>
      <c r="AO53" s="1264"/>
      <c r="AP53" s="358"/>
    </row>
    <row r="54" spans="3:42" ht="18.75" customHeight="1">
      <c r="C54" s="358"/>
      <c r="D54" s="358"/>
      <c r="E54" s="1268" t="s">
        <v>731</v>
      </c>
      <c r="F54" s="1269"/>
      <c r="G54" s="1269"/>
      <c r="H54" s="1270"/>
      <c r="I54" s="1271" t="s">
        <v>714</v>
      </c>
      <c r="J54" s="1273"/>
      <c r="K54" s="420"/>
      <c r="L54" s="1427"/>
      <c r="M54" s="358"/>
      <c r="N54" s="358"/>
      <c r="O54" s="1271"/>
      <c r="P54" s="1272"/>
      <c r="Q54" s="1272"/>
      <c r="R54" s="1273"/>
      <c r="S54" s="1261"/>
      <c r="T54" s="1261"/>
      <c r="U54" s="1261"/>
      <c r="V54" s="1261"/>
      <c r="W54" s="1265"/>
      <c r="X54" s="1266"/>
      <c r="Y54" s="1266"/>
      <c r="Z54" s="1266"/>
      <c r="AA54" s="1266"/>
      <c r="AB54" s="1266"/>
      <c r="AC54" s="1267"/>
      <c r="AD54" s="1265"/>
      <c r="AE54" s="1266"/>
      <c r="AF54" s="1266"/>
      <c r="AG54" s="1266"/>
      <c r="AH54" s="1266"/>
      <c r="AI54" s="1266"/>
      <c r="AJ54" s="1267"/>
      <c r="AK54" s="1265"/>
      <c r="AL54" s="1266"/>
      <c r="AM54" s="1266"/>
      <c r="AN54" s="1266"/>
      <c r="AO54" s="1267"/>
      <c r="AP54" s="358"/>
    </row>
    <row r="55" spans="3:42" ht="18.75" customHeight="1">
      <c r="C55" s="358"/>
      <c r="D55" s="358"/>
      <c r="E55" s="1271"/>
      <c r="F55" s="1272"/>
      <c r="G55" s="1272"/>
      <c r="H55" s="1273"/>
      <c r="I55" s="1274"/>
      <c r="J55" s="1276"/>
      <c r="K55" s="422"/>
      <c r="L55" s="1428"/>
      <c r="M55" s="358"/>
      <c r="N55" s="358"/>
      <c r="O55" s="1271"/>
      <c r="P55" s="1272"/>
      <c r="Q55" s="1272"/>
      <c r="R55" s="1273"/>
      <c r="S55" s="1261" t="s">
        <v>218</v>
      </c>
      <c r="T55" s="1261"/>
      <c r="U55" s="1261"/>
      <c r="V55" s="1261"/>
      <c r="W55" s="1262"/>
      <c r="X55" s="1263"/>
      <c r="Y55" s="1263"/>
      <c r="Z55" s="1263"/>
      <c r="AA55" s="1263"/>
      <c r="AB55" s="1263"/>
      <c r="AC55" s="1264"/>
      <c r="AD55" s="1262"/>
      <c r="AE55" s="1263"/>
      <c r="AF55" s="1263"/>
      <c r="AG55" s="1263"/>
      <c r="AH55" s="1263"/>
      <c r="AI55" s="1263"/>
      <c r="AJ55" s="1264"/>
      <c r="AK55" s="1262"/>
      <c r="AL55" s="1263"/>
      <c r="AM55" s="1263"/>
      <c r="AN55" s="1263"/>
      <c r="AO55" s="1264"/>
      <c r="AP55" s="358"/>
    </row>
    <row r="56" spans="3:42" ht="18.75" customHeight="1">
      <c r="C56" s="358"/>
      <c r="D56" s="358"/>
      <c r="E56" s="1271"/>
      <c r="F56" s="1272"/>
      <c r="G56" s="1272"/>
      <c r="H56" s="1273"/>
      <c r="I56" s="1271" t="s">
        <v>218</v>
      </c>
      <c r="J56" s="1273"/>
      <c r="K56" s="420"/>
      <c r="L56" s="1427"/>
      <c r="M56" s="358"/>
      <c r="N56" s="358"/>
      <c r="O56" s="1274"/>
      <c r="P56" s="1275"/>
      <c r="Q56" s="1275"/>
      <c r="R56" s="1276"/>
      <c r="S56" s="1261"/>
      <c r="T56" s="1261"/>
      <c r="U56" s="1261"/>
      <c r="V56" s="1261"/>
      <c r="W56" s="1265"/>
      <c r="X56" s="1266"/>
      <c r="Y56" s="1266"/>
      <c r="Z56" s="1266"/>
      <c r="AA56" s="1266"/>
      <c r="AB56" s="1266"/>
      <c r="AC56" s="1267"/>
      <c r="AD56" s="1265"/>
      <c r="AE56" s="1266"/>
      <c r="AF56" s="1266"/>
      <c r="AG56" s="1266"/>
      <c r="AH56" s="1266"/>
      <c r="AI56" s="1266"/>
      <c r="AJ56" s="1267"/>
      <c r="AK56" s="1265"/>
      <c r="AL56" s="1266"/>
      <c r="AM56" s="1266"/>
      <c r="AN56" s="1266"/>
      <c r="AO56" s="1267"/>
      <c r="AP56" s="358"/>
    </row>
    <row r="57" spans="3:42" ht="18.75" customHeight="1">
      <c r="C57" s="358"/>
      <c r="D57" s="358"/>
      <c r="E57" s="1274"/>
      <c r="F57" s="1275"/>
      <c r="G57" s="1275"/>
      <c r="H57" s="1276"/>
      <c r="I57" s="1274"/>
      <c r="J57" s="1276"/>
      <c r="K57" s="422"/>
      <c r="L57" s="1428"/>
      <c r="M57" s="358"/>
      <c r="N57" s="358"/>
      <c r="O57" s="1261" t="s">
        <v>226</v>
      </c>
      <c r="P57" s="1261"/>
      <c r="Q57" s="1261"/>
      <c r="R57" s="1261"/>
      <c r="S57" s="1261"/>
      <c r="T57" s="1261"/>
      <c r="U57" s="1261"/>
      <c r="V57" s="1261"/>
      <c r="W57" s="1262"/>
      <c r="X57" s="1263"/>
      <c r="Y57" s="1263"/>
      <c r="Z57" s="1263"/>
      <c r="AA57" s="1263"/>
      <c r="AB57" s="1263"/>
      <c r="AC57" s="1264"/>
      <c r="AD57" s="1262"/>
      <c r="AE57" s="1263"/>
      <c r="AF57" s="1263"/>
      <c r="AG57" s="1263"/>
      <c r="AH57" s="1263"/>
      <c r="AI57" s="1263"/>
      <c r="AJ57" s="1264"/>
      <c r="AK57" s="1262"/>
      <c r="AL57" s="1263"/>
      <c r="AM57" s="1263"/>
      <c r="AN57" s="1263"/>
      <c r="AO57" s="1264"/>
      <c r="AP57" s="358"/>
    </row>
    <row r="58" spans="3:42" ht="18.75" customHeight="1">
      <c r="C58" s="358"/>
      <c r="D58" s="358"/>
      <c r="E58" s="1268" t="s">
        <v>769</v>
      </c>
      <c r="F58" s="1269"/>
      <c r="G58" s="1269"/>
      <c r="H58" s="1270"/>
      <c r="I58" s="1271" t="s">
        <v>770</v>
      </c>
      <c r="J58" s="1273"/>
      <c r="K58" s="420"/>
      <c r="L58" s="1277"/>
      <c r="M58" s="358"/>
      <c r="N58" s="358"/>
      <c r="O58" s="1261"/>
      <c r="P58" s="1261"/>
      <c r="Q58" s="1261"/>
      <c r="R58" s="1261"/>
      <c r="S58" s="1261"/>
      <c r="T58" s="1261"/>
      <c r="U58" s="1261"/>
      <c r="V58" s="1261"/>
      <c r="W58" s="1265"/>
      <c r="X58" s="1266"/>
      <c r="Y58" s="1266"/>
      <c r="Z58" s="1266"/>
      <c r="AA58" s="1266"/>
      <c r="AB58" s="1266"/>
      <c r="AC58" s="1267"/>
      <c r="AD58" s="1265"/>
      <c r="AE58" s="1266"/>
      <c r="AF58" s="1266"/>
      <c r="AG58" s="1266"/>
      <c r="AH58" s="1266"/>
      <c r="AI58" s="1266"/>
      <c r="AJ58" s="1267"/>
      <c r="AK58" s="1265"/>
      <c r="AL58" s="1266"/>
      <c r="AM58" s="1266"/>
      <c r="AN58" s="1266"/>
      <c r="AO58" s="1267"/>
      <c r="AP58" s="358"/>
    </row>
    <row r="59" spans="3:42" ht="18.75" customHeight="1">
      <c r="C59" s="358"/>
      <c r="D59" s="358"/>
      <c r="E59" s="1271"/>
      <c r="F59" s="1272"/>
      <c r="G59" s="1272"/>
      <c r="H59" s="1273"/>
      <c r="I59" s="1274"/>
      <c r="J59" s="1276"/>
      <c r="K59" s="422"/>
      <c r="L59" s="1278"/>
      <c r="M59" s="358"/>
      <c r="O59" s="1261" t="s">
        <v>415</v>
      </c>
      <c r="P59" s="1261"/>
      <c r="Q59" s="1261"/>
      <c r="R59" s="1261"/>
      <c r="S59" s="1261"/>
      <c r="T59" s="1261"/>
      <c r="U59" s="1261"/>
      <c r="V59" s="1261"/>
      <c r="W59" s="1262"/>
      <c r="X59" s="1263"/>
      <c r="Y59" s="1263"/>
      <c r="Z59" s="1263"/>
      <c r="AA59" s="1263"/>
      <c r="AB59" s="1263"/>
      <c r="AC59" s="1264"/>
      <c r="AD59" s="1262"/>
      <c r="AE59" s="1263"/>
      <c r="AF59" s="1263"/>
      <c r="AG59" s="1263"/>
      <c r="AH59" s="1263"/>
      <c r="AI59" s="1263"/>
      <c r="AJ59" s="1264"/>
      <c r="AK59" s="1262"/>
      <c r="AL59" s="1263"/>
      <c r="AM59" s="1263"/>
      <c r="AN59" s="1263"/>
      <c r="AO59" s="1264"/>
      <c r="AP59" s="358"/>
    </row>
    <row r="60" spans="3:42" ht="18.75" customHeight="1">
      <c r="C60" s="358"/>
      <c r="D60" s="358"/>
      <c r="E60" s="1271"/>
      <c r="F60" s="1272"/>
      <c r="G60" s="1272"/>
      <c r="H60" s="1273"/>
      <c r="I60" s="1271" t="s">
        <v>218</v>
      </c>
      <c r="J60" s="1273"/>
      <c r="K60" s="420"/>
      <c r="L60" s="1277"/>
      <c r="M60" s="358"/>
      <c r="N60" s="358"/>
      <c r="O60" s="1261"/>
      <c r="P60" s="1261"/>
      <c r="Q60" s="1261"/>
      <c r="R60" s="1261"/>
      <c r="S60" s="1261"/>
      <c r="T60" s="1261"/>
      <c r="U60" s="1261"/>
      <c r="V60" s="1261"/>
      <c r="W60" s="1265"/>
      <c r="X60" s="1266"/>
      <c r="Y60" s="1266"/>
      <c r="Z60" s="1266"/>
      <c r="AA60" s="1266"/>
      <c r="AB60" s="1266"/>
      <c r="AC60" s="1267"/>
      <c r="AD60" s="1265"/>
      <c r="AE60" s="1266"/>
      <c r="AF60" s="1266"/>
      <c r="AG60" s="1266"/>
      <c r="AH60" s="1266"/>
      <c r="AI60" s="1266"/>
      <c r="AJ60" s="1267"/>
      <c r="AK60" s="1265"/>
      <c r="AL60" s="1266"/>
      <c r="AM60" s="1266"/>
      <c r="AN60" s="1266"/>
      <c r="AO60" s="1267"/>
      <c r="AP60" s="358"/>
    </row>
    <row r="61" spans="3:42" ht="18.75" customHeight="1">
      <c r="C61" s="358"/>
      <c r="D61" s="358"/>
      <c r="E61" s="1274"/>
      <c r="F61" s="1275"/>
      <c r="G61" s="1275"/>
      <c r="H61" s="1276"/>
      <c r="I61" s="1274"/>
      <c r="J61" s="1276"/>
      <c r="K61" s="422"/>
      <c r="L61" s="1278"/>
      <c r="M61" s="358"/>
      <c r="N61" s="358"/>
      <c r="O61" s="1301" t="s">
        <v>732</v>
      </c>
      <c r="P61" s="1301"/>
      <c r="Q61" s="1301"/>
      <c r="R61" s="1301"/>
      <c r="S61" s="1301"/>
      <c r="T61" s="1301"/>
      <c r="U61" s="1301"/>
      <c r="V61" s="1301"/>
      <c r="W61" s="1262"/>
      <c r="X61" s="1263"/>
      <c r="Y61" s="1263"/>
      <c r="Z61" s="1263"/>
      <c r="AA61" s="1263"/>
      <c r="AB61" s="1263"/>
      <c r="AC61" s="1264"/>
      <c r="AD61" s="1262"/>
      <c r="AE61" s="1263"/>
      <c r="AF61" s="1263"/>
      <c r="AG61" s="1263"/>
      <c r="AH61" s="1263"/>
      <c r="AI61" s="1263"/>
      <c r="AJ61" s="1264"/>
      <c r="AK61" s="1262"/>
      <c r="AL61" s="1263"/>
      <c r="AM61" s="1263"/>
      <c r="AN61" s="1263"/>
      <c r="AO61" s="1264"/>
      <c r="AP61" s="358"/>
    </row>
    <row r="62" spans="3:42" ht="18.75" customHeight="1">
      <c r="C62" s="358"/>
      <c r="D62" s="358"/>
      <c r="E62" s="1268" t="s">
        <v>822</v>
      </c>
      <c r="F62" s="1269"/>
      <c r="G62" s="1269"/>
      <c r="H62" s="1270"/>
      <c r="I62" s="1271" t="s">
        <v>714</v>
      </c>
      <c r="J62" s="1273"/>
      <c r="K62" s="420"/>
      <c r="L62" s="1277"/>
      <c r="M62" s="358"/>
      <c r="N62" s="358"/>
      <c r="O62" s="1301"/>
      <c r="P62" s="1301"/>
      <c r="Q62" s="1301"/>
      <c r="R62" s="1301"/>
      <c r="S62" s="1301"/>
      <c r="T62" s="1301"/>
      <c r="U62" s="1301"/>
      <c r="V62" s="1301"/>
      <c r="W62" s="1265"/>
      <c r="X62" s="1266"/>
      <c r="Y62" s="1266"/>
      <c r="Z62" s="1266"/>
      <c r="AA62" s="1266"/>
      <c r="AB62" s="1266"/>
      <c r="AC62" s="1267"/>
      <c r="AD62" s="1265"/>
      <c r="AE62" s="1266"/>
      <c r="AF62" s="1266"/>
      <c r="AG62" s="1266"/>
      <c r="AH62" s="1266"/>
      <c r="AI62" s="1266"/>
      <c r="AJ62" s="1267"/>
      <c r="AK62" s="1265"/>
      <c r="AL62" s="1266"/>
      <c r="AM62" s="1266"/>
      <c r="AN62" s="1266"/>
      <c r="AO62" s="1267"/>
      <c r="AP62" s="358"/>
    </row>
    <row r="63" spans="3:42" ht="18.75" customHeight="1">
      <c r="C63" s="358"/>
      <c r="D63" s="358"/>
      <c r="E63" s="1271"/>
      <c r="F63" s="1272"/>
      <c r="G63" s="1272"/>
      <c r="H63" s="1273"/>
      <c r="I63" s="1274"/>
      <c r="J63" s="1276"/>
      <c r="K63" s="422"/>
      <c r="L63" s="1278"/>
      <c r="M63" s="358"/>
      <c r="N63" s="358" t="s">
        <v>416</v>
      </c>
      <c r="O63" s="368"/>
      <c r="P63" s="368"/>
      <c r="Q63" s="368"/>
      <c r="R63" s="368"/>
      <c r="S63" s="368"/>
      <c r="T63" s="368"/>
      <c r="U63" s="368"/>
      <c r="V63" s="368"/>
      <c r="W63" s="358"/>
      <c r="X63" s="358"/>
      <c r="Y63" s="358"/>
      <c r="Z63" s="358"/>
      <c r="AA63" s="358"/>
      <c r="AB63" s="358"/>
      <c r="AC63" s="358"/>
      <c r="AD63" s="358"/>
      <c r="AE63" s="358"/>
      <c r="AF63" s="358"/>
      <c r="AG63" s="358"/>
      <c r="AH63" s="358"/>
      <c r="AI63" s="358"/>
      <c r="AJ63" s="358"/>
      <c r="AK63" s="358"/>
      <c r="AL63" s="358"/>
      <c r="AM63" s="358"/>
      <c r="AN63" s="358"/>
      <c r="AO63" s="358"/>
      <c r="AP63" s="358"/>
    </row>
    <row r="64" spans="3:42" ht="18.75" customHeight="1">
      <c r="C64" s="358"/>
      <c r="D64" s="358"/>
      <c r="E64" s="1271"/>
      <c r="F64" s="1272"/>
      <c r="G64" s="1272"/>
      <c r="H64" s="1273"/>
      <c r="I64" s="1271" t="s">
        <v>218</v>
      </c>
      <c r="J64" s="1273"/>
      <c r="K64" s="420"/>
      <c r="L64" s="1277"/>
      <c r="M64" s="358"/>
      <c r="N64" s="358"/>
      <c r="O64" s="368"/>
      <c r="P64" s="368"/>
      <c r="Q64" s="368"/>
      <c r="R64" s="368"/>
      <c r="S64" s="368"/>
      <c r="T64" s="368"/>
      <c r="U64" s="368"/>
      <c r="V64" s="368"/>
      <c r="W64" s="358"/>
      <c r="X64" s="358"/>
      <c r="Y64" s="358"/>
      <c r="Z64" s="358"/>
      <c r="AA64" s="358"/>
      <c r="AB64" s="358"/>
      <c r="AC64" s="358"/>
      <c r="AD64" s="358"/>
      <c r="AE64" s="358"/>
      <c r="AF64" s="358"/>
      <c r="AG64" s="358"/>
      <c r="AH64" s="358"/>
      <c r="AI64" s="358"/>
      <c r="AJ64" s="358"/>
      <c r="AK64" s="358"/>
      <c r="AL64" s="358"/>
      <c r="AM64" s="358"/>
      <c r="AN64" s="358"/>
      <c r="AO64" s="358"/>
      <c r="AP64" s="358"/>
    </row>
    <row r="65" spans="3:42" ht="18.75" customHeight="1">
      <c r="C65" s="358"/>
      <c r="D65" s="358"/>
      <c r="E65" s="1274"/>
      <c r="F65" s="1275"/>
      <c r="G65" s="1275"/>
      <c r="H65" s="1276"/>
      <c r="I65" s="1274"/>
      <c r="J65" s="1276"/>
      <c r="K65" s="422"/>
      <c r="L65" s="1278"/>
      <c r="M65" s="358"/>
      <c r="N65" s="358"/>
      <c r="O65" s="368"/>
      <c r="P65" s="368"/>
      <c r="Q65" s="368"/>
      <c r="R65" s="368"/>
      <c r="S65" s="368"/>
      <c r="T65" s="368"/>
      <c r="U65" s="368"/>
      <c r="V65" s="368"/>
      <c r="W65" s="1309"/>
      <c r="X65" s="1309"/>
      <c r="Y65" s="1309"/>
      <c r="Z65" s="1309"/>
      <c r="AA65" s="1309"/>
      <c r="AB65" s="1309"/>
      <c r="AC65" s="1309"/>
      <c r="AD65" s="1309"/>
      <c r="AE65" s="1309"/>
      <c r="AF65" s="1309"/>
      <c r="AG65" s="1309"/>
      <c r="AH65" s="1309"/>
      <c r="AI65" s="1309"/>
      <c r="AJ65" s="1309"/>
      <c r="AK65" s="1309"/>
      <c r="AL65" s="1309"/>
      <c r="AM65" s="1309"/>
      <c r="AN65" s="1309"/>
      <c r="AO65" s="1309"/>
      <c r="AP65" s="358"/>
    </row>
    <row r="66" spans="3:42" ht="18.75" customHeight="1">
      <c r="C66" s="358"/>
      <c r="D66" s="358"/>
      <c r="E66" s="1429" t="s">
        <v>378</v>
      </c>
      <c r="F66" s="1430"/>
      <c r="G66" s="1430"/>
      <c r="H66" s="1430"/>
      <c r="I66" s="1430"/>
      <c r="J66" s="1431"/>
      <c r="K66" s="420"/>
      <c r="L66" s="1427"/>
      <c r="M66" s="358"/>
      <c r="N66" s="358"/>
      <c r="O66" s="368"/>
      <c r="P66" s="368"/>
      <c r="Q66" s="368"/>
      <c r="R66" s="368"/>
      <c r="S66" s="368"/>
      <c r="T66" s="368"/>
      <c r="U66" s="368"/>
      <c r="V66" s="368"/>
      <c r="W66" s="582"/>
      <c r="X66" s="582"/>
      <c r="Y66" s="582"/>
      <c r="Z66" s="582"/>
      <c r="AA66" s="582"/>
      <c r="AB66" s="582"/>
      <c r="AC66" s="582"/>
      <c r="AD66" s="582"/>
      <c r="AE66" s="582"/>
      <c r="AF66" s="582"/>
      <c r="AG66" s="582"/>
      <c r="AH66" s="582"/>
      <c r="AI66" s="582"/>
      <c r="AJ66" s="582"/>
      <c r="AK66" s="582"/>
      <c r="AL66" s="582"/>
      <c r="AM66" s="582"/>
      <c r="AN66" s="582"/>
      <c r="AO66" s="582"/>
      <c r="AP66" s="358"/>
    </row>
    <row r="67" spans="3:42" ht="18.75" customHeight="1">
      <c r="C67" s="358"/>
      <c r="D67" s="358"/>
      <c r="E67" s="1432"/>
      <c r="F67" s="1433"/>
      <c r="G67" s="1433"/>
      <c r="H67" s="1433"/>
      <c r="I67" s="1433"/>
      <c r="J67" s="1434"/>
      <c r="K67" s="422"/>
      <c r="L67" s="1428"/>
      <c r="M67" s="358"/>
      <c r="N67" s="358"/>
      <c r="O67" s="1336" t="s">
        <v>216</v>
      </c>
      <c r="P67" s="1337"/>
      <c r="Q67" s="1337"/>
      <c r="R67" s="1338"/>
      <c r="S67" s="1336" t="s">
        <v>227</v>
      </c>
      <c r="T67" s="1337"/>
      <c r="U67" s="1337"/>
      <c r="V67" s="1338"/>
      <c r="W67" s="1336" t="s">
        <v>228</v>
      </c>
      <c r="X67" s="1337"/>
      <c r="Y67" s="1338"/>
      <c r="Z67" s="1335" t="s">
        <v>237</v>
      </c>
      <c r="AA67" s="1445"/>
      <c r="AB67" s="1445"/>
      <c r="AC67" s="1445"/>
      <c r="AD67" s="1445"/>
      <c r="AE67" s="1445"/>
      <c r="AF67" s="1445"/>
      <c r="AG67" s="1445"/>
      <c r="AH67" s="1445"/>
      <c r="AI67" s="1445"/>
      <c r="AJ67" s="1445"/>
      <c r="AK67" s="1446"/>
      <c r="AL67" s="1447" t="s">
        <v>236</v>
      </c>
      <c r="AM67" s="1448"/>
      <c r="AN67" s="1448"/>
      <c r="AO67" s="1449"/>
      <c r="AP67" s="358"/>
    </row>
    <row r="68" spans="3:42" ht="18.75" customHeight="1">
      <c r="C68" s="358"/>
      <c r="D68" s="358"/>
      <c r="E68" s="1435" t="s">
        <v>405</v>
      </c>
      <c r="F68" s="1435"/>
      <c r="G68" s="1435"/>
      <c r="H68" s="1435"/>
      <c r="I68" s="1435"/>
      <c r="J68" s="1435"/>
      <c r="K68" s="420"/>
      <c r="L68" s="1427"/>
      <c r="M68" s="358"/>
      <c r="N68" s="358"/>
      <c r="O68" s="1454"/>
      <c r="P68" s="1455"/>
      <c r="Q68" s="1455"/>
      <c r="R68" s="1456"/>
      <c r="S68" s="1454"/>
      <c r="T68" s="1455"/>
      <c r="U68" s="1455"/>
      <c r="V68" s="1456"/>
      <c r="W68" s="1454"/>
      <c r="X68" s="1455"/>
      <c r="Y68" s="1456"/>
      <c r="Z68" s="1447" t="s">
        <v>229</v>
      </c>
      <c r="AA68" s="1448"/>
      <c r="AB68" s="1449"/>
      <c r="AC68" s="1447" t="s">
        <v>230</v>
      </c>
      <c r="AD68" s="1448"/>
      <c r="AE68" s="1449"/>
      <c r="AF68" s="1447" t="s">
        <v>231</v>
      </c>
      <c r="AG68" s="1448"/>
      <c r="AH68" s="1449"/>
      <c r="AI68" s="1447" t="s">
        <v>232</v>
      </c>
      <c r="AJ68" s="1448"/>
      <c r="AK68" s="1449"/>
      <c r="AL68" s="1450"/>
      <c r="AM68" s="1451"/>
      <c r="AN68" s="1451"/>
      <c r="AO68" s="1452"/>
      <c r="AP68" s="358"/>
    </row>
    <row r="69" spans="3:42" ht="18.75" customHeight="1">
      <c r="C69" s="358"/>
      <c r="D69" s="358"/>
      <c r="E69" s="1435"/>
      <c r="F69" s="1435"/>
      <c r="G69" s="1435"/>
      <c r="H69" s="1435"/>
      <c r="I69" s="1435"/>
      <c r="J69" s="1435"/>
      <c r="K69" s="422"/>
      <c r="L69" s="1428"/>
      <c r="M69" s="358"/>
      <c r="N69" s="358"/>
      <c r="O69" s="1454"/>
      <c r="P69" s="1455"/>
      <c r="Q69" s="1455"/>
      <c r="R69" s="1456"/>
      <c r="S69" s="1454"/>
      <c r="T69" s="1455"/>
      <c r="U69" s="1455"/>
      <c r="V69" s="1456"/>
      <c r="W69" s="1454"/>
      <c r="X69" s="1455"/>
      <c r="Y69" s="1456"/>
      <c r="Z69" s="1450"/>
      <c r="AA69" s="1451"/>
      <c r="AB69" s="1452"/>
      <c r="AC69" s="1450"/>
      <c r="AD69" s="1451"/>
      <c r="AE69" s="1452"/>
      <c r="AF69" s="1450"/>
      <c r="AG69" s="1451"/>
      <c r="AH69" s="1452"/>
      <c r="AI69" s="1450"/>
      <c r="AJ69" s="1451"/>
      <c r="AK69" s="1452"/>
      <c r="AL69" s="1450"/>
      <c r="AM69" s="1451"/>
      <c r="AN69" s="1451"/>
      <c r="AO69" s="1452"/>
      <c r="AP69" s="358"/>
    </row>
    <row r="70" spans="3:42" ht="18.75" customHeight="1">
      <c r="C70" s="358"/>
      <c r="D70" s="358"/>
      <c r="E70" s="1352" t="s">
        <v>219</v>
      </c>
      <c r="F70" s="1269"/>
      <c r="G70" s="1269"/>
      <c r="H70" s="1269"/>
      <c r="I70" s="1269"/>
      <c r="J70" s="1270"/>
      <c r="K70" s="420"/>
      <c r="L70" s="383" t="s">
        <v>224</v>
      </c>
      <c r="M70" s="358"/>
      <c r="N70" s="358"/>
      <c r="O70" s="1454"/>
      <c r="P70" s="1455"/>
      <c r="Q70" s="1455"/>
      <c r="R70" s="1456"/>
      <c r="S70" s="1454"/>
      <c r="T70" s="1455"/>
      <c r="U70" s="1455"/>
      <c r="V70" s="1456"/>
      <c r="W70" s="1454"/>
      <c r="X70" s="1455"/>
      <c r="Y70" s="1456"/>
      <c r="Z70" s="577"/>
      <c r="AA70" s="578"/>
      <c r="AB70" s="579"/>
      <c r="AC70" s="577"/>
      <c r="AD70" s="578"/>
      <c r="AE70" s="579"/>
      <c r="AF70" s="577"/>
      <c r="AG70" s="578"/>
      <c r="AH70" s="579"/>
      <c r="AI70" s="577"/>
      <c r="AJ70" s="578"/>
      <c r="AK70" s="579"/>
      <c r="AL70" s="577"/>
      <c r="AM70" s="578"/>
      <c r="AN70" s="578"/>
      <c r="AO70" s="579"/>
      <c r="AP70" s="358"/>
    </row>
    <row r="71" spans="3:42" ht="18.75" customHeight="1">
      <c r="C71" s="358"/>
      <c r="D71" s="358"/>
      <c r="E71" s="1274"/>
      <c r="F71" s="1275"/>
      <c r="G71" s="1275"/>
      <c r="H71" s="1275"/>
      <c r="I71" s="1275"/>
      <c r="J71" s="1276"/>
      <c r="K71" s="422"/>
      <c r="L71" s="384"/>
      <c r="M71" s="358"/>
      <c r="N71" s="358"/>
      <c r="O71" s="1339"/>
      <c r="P71" s="1340"/>
      <c r="Q71" s="1340"/>
      <c r="R71" s="1341"/>
      <c r="S71" s="1339"/>
      <c r="T71" s="1340"/>
      <c r="U71" s="1340"/>
      <c r="V71" s="1341"/>
      <c r="W71" s="1339"/>
      <c r="X71" s="1340"/>
      <c r="Y71" s="1341"/>
      <c r="Z71" s="1311" t="s">
        <v>233</v>
      </c>
      <c r="AA71" s="1312"/>
      <c r="AB71" s="1313"/>
      <c r="AC71" s="1311" t="s">
        <v>233</v>
      </c>
      <c r="AD71" s="1312"/>
      <c r="AE71" s="1313"/>
      <c r="AF71" s="1311" t="s">
        <v>234</v>
      </c>
      <c r="AG71" s="1312"/>
      <c r="AH71" s="1313"/>
      <c r="AI71" s="1311" t="s">
        <v>234</v>
      </c>
      <c r="AJ71" s="1312"/>
      <c r="AK71" s="1313"/>
      <c r="AL71" s="1311" t="s">
        <v>235</v>
      </c>
      <c r="AM71" s="1312"/>
      <c r="AN71" s="1312"/>
      <c r="AO71" s="1313"/>
      <c r="AP71" s="358"/>
    </row>
    <row r="72" spans="3:42" ht="18.75" customHeight="1">
      <c r="C72" s="358"/>
      <c r="D72" s="358"/>
      <c r="E72" s="1441" t="s">
        <v>220</v>
      </c>
      <c r="F72" s="1301" t="s">
        <v>397</v>
      </c>
      <c r="G72" s="1301"/>
      <c r="H72" s="1301"/>
      <c r="I72" s="1301"/>
      <c r="J72" s="1301"/>
      <c r="K72" s="420"/>
      <c r="L72" s="385"/>
      <c r="M72" s="358"/>
      <c r="N72" s="358"/>
      <c r="O72" s="1447" t="s">
        <v>143</v>
      </c>
      <c r="P72" s="1448"/>
      <c r="Q72" s="1448"/>
      <c r="R72" s="1449"/>
      <c r="S72" s="1342"/>
      <c r="T72" s="1343"/>
      <c r="U72" s="1343"/>
      <c r="V72" s="1344"/>
      <c r="W72" s="1342"/>
      <c r="X72" s="1343"/>
      <c r="Y72" s="1344"/>
      <c r="Z72" s="1262"/>
      <c r="AA72" s="1263"/>
      <c r="AB72" s="1264"/>
      <c r="AC72" s="1262"/>
      <c r="AD72" s="1263"/>
      <c r="AE72" s="1264"/>
      <c r="AF72" s="1262"/>
      <c r="AG72" s="1263"/>
      <c r="AH72" s="1264"/>
      <c r="AI72" s="1262"/>
      <c r="AJ72" s="1263"/>
      <c r="AK72" s="1264"/>
      <c r="AL72" s="1262"/>
      <c r="AM72" s="1263"/>
      <c r="AN72" s="1263"/>
      <c r="AO72" s="1264"/>
      <c r="AP72" s="358"/>
    </row>
    <row r="73" spans="3:42" ht="18.75" customHeight="1">
      <c r="C73" s="358"/>
      <c r="D73" s="358"/>
      <c r="E73" s="1442"/>
      <c r="F73" s="1301"/>
      <c r="G73" s="1301"/>
      <c r="H73" s="1301"/>
      <c r="I73" s="1301"/>
      <c r="J73" s="1301"/>
      <c r="K73" s="422"/>
      <c r="L73" s="384"/>
      <c r="M73" s="358"/>
      <c r="N73" s="358"/>
      <c r="O73" s="1463"/>
      <c r="P73" s="1464"/>
      <c r="Q73" s="1464"/>
      <c r="R73" s="1465"/>
      <c r="S73" s="1311"/>
      <c r="T73" s="1312"/>
      <c r="U73" s="1312"/>
      <c r="V73" s="1313"/>
      <c r="W73" s="1311"/>
      <c r="X73" s="1312"/>
      <c r="Y73" s="1313"/>
      <c r="Z73" s="1265"/>
      <c r="AA73" s="1266"/>
      <c r="AB73" s="1267"/>
      <c r="AC73" s="1265"/>
      <c r="AD73" s="1266"/>
      <c r="AE73" s="1267"/>
      <c r="AF73" s="1265"/>
      <c r="AG73" s="1266"/>
      <c r="AH73" s="1267"/>
      <c r="AI73" s="1265"/>
      <c r="AJ73" s="1266"/>
      <c r="AK73" s="1267"/>
      <c r="AL73" s="1265"/>
      <c r="AM73" s="1266"/>
      <c r="AN73" s="1266"/>
      <c r="AO73" s="1267"/>
      <c r="AP73" s="358"/>
    </row>
    <row r="74" spans="3:42" ht="18.75" customHeight="1">
      <c r="C74" s="358"/>
      <c r="D74" s="358"/>
      <c r="E74" s="1442"/>
      <c r="F74" s="1301" t="s">
        <v>398</v>
      </c>
      <c r="G74" s="1301"/>
      <c r="H74" s="1301"/>
      <c r="I74" s="1301"/>
      <c r="J74" s="1301"/>
      <c r="K74" s="420"/>
      <c r="L74" s="1427"/>
      <c r="M74" s="358"/>
      <c r="N74" s="358"/>
      <c r="O74" s="1447" t="s">
        <v>144</v>
      </c>
      <c r="P74" s="1448"/>
      <c r="Q74" s="1448"/>
      <c r="R74" s="1449"/>
      <c r="S74" s="1342"/>
      <c r="T74" s="1343"/>
      <c r="U74" s="1343"/>
      <c r="V74" s="1344"/>
      <c r="W74" s="1342"/>
      <c r="X74" s="1343"/>
      <c r="Y74" s="1344"/>
      <c r="Z74" s="1262"/>
      <c r="AA74" s="1263"/>
      <c r="AB74" s="1264"/>
      <c r="AC74" s="1262"/>
      <c r="AD74" s="1263"/>
      <c r="AE74" s="1264"/>
      <c r="AF74" s="1262"/>
      <c r="AG74" s="1263"/>
      <c r="AH74" s="1264"/>
      <c r="AI74" s="1262"/>
      <c r="AJ74" s="1263"/>
      <c r="AK74" s="1264"/>
      <c r="AL74" s="1262"/>
      <c r="AM74" s="1263"/>
      <c r="AN74" s="1263"/>
      <c r="AO74" s="1264"/>
      <c r="AP74" s="358"/>
    </row>
    <row r="75" spans="3:42" ht="18.75" customHeight="1">
      <c r="C75" s="358"/>
      <c r="D75" s="358"/>
      <c r="E75" s="1442"/>
      <c r="F75" s="1301"/>
      <c r="G75" s="1301"/>
      <c r="H75" s="1301"/>
      <c r="I75" s="1301"/>
      <c r="J75" s="1301"/>
      <c r="K75" s="422"/>
      <c r="L75" s="1444"/>
      <c r="M75" s="358"/>
      <c r="N75" s="358"/>
      <c r="O75" s="1463" t="s">
        <v>144</v>
      </c>
      <c r="P75" s="1464"/>
      <c r="Q75" s="1464"/>
      <c r="R75" s="1465"/>
      <c r="S75" s="1311"/>
      <c r="T75" s="1312"/>
      <c r="U75" s="1312"/>
      <c r="V75" s="1313"/>
      <c r="W75" s="1311"/>
      <c r="X75" s="1312"/>
      <c r="Y75" s="1313"/>
      <c r="Z75" s="1265"/>
      <c r="AA75" s="1266"/>
      <c r="AB75" s="1267"/>
      <c r="AC75" s="1265"/>
      <c r="AD75" s="1266"/>
      <c r="AE75" s="1267"/>
      <c r="AF75" s="1265"/>
      <c r="AG75" s="1266"/>
      <c r="AH75" s="1267"/>
      <c r="AI75" s="1265"/>
      <c r="AJ75" s="1266"/>
      <c r="AK75" s="1267"/>
      <c r="AL75" s="1265"/>
      <c r="AM75" s="1266"/>
      <c r="AN75" s="1266"/>
      <c r="AO75" s="1267"/>
      <c r="AP75" s="358"/>
    </row>
    <row r="76" spans="3:42" ht="18.75" customHeight="1">
      <c r="C76" s="358"/>
      <c r="D76" s="358"/>
      <c r="E76" s="1442"/>
      <c r="F76" s="1301" t="s">
        <v>399</v>
      </c>
      <c r="G76" s="1301"/>
      <c r="H76" s="1301"/>
      <c r="I76" s="1301"/>
      <c r="J76" s="1301"/>
      <c r="K76" s="420"/>
      <c r="L76" s="1427"/>
      <c r="M76" s="358"/>
      <c r="N76" s="358"/>
      <c r="O76" s="1447" t="s">
        <v>145</v>
      </c>
      <c r="P76" s="1448"/>
      <c r="Q76" s="1448"/>
      <c r="R76" s="1449"/>
      <c r="S76" s="1342"/>
      <c r="T76" s="1343"/>
      <c r="U76" s="1343"/>
      <c r="V76" s="1344"/>
      <c r="W76" s="1342"/>
      <c r="X76" s="1343"/>
      <c r="Y76" s="1344"/>
      <c r="Z76" s="1262"/>
      <c r="AA76" s="1263"/>
      <c r="AB76" s="1264"/>
      <c r="AC76" s="1262"/>
      <c r="AD76" s="1263"/>
      <c r="AE76" s="1264"/>
      <c r="AF76" s="1262"/>
      <c r="AG76" s="1263"/>
      <c r="AH76" s="1264"/>
      <c r="AI76" s="1262"/>
      <c r="AJ76" s="1263"/>
      <c r="AK76" s="1264"/>
      <c r="AL76" s="1262"/>
      <c r="AM76" s="1263"/>
      <c r="AN76" s="1263"/>
      <c r="AO76" s="1264"/>
      <c r="AP76" s="358"/>
    </row>
    <row r="77" spans="3:42" ht="18.75" customHeight="1">
      <c r="C77" s="358"/>
      <c r="D77" s="358"/>
      <c r="E77" s="1442"/>
      <c r="F77" s="1301"/>
      <c r="G77" s="1301"/>
      <c r="H77" s="1301"/>
      <c r="I77" s="1301"/>
      <c r="J77" s="1301"/>
      <c r="K77" s="422"/>
      <c r="L77" s="1444"/>
      <c r="M77" s="358"/>
      <c r="N77" s="358"/>
      <c r="O77" s="1463"/>
      <c r="P77" s="1464"/>
      <c r="Q77" s="1464"/>
      <c r="R77" s="1465"/>
      <c r="S77" s="1311"/>
      <c r="T77" s="1312"/>
      <c r="U77" s="1312"/>
      <c r="V77" s="1313"/>
      <c r="W77" s="1311"/>
      <c r="X77" s="1312"/>
      <c r="Y77" s="1313"/>
      <c r="Z77" s="1265"/>
      <c r="AA77" s="1266"/>
      <c r="AB77" s="1267"/>
      <c r="AC77" s="1265"/>
      <c r="AD77" s="1266"/>
      <c r="AE77" s="1267"/>
      <c r="AF77" s="1265"/>
      <c r="AG77" s="1266"/>
      <c r="AH77" s="1267"/>
      <c r="AI77" s="1265"/>
      <c r="AJ77" s="1266"/>
      <c r="AK77" s="1267"/>
      <c r="AL77" s="1265"/>
      <c r="AM77" s="1266"/>
      <c r="AN77" s="1266"/>
      <c r="AO77" s="1267"/>
      <c r="AP77" s="358"/>
    </row>
    <row r="78" spans="3:42" ht="18.75" customHeight="1">
      <c r="C78" s="358"/>
      <c r="D78" s="358"/>
      <c r="E78" s="1442"/>
      <c r="F78" s="1336" t="s">
        <v>146</v>
      </c>
      <c r="G78" s="1337"/>
      <c r="H78" s="1337"/>
      <c r="I78" s="1337"/>
      <c r="J78" s="1338"/>
      <c r="K78" s="420"/>
      <c r="L78" s="365"/>
      <c r="M78" s="358"/>
      <c r="N78" s="358"/>
      <c r="O78" s="1447" t="s">
        <v>146</v>
      </c>
      <c r="P78" s="1448"/>
      <c r="Q78" s="1448"/>
      <c r="R78" s="1449"/>
      <c r="S78" s="1342"/>
      <c r="T78" s="1343"/>
      <c r="U78" s="1343"/>
      <c r="V78" s="1344"/>
      <c r="W78" s="1342"/>
      <c r="X78" s="1343"/>
      <c r="Y78" s="1344"/>
      <c r="Z78" s="1262"/>
      <c r="AA78" s="1263"/>
      <c r="AB78" s="1264"/>
      <c r="AC78" s="1262"/>
      <c r="AD78" s="1263"/>
      <c r="AE78" s="1264"/>
      <c r="AF78" s="1262"/>
      <c r="AG78" s="1263"/>
      <c r="AH78" s="1264"/>
      <c r="AI78" s="1262"/>
      <c r="AJ78" s="1263"/>
      <c r="AK78" s="1264"/>
      <c r="AL78" s="1262"/>
      <c r="AM78" s="1263"/>
      <c r="AN78" s="1263"/>
      <c r="AO78" s="1264"/>
      <c r="AP78" s="358"/>
    </row>
    <row r="79" spans="3:42" ht="18.75" customHeight="1">
      <c r="C79" s="358"/>
      <c r="D79" s="358"/>
      <c r="E79" s="1442"/>
      <c r="F79" s="1339"/>
      <c r="G79" s="1340"/>
      <c r="H79" s="1340"/>
      <c r="I79" s="1340"/>
      <c r="J79" s="1341"/>
      <c r="K79" s="422"/>
      <c r="L79" s="365"/>
      <c r="M79" s="358"/>
      <c r="N79" s="358"/>
      <c r="O79" s="1463"/>
      <c r="P79" s="1464"/>
      <c r="Q79" s="1464"/>
      <c r="R79" s="1465"/>
      <c r="S79" s="1311"/>
      <c r="T79" s="1312"/>
      <c r="U79" s="1312"/>
      <c r="V79" s="1313"/>
      <c r="W79" s="1311"/>
      <c r="X79" s="1312"/>
      <c r="Y79" s="1313"/>
      <c r="Z79" s="1265"/>
      <c r="AA79" s="1266"/>
      <c r="AB79" s="1267"/>
      <c r="AC79" s="1265"/>
      <c r="AD79" s="1266"/>
      <c r="AE79" s="1267"/>
      <c r="AF79" s="1265"/>
      <c r="AG79" s="1266"/>
      <c r="AH79" s="1267"/>
      <c r="AI79" s="1265"/>
      <c r="AJ79" s="1266"/>
      <c r="AK79" s="1267"/>
      <c r="AL79" s="1265"/>
      <c r="AM79" s="1266"/>
      <c r="AN79" s="1266"/>
      <c r="AO79" s="1267"/>
      <c r="AP79" s="358"/>
    </row>
    <row r="80" spans="3:42" ht="18.75" customHeight="1">
      <c r="C80" s="358"/>
      <c r="D80" s="358"/>
      <c r="E80" s="1442"/>
      <c r="F80" s="1453" t="s">
        <v>217</v>
      </c>
      <c r="G80" s="1453"/>
      <c r="H80" s="1453"/>
      <c r="I80" s="1453"/>
      <c r="J80" s="1453"/>
      <c r="K80" s="420"/>
      <c r="L80" s="1427"/>
      <c r="M80" s="358"/>
      <c r="N80" s="358"/>
      <c r="O80" s="1447" t="s">
        <v>149</v>
      </c>
      <c r="P80" s="1448"/>
      <c r="Q80" s="1448"/>
      <c r="R80" s="1449"/>
      <c r="S80" s="1342"/>
      <c r="T80" s="1343"/>
      <c r="U80" s="1343"/>
      <c r="V80" s="1344"/>
      <c r="W80" s="1342"/>
      <c r="X80" s="1343"/>
      <c r="Y80" s="1344"/>
      <c r="Z80" s="1262"/>
      <c r="AA80" s="1263"/>
      <c r="AB80" s="1264"/>
      <c r="AC80" s="1262"/>
      <c r="AD80" s="1263"/>
      <c r="AE80" s="1264"/>
      <c r="AF80" s="1262"/>
      <c r="AG80" s="1263"/>
      <c r="AH80" s="1264"/>
      <c r="AI80" s="1262"/>
      <c r="AJ80" s="1263"/>
      <c r="AK80" s="1264"/>
      <c r="AL80" s="1262"/>
      <c r="AM80" s="1263"/>
      <c r="AN80" s="1263"/>
      <c r="AO80" s="1264"/>
      <c r="AP80" s="358"/>
    </row>
    <row r="81" spans="3:42" ht="18.75" customHeight="1">
      <c r="C81" s="358"/>
      <c r="D81" s="358"/>
      <c r="E81" s="1443"/>
      <c r="F81" s="1453"/>
      <c r="G81" s="1453"/>
      <c r="H81" s="1453"/>
      <c r="I81" s="1453"/>
      <c r="J81" s="1453"/>
      <c r="K81" s="422"/>
      <c r="L81" s="1444"/>
      <c r="M81" s="358"/>
      <c r="N81" s="358"/>
      <c r="O81" s="1463"/>
      <c r="P81" s="1464"/>
      <c r="Q81" s="1464"/>
      <c r="R81" s="1465"/>
      <c r="S81" s="1311"/>
      <c r="T81" s="1312"/>
      <c r="U81" s="1312"/>
      <c r="V81" s="1313"/>
      <c r="W81" s="1311"/>
      <c r="X81" s="1312"/>
      <c r="Y81" s="1313"/>
      <c r="Z81" s="1265"/>
      <c r="AA81" s="1266"/>
      <c r="AB81" s="1267"/>
      <c r="AC81" s="1265"/>
      <c r="AD81" s="1266"/>
      <c r="AE81" s="1267"/>
      <c r="AF81" s="1265"/>
      <c r="AG81" s="1266"/>
      <c r="AH81" s="1267"/>
      <c r="AI81" s="1265"/>
      <c r="AJ81" s="1266"/>
      <c r="AK81" s="1267"/>
      <c r="AL81" s="1265"/>
      <c r="AM81" s="1266"/>
      <c r="AN81" s="1266"/>
      <c r="AO81" s="1267"/>
      <c r="AP81" s="358"/>
    </row>
    <row r="82" spans="3:42" ht="18.75" customHeight="1">
      <c r="C82" s="358"/>
      <c r="D82" s="358"/>
      <c r="E82" s="1429" t="s">
        <v>745</v>
      </c>
      <c r="F82" s="1430"/>
      <c r="G82" s="1430"/>
      <c r="H82" s="1430"/>
      <c r="I82" s="1430"/>
      <c r="J82" s="1431"/>
      <c r="K82" s="420"/>
      <c r="L82" s="1427"/>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row>
    <row r="83" spans="3:42" ht="18.75" customHeight="1">
      <c r="C83" s="358"/>
      <c r="D83" s="358"/>
      <c r="E83" s="1432"/>
      <c r="F83" s="1433"/>
      <c r="G83" s="1433"/>
      <c r="H83" s="1433"/>
      <c r="I83" s="1433"/>
      <c r="J83" s="1434"/>
      <c r="K83" s="422"/>
      <c r="L83" s="1444"/>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row>
    <row r="84" spans="3:42" ht="18.75" customHeight="1">
      <c r="C84" s="358"/>
      <c r="D84" s="358"/>
      <c r="E84" s="1457" t="s">
        <v>221</v>
      </c>
      <c r="F84" s="1458"/>
      <c r="G84" s="1458"/>
      <c r="H84" s="1458"/>
      <c r="I84" s="1458"/>
      <c r="J84" s="1459"/>
      <c r="K84" s="420"/>
      <c r="L84" s="1427"/>
      <c r="M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row>
    <row r="85" spans="3:42" ht="18.75" customHeight="1">
      <c r="C85" s="358"/>
      <c r="D85" s="358"/>
      <c r="E85" s="1460"/>
      <c r="F85" s="1461"/>
      <c r="G85" s="1461"/>
      <c r="H85" s="1461"/>
      <c r="I85" s="1461"/>
      <c r="J85" s="1462"/>
      <c r="K85" s="422"/>
      <c r="L85" s="1444"/>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row>
    <row r="86" spans="3:42" ht="18.75" customHeight="1">
      <c r="C86" s="358"/>
      <c r="D86" s="358"/>
      <c r="E86" s="1457" t="s">
        <v>222</v>
      </c>
      <c r="F86" s="1458"/>
      <c r="G86" s="1458"/>
      <c r="H86" s="1458"/>
      <c r="I86" s="1458"/>
      <c r="J86" s="1459"/>
      <c r="K86" s="420"/>
      <c r="L86" s="1427"/>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row>
    <row r="87" spans="3:42" ht="18.75" customHeight="1">
      <c r="C87" s="358"/>
      <c r="D87" s="358"/>
      <c r="E87" s="1460"/>
      <c r="F87" s="1461"/>
      <c r="G87" s="1461"/>
      <c r="H87" s="1461"/>
      <c r="I87" s="1461"/>
      <c r="J87" s="1462"/>
      <c r="K87" s="422"/>
      <c r="L87" s="1444"/>
      <c r="M87" s="358"/>
      <c r="N87" s="358"/>
      <c r="AP87" s="358"/>
    </row>
    <row r="88" spans="3:42" ht="18.75" customHeight="1">
      <c r="C88" s="358"/>
      <c r="D88" s="358"/>
      <c r="E88" s="1457" t="s">
        <v>223</v>
      </c>
      <c r="F88" s="1458"/>
      <c r="G88" s="1458"/>
      <c r="H88" s="1458"/>
      <c r="I88" s="1458"/>
      <c r="J88" s="1459"/>
      <c r="K88" s="420"/>
      <c r="L88" s="1427"/>
      <c r="M88" s="358"/>
      <c r="N88" s="358"/>
      <c r="AP88" s="358"/>
    </row>
    <row r="89" spans="3:42" ht="18.75" customHeight="1">
      <c r="C89" s="358"/>
      <c r="D89" s="358"/>
      <c r="E89" s="1460"/>
      <c r="F89" s="1461"/>
      <c r="G89" s="1461"/>
      <c r="H89" s="1461"/>
      <c r="I89" s="1461"/>
      <c r="J89" s="1462"/>
      <c r="K89" s="422"/>
      <c r="L89" s="1444"/>
      <c r="M89" s="358"/>
      <c r="N89" s="358"/>
      <c r="AP89" s="358"/>
    </row>
    <row r="90" spans="3:42" ht="18.75" customHeight="1">
      <c r="C90" s="358"/>
      <c r="D90" s="358"/>
      <c r="E90" s="1457" t="s">
        <v>146</v>
      </c>
      <c r="F90" s="1458"/>
      <c r="G90" s="1458"/>
      <c r="H90" s="1458"/>
      <c r="I90" s="1458"/>
      <c r="J90" s="1459"/>
      <c r="K90" s="420"/>
      <c r="L90" s="1427"/>
      <c r="M90" s="358"/>
      <c r="N90" s="358"/>
      <c r="AP90" s="358"/>
    </row>
    <row r="91" spans="3:42" ht="18.75" customHeight="1">
      <c r="C91" s="358"/>
      <c r="D91" s="358"/>
      <c r="E91" s="1460"/>
      <c r="F91" s="1461"/>
      <c r="G91" s="1461"/>
      <c r="H91" s="1461"/>
      <c r="I91" s="1461"/>
      <c r="J91" s="1462"/>
      <c r="K91" s="422"/>
      <c r="L91" s="1444"/>
      <c r="M91" s="358"/>
      <c r="N91" s="358"/>
      <c r="AP91" s="358"/>
    </row>
    <row r="92" spans="3:42" ht="18.75" customHeight="1">
      <c r="C92" s="358"/>
      <c r="D92" s="358"/>
      <c r="E92" s="1457" t="s">
        <v>149</v>
      </c>
      <c r="F92" s="1458"/>
      <c r="G92" s="1458"/>
      <c r="H92" s="1458"/>
      <c r="I92" s="1458"/>
      <c r="J92" s="1459"/>
      <c r="K92" s="420"/>
      <c r="L92" s="1427"/>
      <c r="M92" s="358"/>
      <c r="N92" s="358"/>
      <c r="AP92" s="358"/>
    </row>
    <row r="93" spans="3:42" ht="18.75" customHeight="1">
      <c r="C93" s="358"/>
      <c r="D93" s="358"/>
      <c r="E93" s="1460"/>
      <c r="F93" s="1461"/>
      <c r="G93" s="1461"/>
      <c r="H93" s="1461"/>
      <c r="I93" s="1461"/>
      <c r="J93" s="1462"/>
      <c r="K93" s="422"/>
      <c r="L93" s="1444"/>
      <c r="M93" s="358"/>
      <c r="N93" s="358"/>
      <c r="AP93" s="358"/>
    </row>
    <row r="94" spans="3:42" ht="18.75" customHeight="1">
      <c r="C94" s="358"/>
      <c r="D94" s="358"/>
      <c r="E94" s="358"/>
      <c r="F94" s="358"/>
      <c r="G94" s="358"/>
      <c r="H94" s="358"/>
      <c r="I94" s="358"/>
      <c r="J94" s="358"/>
      <c r="K94" s="358"/>
      <c r="L94" s="358"/>
      <c r="M94" s="358"/>
      <c r="N94" s="358"/>
      <c r="AP94" s="358"/>
    </row>
    <row r="95" spans="3:42" ht="18.75" customHeight="1">
      <c r="C95" s="358"/>
      <c r="D95" s="358"/>
      <c r="E95" s="358"/>
      <c r="F95" s="358"/>
      <c r="G95" s="358"/>
      <c r="H95" s="358"/>
      <c r="I95" s="358"/>
      <c r="J95" s="358"/>
      <c r="K95" s="358"/>
      <c r="L95" s="358"/>
      <c r="M95" s="358"/>
      <c r="N95" s="358"/>
      <c r="AP95" s="358"/>
    </row>
    <row r="96" spans="3:42" ht="18.75" customHeight="1">
      <c r="C96" s="358"/>
      <c r="D96" s="358"/>
      <c r="M96" s="358"/>
      <c r="N96" s="358"/>
      <c r="AP96" s="358"/>
    </row>
    <row r="97" spans="3:42" ht="18.75" customHeight="1">
      <c r="C97" s="358"/>
      <c r="D97" s="358"/>
      <c r="M97" s="358"/>
      <c r="N97" s="358"/>
      <c r="AP97" s="358"/>
    </row>
    <row r="98" spans="3:42" ht="18.75" customHeight="1">
      <c r="C98" s="358"/>
      <c r="D98" s="358"/>
      <c r="M98" s="358"/>
      <c r="N98" s="358"/>
      <c r="AP98" s="358"/>
    </row>
    <row r="99" spans="3:42" ht="18.75" customHeight="1">
      <c r="C99" s="358"/>
      <c r="D99" s="358"/>
      <c r="M99" s="358"/>
      <c r="N99" s="358"/>
      <c r="AP99" s="358"/>
    </row>
    <row r="100" spans="3:42" ht="18" customHeight="1">
      <c r="C100" s="358"/>
      <c r="D100" s="358"/>
      <c r="M100" s="358"/>
      <c r="N100" s="358"/>
      <c r="AP100" s="358"/>
    </row>
    <row r="101" spans="1:43" ht="18" customHeight="1">
      <c r="A101" s="358"/>
      <c r="B101" s="358"/>
      <c r="C101" s="358"/>
      <c r="D101" s="358"/>
      <c r="M101" s="358"/>
      <c r="N101" s="358"/>
      <c r="AP101" s="358"/>
      <c r="AQ101" s="358"/>
    </row>
    <row r="102" spans="15:41" ht="18" customHeight="1">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row>
    <row r="103" spans="15:41" ht="18" customHeight="1">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42" spans="15:41" ht="15" customHeight="1">
      <c r="O142" s="1324" t="s">
        <v>744</v>
      </c>
      <c r="P142" s="1327" t="s">
        <v>395</v>
      </c>
      <c r="Q142" s="1318" t="s">
        <v>143</v>
      </c>
      <c r="R142" s="1318"/>
      <c r="S142" s="1299" t="s">
        <v>696</v>
      </c>
      <c r="T142" s="1299"/>
      <c r="U142" s="1299"/>
      <c r="V142" s="1299"/>
      <c r="W142" s="1308"/>
      <c r="X142" s="1309"/>
      <c r="Y142" s="1309"/>
      <c r="Z142" s="1309"/>
      <c r="AA142" s="1309"/>
      <c r="AB142" s="1309"/>
      <c r="AC142" s="1310"/>
      <c r="AD142" s="1308"/>
      <c r="AE142" s="1309"/>
      <c r="AF142" s="1309"/>
      <c r="AG142" s="1309"/>
      <c r="AH142" s="1309"/>
      <c r="AI142" s="1309"/>
      <c r="AJ142" s="1310"/>
      <c r="AK142" s="1308"/>
      <c r="AL142" s="1309"/>
      <c r="AM142" s="1309"/>
      <c r="AN142" s="1309"/>
      <c r="AO142" s="1310"/>
    </row>
    <row r="143" spans="15:41" ht="15" customHeight="1">
      <c r="O143" s="1325"/>
      <c r="P143" s="1327"/>
      <c r="Q143" s="1318"/>
      <c r="R143" s="1318"/>
      <c r="S143" s="1299"/>
      <c r="T143" s="1299"/>
      <c r="U143" s="1299"/>
      <c r="V143" s="1299"/>
      <c r="W143" s="1311"/>
      <c r="X143" s="1312"/>
      <c r="Y143" s="1312"/>
      <c r="Z143" s="1312"/>
      <c r="AA143" s="1312"/>
      <c r="AB143" s="1312"/>
      <c r="AC143" s="1313"/>
      <c r="AD143" s="1311"/>
      <c r="AE143" s="1312"/>
      <c r="AF143" s="1312"/>
      <c r="AG143" s="1312"/>
      <c r="AH143" s="1312"/>
      <c r="AI143" s="1312"/>
      <c r="AJ143" s="1313"/>
      <c r="AK143" s="1311"/>
      <c r="AL143" s="1312"/>
      <c r="AM143" s="1312"/>
      <c r="AN143" s="1312"/>
      <c r="AO143" s="1313"/>
    </row>
    <row r="144" spans="15:41" ht="15" customHeight="1">
      <c r="O144" s="1325"/>
      <c r="P144" s="1327"/>
      <c r="Q144" s="1318"/>
      <c r="R144" s="1318"/>
      <c r="S144" s="1300" t="s">
        <v>417</v>
      </c>
      <c r="T144" s="1300"/>
      <c r="U144" s="1300"/>
      <c r="V144" s="1300"/>
      <c r="W144" s="1308"/>
      <c r="X144" s="1309"/>
      <c r="Y144" s="1309"/>
      <c r="Z144" s="1309"/>
      <c r="AA144" s="1309"/>
      <c r="AB144" s="1309"/>
      <c r="AC144" s="1310"/>
      <c r="AD144" s="1308"/>
      <c r="AE144" s="1309"/>
      <c r="AF144" s="1309"/>
      <c r="AG144" s="1309"/>
      <c r="AH144" s="1309"/>
      <c r="AI144" s="1309"/>
      <c r="AJ144" s="1310"/>
      <c r="AK144" s="1308"/>
      <c r="AL144" s="1309"/>
      <c r="AM144" s="1309"/>
      <c r="AN144" s="1309"/>
      <c r="AO144" s="1310"/>
    </row>
    <row r="145" spans="15:41" ht="15" customHeight="1">
      <c r="O145" s="1325"/>
      <c r="P145" s="1327"/>
      <c r="Q145" s="1318"/>
      <c r="R145" s="1318"/>
      <c r="S145" s="1300"/>
      <c r="T145" s="1300"/>
      <c r="U145" s="1300"/>
      <c r="V145" s="1300"/>
      <c r="W145" s="1311"/>
      <c r="X145" s="1312"/>
      <c r="Y145" s="1312"/>
      <c r="Z145" s="1312"/>
      <c r="AA145" s="1312"/>
      <c r="AB145" s="1312"/>
      <c r="AC145" s="1313"/>
      <c r="AD145" s="1311"/>
      <c r="AE145" s="1312"/>
      <c r="AF145" s="1312"/>
      <c r="AG145" s="1312"/>
      <c r="AH145" s="1312"/>
      <c r="AI145" s="1312"/>
      <c r="AJ145" s="1313"/>
      <c r="AK145" s="1311"/>
      <c r="AL145" s="1312"/>
      <c r="AM145" s="1312"/>
      <c r="AN145" s="1312"/>
      <c r="AO145" s="1313"/>
    </row>
    <row r="146" spans="15:41" ht="15" customHeight="1">
      <c r="O146" s="1325"/>
      <c r="P146" s="1327"/>
      <c r="Q146" s="1282" t="s">
        <v>733</v>
      </c>
      <c r="R146" s="1283"/>
      <c r="S146" s="1299" t="s">
        <v>698</v>
      </c>
      <c r="T146" s="1299"/>
      <c r="U146" s="1299"/>
      <c r="V146" s="1299"/>
      <c r="W146" s="1262"/>
      <c r="X146" s="1263"/>
      <c r="Y146" s="1263"/>
      <c r="Z146" s="1263"/>
      <c r="AA146" s="1263"/>
      <c r="AB146" s="1263"/>
      <c r="AC146" s="1264"/>
      <c r="AD146" s="1262"/>
      <c r="AE146" s="1263"/>
      <c r="AF146" s="1263"/>
      <c r="AG146" s="1263"/>
      <c r="AH146" s="1263"/>
      <c r="AI146" s="1263"/>
      <c r="AJ146" s="1264"/>
      <c r="AK146" s="1262"/>
      <c r="AL146" s="1263"/>
      <c r="AM146" s="1263"/>
      <c r="AN146" s="1263"/>
      <c r="AO146" s="1264"/>
    </row>
    <row r="147" spans="15:41" ht="15" customHeight="1">
      <c r="O147" s="1325"/>
      <c r="P147" s="1327"/>
      <c r="Q147" s="1284"/>
      <c r="R147" s="1285"/>
      <c r="S147" s="1299"/>
      <c r="T147" s="1299"/>
      <c r="U147" s="1299"/>
      <c r="V147" s="1299"/>
      <c r="W147" s="1265"/>
      <c r="X147" s="1266"/>
      <c r="Y147" s="1266"/>
      <c r="Z147" s="1266"/>
      <c r="AA147" s="1266"/>
      <c r="AB147" s="1266"/>
      <c r="AC147" s="1267"/>
      <c r="AD147" s="1265"/>
      <c r="AE147" s="1266"/>
      <c r="AF147" s="1266"/>
      <c r="AG147" s="1266"/>
      <c r="AH147" s="1266"/>
      <c r="AI147" s="1266"/>
      <c r="AJ147" s="1267"/>
      <c r="AK147" s="1265"/>
      <c r="AL147" s="1266"/>
      <c r="AM147" s="1266"/>
      <c r="AN147" s="1266"/>
      <c r="AO147" s="1267"/>
    </row>
    <row r="148" spans="15:41" ht="15" customHeight="1">
      <c r="O148" s="1325"/>
      <c r="P148" s="1327"/>
      <c r="Q148" s="1286" t="s">
        <v>217</v>
      </c>
      <c r="R148" s="1286"/>
      <c r="S148" s="1286"/>
      <c r="T148" s="1286"/>
      <c r="U148" s="1286"/>
      <c r="V148" s="1286"/>
      <c r="W148" s="1262"/>
      <c r="X148" s="1263"/>
      <c r="Y148" s="1263"/>
      <c r="Z148" s="1263"/>
      <c r="AA148" s="1263"/>
      <c r="AB148" s="1263"/>
      <c r="AC148" s="1264"/>
      <c r="AD148" s="1262"/>
      <c r="AE148" s="1263"/>
      <c r="AF148" s="1263"/>
      <c r="AG148" s="1263"/>
      <c r="AH148" s="1263"/>
      <c r="AI148" s="1263"/>
      <c r="AJ148" s="1264"/>
      <c r="AK148" s="1262"/>
      <c r="AL148" s="1263"/>
      <c r="AM148" s="1263"/>
      <c r="AN148" s="1263"/>
      <c r="AO148" s="1264"/>
    </row>
    <row r="149" spans="15:41" ht="15" customHeight="1">
      <c r="O149" s="1325"/>
      <c r="P149" s="1327"/>
      <c r="Q149" s="1286"/>
      <c r="R149" s="1286"/>
      <c r="S149" s="1286"/>
      <c r="T149" s="1286"/>
      <c r="U149" s="1286"/>
      <c r="V149" s="1286"/>
      <c r="W149" s="1265"/>
      <c r="X149" s="1266"/>
      <c r="Y149" s="1266"/>
      <c r="Z149" s="1266"/>
      <c r="AA149" s="1266"/>
      <c r="AB149" s="1266"/>
      <c r="AC149" s="1267"/>
      <c r="AD149" s="1265"/>
      <c r="AE149" s="1266"/>
      <c r="AF149" s="1266"/>
      <c r="AG149" s="1266"/>
      <c r="AH149" s="1266"/>
      <c r="AI149" s="1266"/>
      <c r="AJ149" s="1267"/>
      <c r="AK149" s="1265"/>
      <c r="AL149" s="1266"/>
      <c r="AM149" s="1266"/>
      <c r="AN149" s="1266"/>
      <c r="AO149" s="1267"/>
    </row>
    <row r="150" spans="15:41" ht="15" customHeight="1">
      <c r="O150" s="1325"/>
      <c r="P150" s="1327"/>
      <c r="Q150" s="1318" t="s">
        <v>402</v>
      </c>
      <c r="R150" s="1318"/>
      <c r="S150" s="1319" t="s">
        <v>717</v>
      </c>
      <c r="T150" s="1319"/>
      <c r="U150" s="1295" t="s">
        <v>715</v>
      </c>
      <c r="V150" s="1296"/>
      <c r="W150" s="1262"/>
      <c r="X150" s="1263"/>
      <c r="Y150" s="1263"/>
      <c r="Z150" s="1263"/>
      <c r="AA150" s="1263"/>
      <c r="AB150" s="1263"/>
      <c r="AC150" s="1264"/>
      <c r="AD150" s="1262"/>
      <c r="AE150" s="1263"/>
      <c r="AF150" s="1263"/>
      <c r="AG150" s="1263"/>
      <c r="AH150" s="1263"/>
      <c r="AI150" s="1263"/>
      <c r="AJ150" s="1264"/>
      <c r="AK150" s="1262"/>
      <c r="AL150" s="1263"/>
      <c r="AM150" s="1263"/>
      <c r="AN150" s="1263"/>
      <c r="AO150" s="1264"/>
    </row>
    <row r="151" spans="15:41" ht="15" customHeight="1">
      <c r="O151" s="1325"/>
      <c r="P151" s="1327"/>
      <c r="Q151" s="1318"/>
      <c r="R151" s="1318"/>
      <c r="S151" s="1319"/>
      <c r="T151" s="1319"/>
      <c r="U151" s="1297"/>
      <c r="V151" s="1298"/>
      <c r="W151" s="1265"/>
      <c r="X151" s="1266"/>
      <c r="Y151" s="1266"/>
      <c r="Z151" s="1266"/>
      <c r="AA151" s="1266"/>
      <c r="AB151" s="1266"/>
      <c r="AC151" s="1267"/>
      <c r="AD151" s="1265"/>
      <c r="AE151" s="1266"/>
      <c r="AF151" s="1266"/>
      <c r="AG151" s="1266"/>
      <c r="AH151" s="1266"/>
      <c r="AI151" s="1266"/>
      <c r="AJ151" s="1267"/>
      <c r="AK151" s="1265"/>
      <c r="AL151" s="1266"/>
      <c r="AM151" s="1266"/>
      <c r="AN151" s="1266"/>
      <c r="AO151" s="1267"/>
    </row>
    <row r="152" spans="15:41" ht="15" customHeight="1">
      <c r="O152" s="1325"/>
      <c r="P152" s="1327"/>
      <c r="Q152" s="1318"/>
      <c r="R152" s="1318"/>
      <c r="S152" s="1319"/>
      <c r="T152" s="1319"/>
      <c r="U152" s="1320" t="s">
        <v>322</v>
      </c>
      <c r="V152" s="1321"/>
      <c r="W152" s="1262"/>
      <c r="X152" s="1263"/>
      <c r="Y152" s="1263"/>
      <c r="Z152" s="1263"/>
      <c r="AA152" s="1263"/>
      <c r="AB152" s="1263"/>
      <c r="AC152" s="1264"/>
      <c r="AD152" s="1262"/>
      <c r="AE152" s="1263"/>
      <c r="AF152" s="1263"/>
      <c r="AG152" s="1263"/>
      <c r="AH152" s="1263"/>
      <c r="AI152" s="1263"/>
      <c r="AJ152" s="1264"/>
      <c r="AK152" s="1262"/>
      <c r="AL152" s="1263"/>
      <c r="AM152" s="1263"/>
      <c r="AN152" s="1263"/>
      <c r="AO152" s="1264"/>
    </row>
    <row r="153" spans="15:41" ht="15" customHeight="1">
      <c r="O153" s="1325"/>
      <c r="P153" s="1327"/>
      <c r="Q153" s="1318"/>
      <c r="R153" s="1318"/>
      <c r="S153" s="1319"/>
      <c r="T153" s="1319"/>
      <c r="U153" s="1322"/>
      <c r="V153" s="1323"/>
      <c r="W153" s="1265"/>
      <c r="X153" s="1266"/>
      <c r="Y153" s="1266"/>
      <c r="Z153" s="1266"/>
      <c r="AA153" s="1266"/>
      <c r="AB153" s="1266"/>
      <c r="AC153" s="1267"/>
      <c r="AD153" s="1265"/>
      <c r="AE153" s="1266"/>
      <c r="AF153" s="1266"/>
      <c r="AG153" s="1266"/>
      <c r="AH153" s="1266"/>
      <c r="AI153" s="1266"/>
      <c r="AJ153" s="1267"/>
      <c r="AK153" s="1265"/>
      <c r="AL153" s="1266"/>
      <c r="AM153" s="1266"/>
      <c r="AN153" s="1266"/>
      <c r="AO153" s="1267"/>
    </row>
    <row r="154" spans="15:41" ht="15" customHeight="1">
      <c r="O154" s="1325"/>
      <c r="P154" s="1318" t="s">
        <v>701</v>
      </c>
      <c r="Q154" s="1318"/>
      <c r="R154" s="1318"/>
      <c r="S154" s="1318"/>
      <c r="T154" s="1318"/>
      <c r="U154" s="1318"/>
      <c r="V154" s="1318"/>
      <c r="W154" s="1262"/>
      <c r="X154" s="1263"/>
      <c r="Y154" s="1263"/>
      <c r="Z154" s="1263"/>
      <c r="AA154" s="1263"/>
      <c r="AB154" s="1263"/>
      <c r="AC154" s="1264"/>
      <c r="AD154" s="1262"/>
      <c r="AE154" s="1263"/>
      <c r="AF154" s="1263"/>
      <c r="AG154" s="1263"/>
      <c r="AH154" s="1263"/>
      <c r="AI154" s="1263"/>
      <c r="AJ154" s="1264"/>
      <c r="AK154" s="1262"/>
      <c r="AL154" s="1263"/>
      <c r="AM154" s="1263"/>
      <c r="AN154" s="1263"/>
      <c r="AO154" s="1264"/>
    </row>
    <row r="155" spans="15:41" ht="15" customHeight="1">
      <c r="O155" s="1326"/>
      <c r="P155" s="1318"/>
      <c r="Q155" s="1318"/>
      <c r="R155" s="1318"/>
      <c r="S155" s="1318"/>
      <c r="T155" s="1318"/>
      <c r="U155" s="1318"/>
      <c r="V155" s="1318"/>
      <c r="W155" s="1265"/>
      <c r="X155" s="1266"/>
      <c r="Y155" s="1266"/>
      <c r="Z155" s="1266"/>
      <c r="AA155" s="1266"/>
      <c r="AB155" s="1266"/>
      <c r="AC155" s="1267"/>
      <c r="AD155" s="1265"/>
      <c r="AE155" s="1266"/>
      <c r="AF155" s="1266"/>
      <c r="AG155" s="1266"/>
      <c r="AH155" s="1266"/>
      <c r="AI155" s="1266"/>
      <c r="AJ155" s="1267"/>
      <c r="AK155" s="1265"/>
      <c r="AL155" s="1266"/>
      <c r="AM155" s="1266"/>
      <c r="AN155" s="1266"/>
      <c r="AO155" s="1267"/>
    </row>
    <row r="156" spans="15:41" ht="15" customHeight="1">
      <c r="O156" s="1317" t="s">
        <v>731</v>
      </c>
      <c r="P156" s="1303"/>
      <c r="Q156" s="1303"/>
      <c r="R156" s="1304"/>
      <c r="S156" s="1302" t="s">
        <v>714</v>
      </c>
      <c r="T156" s="1303"/>
      <c r="U156" s="1303"/>
      <c r="V156" s="1304"/>
      <c r="W156" s="1262"/>
      <c r="X156" s="1263"/>
      <c r="Y156" s="1263"/>
      <c r="Z156" s="1263"/>
      <c r="AA156" s="1263"/>
      <c r="AB156" s="1263"/>
      <c r="AC156" s="1264"/>
      <c r="AD156" s="1262"/>
      <c r="AE156" s="1263"/>
      <c r="AF156" s="1263"/>
      <c r="AG156" s="1263"/>
      <c r="AH156" s="1263"/>
      <c r="AI156" s="1263"/>
      <c r="AJ156" s="1264"/>
      <c r="AK156" s="1262"/>
      <c r="AL156" s="1263"/>
      <c r="AM156" s="1263"/>
      <c r="AN156" s="1263"/>
      <c r="AO156" s="1264"/>
    </row>
    <row r="157" spans="15:41" ht="15" customHeight="1">
      <c r="O157" s="1314"/>
      <c r="P157" s="1315"/>
      <c r="Q157" s="1315"/>
      <c r="R157" s="1316"/>
      <c r="S157" s="1305"/>
      <c r="T157" s="1306"/>
      <c r="U157" s="1306"/>
      <c r="V157" s="1307"/>
      <c r="W157" s="1265"/>
      <c r="X157" s="1266"/>
      <c r="Y157" s="1266"/>
      <c r="Z157" s="1266"/>
      <c r="AA157" s="1266"/>
      <c r="AB157" s="1266"/>
      <c r="AC157" s="1267"/>
      <c r="AD157" s="1265"/>
      <c r="AE157" s="1266"/>
      <c r="AF157" s="1266"/>
      <c r="AG157" s="1266"/>
      <c r="AH157" s="1266"/>
      <c r="AI157" s="1266"/>
      <c r="AJ157" s="1267"/>
      <c r="AK157" s="1265"/>
      <c r="AL157" s="1266"/>
      <c r="AM157" s="1266"/>
      <c r="AN157" s="1266"/>
      <c r="AO157" s="1267"/>
    </row>
    <row r="158" spans="15:41" ht="15" customHeight="1">
      <c r="O158" s="1314"/>
      <c r="P158" s="1315"/>
      <c r="Q158" s="1315"/>
      <c r="R158" s="1316"/>
      <c r="S158" s="1302" t="s">
        <v>218</v>
      </c>
      <c r="T158" s="1303"/>
      <c r="U158" s="1303"/>
      <c r="V158" s="1304"/>
      <c r="W158" s="1262"/>
      <c r="X158" s="1263"/>
      <c r="Y158" s="1263"/>
      <c r="Z158" s="1263"/>
      <c r="AA158" s="1263"/>
      <c r="AB158" s="1263"/>
      <c r="AC158" s="1264"/>
      <c r="AD158" s="1262"/>
      <c r="AE158" s="1263"/>
      <c r="AF158" s="1263"/>
      <c r="AG158" s="1263"/>
      <c r="AH158" s="1263"/>
      <c r="AI158" s="1263"/>
      <c r="AJ158" s="1264"/>
      <c r="AK158" s="1262"/>
      <c r="AL158" s="1263"/>
      <c r="AM158" s="1263"/>
      <c r="AN158" s="1263"/>
      <c r="AO158" s="1264"/>
    </row>
    <row r="159" spans="15:41" ht="15" customHeight="1">
      <c r="O159" s="1305"/>
      <c r="P159" s="1306"/>
      <c r="Q159" s="1306"/>
      <c r="R159" s="1307"/>
      <c r="S159" s="1314"/>
      <c r="T159" s="1315"/>
      <c r="U159" s="1315"/>
      <c r="V159" s="1316"/>
      <c r="W159" s="1265"/>
      <c r="X159" s="1266"/>
      <c r="Y159" s="1266"/>
      <c r="Z159" s="1266"/>
      <c r="AA159" s="1266"/>
      <c r="AB159" s="1266"/>
      <c r="AC159" s="1267"/>
      <c r="AD159" s="1265"/>
      <c r="AE159" s="1266"/>
      <c r="AF159" s="1266"/>
      <c r="AG159" s="1266"/>
      <c r="AH159" s="1266"/>
      <c r="AI159" s="1266"/>
      <c r="AJ159" s="1267"/>
      <c r="AK159" s="1265"/>
      <c r="AL159" s="1266"/>
      <c r="AM159" s="1266"/>
      <c r="AN159" s="1266"/>
      <c r="AO159" s="1267"/>
    </row>
    <row r="160" spans="15:41" ht="15" customHeight="1">
      <c r="O160" s="1261" t="s">
        <v>226</v>
      </c>
      <c r="P160" s="1261"/>
      <c r="Q160" s="1261"/>
      <c r="R160" s="1261"/>
      <c r="S160" s="1261"/>
      <c r="T160" s="1261"/>
      <c r="U160" s="1261"/>
      <c r="V160" s="1261"/>
      <c r="W160" s="1262"/>
      <c r="X160" s="1263"/>
      <c r="Y160" s="1263"/>
      <c r="Z160" s="1263"/>
      <c r="AA160" s="1263"/>
      <c r="AB160" s="1263"/>
      <c r="AC160" s="1264"/>
      <c r="AD160" s="1262"/>
      <c r="AE160" s="1263"/>
      <c r="AF160" s="1263"/>
      <c r="AG160" s="1263"/>
      <c r="AH160" s="1263"/>
      <c r="AI160" s="1263"/>
      <c r="AJ160" s="1264"/>
      <c r="AK160" s="1262"/>
      <c r="AL160" s="1263"/>
      <c r="AM160" s="1263"/>
      <c r="AN160" s="1263"/>
      <c r="AO160" s="1264"/>
    </row>
    <row r="161" spans="15:41" ht="15" customHeight="1">
      <c r="O161" s="1261"/>
      <c r="P161" s="1261"/>
      <c r="Q161" s="1261"/>
      <c r="R161" s="1261"/>
      <c r="S161" s="1261"/>
      <c r="T161" s="1261"/>
      <c r="U161" s="1261"/>
      <c r="V161" s="1261"/>
      <c r="W161" s="1265"/>
      <c r="X161" s="1266"/>
      <c r="Y161" s="1266"/>
      <c r="Z161" s="1266"/>
      <c r="AA161" s="1266"/>
      <c r="AB161" s="1266"/>
      <c r="AC161" s="1267"/>
      <c r="AD161" s="1265"/>
      <c r="AE161" s="1266"/>
      <c r="AF161" s="1266"/>
      <c r="AG161" s="1266"/>
      <c r="AH161" s="1266"/>
      <c r="AI161" s="1266"/>
      <c r="AJ161" s="1267"/>
      <c r="AK161" s="1265"/>
      <c r="AL161" s="1266"/>
      <c r="AM161" s="1266"/>
      <c r="AN161" s="1266"/>
      <c r="AO161" s="1267"/>
    </row>
    <row r="162" spans="15:41" ht="15" customHeight="1">
      <c r="O162" s="1261" t="s">
        <v>415</v>
      </c>
      <c r="P162" s="1261"/>
      <c r="Q162" s="1261"/>
      <c r="R162" s="1261"/>
      <c r="S162" s="1261"/>
      <c r="T162" s="1261"/>
      <c r="U162" s="1261"/>
      <c r="V162" s="1261"/>
      <c r="W162" s="1262"/>
      <c r="X162" s="1263"/>
      <c r="Y162" s="1263"/>
      <c r="Z162" s="1263"/>
      <c r="AA162" s="1263"/>
      <c r="AB162" s="1263"/>
      <c r="AC162" s="1264"/>
      <c r="AD162" s="1262"/>
      <c r="AE162" s="1263"/>
      <c r="AF162" s="1263"/>
      <c r="AG162" s="1263"/>
      <c r="AH162" s="1263"/>
      <c r="AI162" s="1263"/>
      <c r="AJ162" s="1264"/>
      <c r="AK162" s="1262"/>
      <c r="AL162" s="1263"/>
      <c r="AM162" s="1263"/>
      <c r="AN162" s="1263"/>
      <c r="AO162" s="1264"/>
    </row>
    <row r="163" spans="15:41" ht="15" customHeight="1">
      <c r="O163" s="1261"/>
      <c r="P163" s="1261"/>
      <c r="Q163" s="1261"/>
      <c r="R163" s="1261"/>
      <c r="S163" s="1261"/>
      <c r="T163" s="1261"/>
      <c r="U163" s="1261"/>
      <c r="V163" s="1261"/>
      <c r="W163" s="1265"/>
      <c r="X163" s="1266"/>
      <c r="Y163" s="1266"/>
      <c r="Z163" s="1266"/>
      <c r="AA163" s="1266"/>
      <c r="AB163" s="1266"/>
      <c r="AC163" s="1267"/>
      <c r="AD163" s="1265"/>
      <c r="AE163" s="1266"/>
      <c r="AF163" s="1266"/>
      <c r="AG163" s="1266"/>
      <c r="AH163" s="1266"/>
      <c r="AI163" s="1266"/>
      <c r="AJ163" s="1267"/>
      <c r="AK163" s="1265"/>
      <c r="AL163" s="1266"/>
      <c r="AM163" s="1266"/>
      <c r="AN163" s="1266"/>
      <c r="AO163" s="1267"/>
    </row>
    <row r="164" spans="15:41" ht="15" customHeight="1">
      <c r="O164" s="1301" t="s">
        <v>732</v>
      </c>
      <c r="P164" s="1301"/>
      <c r="Q164" s="1301"/>
      <c r="R164" s="1301"/>
      <c r="S164" s="1301"/>
      <c r="T164" s="1301"/>
      <c r="U164" s="1301"/>
      <c r="V164" s="1301"/>
      <c r="W164" s="1262"/>
      <c r="X164" s="1263"/>
      <c r="Y164" s="1263"/>
      <c r="Z164" s="1263"/>
      <c r="AA164" s="1263"/>
      <c r="AB164" s="1263"/>
      <c r="AC164" s="1264"/>
      <c r="AD164" s="1262"/>
      <c r="AE164" s="1263"/>
      <c r="AF164" s="1263"/>
      <c r="AG164" s="1263"/>
      <c r="AH164" s="1263"/>
      <c r="AI164" s="1263"/>
      <c r="AJ164" s="1264"/>
      <c r="AK164" s="1262"/>
      <c r="AL164" s="1263"/>
      <c r="AM164" s="1263"/>
      <c r="AN164" s="1263"/>
      <c r="AO164" s="1264"/>
    </row>
    <row r="165" spans="15:41" ht="15" customHeight="1">
      <c r="O165" s="1301"/>
      <c r="P165" s="1301"/>
      <c r="Q165" s="1301"/>
      <c r="R165" s="1301"/>
      <c r="S165" s="1301"/>
      <c r="T165" s="1301"/>
      <c r="U165" s="1301"/>
      <c r="V165" s="1301"/>
      <c r="W165" s="1265"/>
      <c r="X165" s="1266"/>
      <c r="Y165" s="1266"/>
      <c r="Z165" s="1266"/>
      <c r="AA165" s="1266"/>
      <c r="AB165" s="1266"/>
      <c r="AC165" s="1267"/>
      <c r="AD165" s="1265"/>
      <c r="AE165" s="1266"/>
      <c r="AF165" s="1266"/>
      <c r="AG165" s="1266"/>
      <c r="AH165" s="1266"/>
      <c r="AI165" s="1266"/>
      <c r="AJ165" s="1267"/>
      <c r="AK165" s="1265"/>
      <c r="AL165" s="1266"/>
      <c r="AM165" s="1266"/>
      <c r="AN165" s="1266"/>
      <c r="AO165" s="1267"/>
    </row>
  </sheetData>
  <sheetProtection/>
  <mergeCells count="484">
    <mergeCell ref="O164:V165"/>
    <mergeCell ref="W164:AC164"/>
    <mergeCell ref="AD164:AJ164"/>
    <mergeCell ref="AK164:AO164"/>
    <mergeCell ref="W165:AC165"/>
    <mergeCell ref="AD165:AJ165"/>
    <mergeCell ref="AK165:AO165"/>
    <mergeCell ref="AD161:AJ161"/>
    <mergeCell ref="AK161:AO161"/>
    <mergeCell ref="O162:V163"/>
    <mergeCell ref="W162:AC162"/>
    <mergeCell ref="AD162:AJ162"/>
    <mergeCell ref="AK162:AO162"/>
    <mergeCell ref="W163:AC163"/>
    <mergeCell ref="AD163:AJ163"/>
    <mergeCell ref="AK163:AO163"/>
    <mergeCell ref="AD158:AJ158"/>
    <mergeCell ref="AK158:AO158"/>
    <mergeCell ref="W159:AC159"/>
    <mergeCell ref="AD159:AJ159"/>
    <mergeCell ref="AK159:AO159"/>
    <mergeCell ref="O160:V161"/>
    <mergeCell ref="W160:AC160"/>
    <mergeCell ref="AD160:AJ160"/>
    <mergeCell ref="AK160:AO160"/>
    <mergeCell ref="W161:AC161"/>
    <mergeCell ref="O156:R159"/>
    <mergeCell ref="S156:V157"/>
    <mergeCell ref="W156:AC156"/>
    <mergeCell ref="AD156:AJ156"/>
    <mergeCell ref="AK156:AO156"/>
    <mergeCell ref="W157:AC157"/>
    <mergeCell ref="AD157:AJ157"/>
    <mergeCell ref="AK157:AO157"/>
    <mergeCell ref="S158:V159"/>
    <mergeCell ref="W158:AC158"/>
    <mergeCell ref="P154:V155"/>
    <mergeCell ref="W154:AC154"/>
    <mergeCell ref="AD154:AJ154"/>
    <mergeCell ref="AK154:AO154"/>
    <mergeCell ref="W155:AC155"/>
    <mergeCell ref="AD155:AJ155"/>
    <mergeCell ref="AK155:AO155"/>
    <mergeCell ref="AD151:AJ151"/>
    <mergeCell ref="AK151:AO151"/>
    <mergeCell ref="U152:V153"/>
    <mergeCell ref="W152:AC152"/>
    <mergeCell ref="AD152:AJ152"/>
    <mergeCell ref="AK152:AO152"/>
    <mergeCell ref="W153:AC153"/>
    <mergeCell ref="AD153:AJ153"/>
    <mergeCell ref="AK153:AO153"/>
    <mergeCell ref="AK148:AO148"/>
    <mergeCell ref="W149:AC149"/>
    <mergeCell ref="AD149:AJ149"/>
    <mergeCell ref="AK149:AO149"/>
    <mergeCell ref="Q150:R153"/>
    <mergeCell ref="S150:T153"/>
    <mergeCell ref="U150:V151"/>
    <mergeCell ref="W150:AC150"/>
    <mergeCell ref="AD150:AJ150"/>
    <mergeCell ref="AK150:AO150"/>
    <mergeCell ref="AK145:AO145"/>
    <mergeCell ref="Q146:R147"/>
    <mergeCell ref="S146:V147"/>
    <mergeCell ref="W146:AC146"/>
    <mergeCell ref="AD146:AJ146"/>
    <mergeCell ref="AK146:AO146"/>
    <mergeCell ref="W147:AC147"/>
    <mergeCell ref="AD147:AJ147"/>
    <mergeCell ref="AK147:AO147"/>
    <mergeCell ref="AK142:AO142"/>
    <mergeCell ref="W143:AC143"/>
    <mergeCell ref="AD143:AJ143"/>
    <mergeCell ref="AK143:AO143"/>
    <mergeCell ref="S144:V145"/>
    <mergeCell ref="W144:AC144"/>
    <mergeCell ref="AD144:AJ144"/>
    <mergeCell ref="AK144:AO144"/>
    <mergeCell ref="W145:AC145"/>
    <mergeCell ref="AD145:AJ145"/>
    <mergeCell ref="O142:O155"/>
    <mergeCell ref="P142:P153"/>
    <mergeCell ref="Q142:R145"/>
    <mergeCell ref="S142:V143"/>
    <mergeCell ref="W142:AC142"/>
    <mergeCell ref="AD142:AJ142"/>
    <mergeCell ref="Q148:V149"/>
    <mergeCell ref="W148:AC148"/>
    <mergeCell ref="AD148:AJ148"/>
    <mergeCell ref="W151:AC151"/>
    <mergeCell ref="E88:J89"/>
    <mergeCell ref="L88:L89"/>
    <mergeCell ref="E90:J91"/>
    <mergeCell ref="L90:L91"/>
    <mergeCell ref="E92:J93"/>
    <mergeCell ref="L92:L93"/>
    <mergeCell ref="AL81:AO81"/>
    <mergeCell ref="E82:J83"/>
    <mergeCell ref="L82:L83"/>
    <mergeCell ref="E84:J85"/>
    <mergeCell ref="L84:L85"/>
    <mergeCell ref="E86:J87"/>
    <mergeCell ref="L86:L87"/>
    <mergeCell ref="F80:J81"/>
    <mergeCell ref="L80:L81"/>
    <mergeCell ref="O80:R81"/>
    <mergeCell ref="AC80:AE80"/>
    <mergeCell ref="AF80:AH80"/>
    <mergeCell ref="AI80:AK80"/>
    <mergeCell ref="AL80:AO80"/>
    <mergeCell ref="S81:V81"/>
    <mergeCell ref="W81:Y81"/>
    <mergeCell ref="Z81:AB81"/>
    <mergeCell ref="AC81:AE81"/>
    <mergeCell ref="AF81:AH81"/>
    <mergeCell ref="AI81:AK81"/>
    <mergeCell ref="S80:V80"/>
    <mergeCell ref="W80:Y80"/>
    <mergeCell ref="Z80:AB80"/>
    <mergeCell ref="AF78:AH78"/>
    <mergeCell ref="AI78:AK78"/>
    <mergeCell ref="AL78:AO78"/>
    <mergeCell ref="S79:V79"/>
    <mergeCell ref="W79:Y79"/>
    <mergeCell ref="Z79:AB79"/>
    <mergeCell ref="AC79:AE79"/>
    <mergeCell ref="AF79:AH79"/>
    <mergeCell ref="AI79:AK79"/>
    <mergeCell ref="AL79:AO79"/>
    <mergeCell ref="F78:J79"/>
    <mergeCell ref="O78:R79"/>
    <mergeCell ref="S78:V78"/>
    <mergeCell ref="W78:Y78"/>
    <mergeCell ref="Z78:AB78"/>
    <mergeCell ref="AC78:AE78"/>
    <mergeCell ref="AL76:AO76"/>
    <mergeCell ref="S77:V77"/>
    <mergeCell ref="W77:Y77"/>
    <mergeCell ref="Z77:AB77"/>
    <mergeCell ref="AC77:AE77"/>
    <mergeCell ref="AF77:AH77"/>
    <mergeCell ref="AI77:AK77"/>
    <mergeCell ref="AL77:AO77"/>
    <mergeCell ref="AL75:AO75"/>
    <mergeCell ref="F76:J77"/>
    <mergeCell ref="L76:L77"/>
    <mergeCell ref="O76:R77"/>
    <mergeCell ref="S76:V76"/>
    <mergeCell ref="W76:Y76"/>
    <mergeCell ref="Z76:AB76"/>
    <mergeCell ref="AC76:AE76"/>
    <mergeCell ref="AF76:AH76"/>
    <mergeCell ref="AI76:AK76"/>
    <mergeCell ref="AC74:AE74"/>
    <mergeCell ref="AF74:AH74"/>
    <mergeCell ref="AI74:AK74"/>
    <mergeCell ref="AL74:AO74"/>
    <mergeCell ref="S75:V75"/>
    <mergeCell ref="W75:Y75"/>
    <mergeCell ref="Z75:AB75"/>
    <mergeCell ref="AC75:AE75"/>
    <mergeCell ref="AF75:AH75"/>
    <mergeCell ref="AI75:AK75"/>
    <mergeCell ref="F74:J75"/>
    <mergeCell ref="L74:L75"/>
    <mergeCell ref="O74:R75"/>
    <mergeCell ref="S74:V74"/>
    <mergeCell ref="W74:Y74"/>
    <mergeCell ref="Z74:AB74"/>
    <mergeCell ref="AL72:AO72"/>
    <mergeCell ref="S73:V73"/>
    <mergeCell ref="W73:Y73"/>
    <mergeCell ref="Z73:AB73"/>
    <mergeCell ref="AC73:AE73"/>
    <mergeCell ref="AF73:AH73"/>
    <mergeCell ref="AI73:AK73"/>
    <mergeCell ref="AL73:AO73"/>
    <mergeCell ref="AL71:AO71"/>
    <mergeCell ref="E72:E81"/>
    <mergeCell ref="F72:J73"/>
    <mergeCell ref="O72:R73"/>
    <mergeCell ref="S72:V72"/>
    <mergeCell ref="W72:Y72"/>
    <mergeCell ref="Z72:AB72"/>
    <mergeCell ref="AC72:AE72"/>
    <mergeCell ref="AF72:AH72"/>
    <mergeCell ref="AI72:AK72"/>
    <mergeCell ref="L68:L69"/>
    <mergeCell ref="Z68:AB69"/>
    <mergeCell ref="AC68:AE69"/>
    <mergeCell ref="AF68:AH69"/>
    <mergeCell ref="AI68:AK69"/>
    <mergeCell ref="E70:J71"/>
    <mergeCell ref="Z71:AB71"/>
    <mergeCell ref="AC71:AE71"/>
    <mergeCell ref="AF71:AH71"/>
    <mergeCell ref="AI71:AK71"/>
    <mergeCell ref="AD65:AJ65"/>
    <mergeCell ref="AK65:AO65"/>
    <mergeCell ref="E66:J67"/>
    <mergeCell ref="L66:L67"/>
    <mergeCell ref="O67:R71"/>
    <mergeCell ref="S67:V71"/>
    <mergeCell ref="W67:Y71"/>
    <mergeCell ref="Z67:AK67"/>
    <mergeCell ref="AL67:AO69"/>
    <mergeCell ref="E68:J69"/>
    <mergeCell ref="AK61:AO61"/>
    <mergeCell ref="E62:H65"/>
    <mergeCell ref="I62:J63"/>
    <mergeCell ref="L62:L63"/>
    <mergeCell ref="W62:AC62"/>
    <mergeCell ref="AD62:AJ62"/>
    <mergeCell ref="AK62:AO62"/>
    <mergeCell ref="I64:J65"/>
    <mergeCell ref="L64:L65"/>
    <mergeCell ref="W65:AC65"/>
    <mergeCell ref="AD59:AJ59"/>
    <mergeCell ref="AK59:AO59"/>
    <mergeCell ref="I60:J61"/>
    <mergeCell ref="L60:L61"/>
    <mergeCell ref="W60:AC60"/>
    <mergeCell ref="AD60:AJ60"/>
    <mergeCell ref="AK60:AO60"/>
    <mergeCell ref="O61:V62"/>
    <mergeCell ref="W61:AC61"/>
    <mergeCell ref="AD61:AJ61"/>
    <mergeCell ref="AD57:AJ57"/>
    <mergeCell ref="AK57:AO57"/>
    <mergeCell ref="E58:H61"/>
    <mergeCell ref="I58:J59"/>
    <mergeCell ref="L58:L59"/>
    <mergeCell ref="W58:AC58"/>
    <mergeCell ref="AD58:AJ58"/>
    <mergeCell ref="AK58:AO58"/>
    <mergeCell ref="O59:V60"/>
    <mergeCell ref="W59:AC59"/>
    <mergeCell ref="W55:AC55"/>
    <mergeCell ref="AD55:AJ55"/>
    <mergeCell ref="AK55:AO55"/>
    <mergeCell ref="I56:J57"/>
    <mergeCell ref="L56:L57"/>
    <mergeCell ref="W56:AC56"/>
    <mergeCell ref="AD56:AJ56"/>
    <mergeCell ref="AK56:AO56"/>
    <mergeCell ref="O57:V58"/>
    <mergeCell ref="W57:AC57"/>
    <mergeCell ref="W53:AC53"/>
    <mergeCell ref="AD53:AJ53"/>
    <mergeCell ref="AK53:AO53"/>
    <mergeCell ref="E54:H57"/>
    <mergeCell ref="I54:J55"/>
    <mergeCell ref="L54:L55"/>
    <mergeCell ref="W54:AC54"/>
    <mergeCell ref="AD54:AJ54"/>
    <mergeCell ref="AK54:AO54"/>
    <mergeCell ref="S55:V56"/>
    <mergeCell ref="W51:AC51"/>
    <mergeCell ref="AD51:AJ51"/>
    <mergeCell ref="AK51:AO51"/>
    <mergeCell ref="F52:J53"/>
    <mergeCell ref="L52:L53"/>
    <mergeCell ref="W52:AC52"/>
    <mergeCell ref="AD52:AJ52"/>
    <mergeCell ref="AK52:AO52"/>
    <mergeCell ref="O53:R56"/>
    <mergeCell ref="S53:V54"/>
    <mergeCell ref="O49:R52"/>
    <mergeCell ref="S49:V50"/>
    <mergeCell ref="W49:AC49"/>
    <mergeCell ref="AD49:AJ49"/>
    <mergeCell ref="AK49:AO49"/>
    <mergeCell ref="F50:J51"/>
    <mergeCell ref="W50:AC50"/>
    <mergeCell ref="AD50:AJ50"/>
    <mergeCell ref="AK50:AO50"/>
    <mergeCell ref="S51:V52"/>
    <mergeCell ref="AK46:AO46"/>
    <mergeCell ref="S47:V48"/>
    <mergeCell ref="W47:AC47"/>
    <mergeCell ref="AD47:AJ47"/>
    <mergeCell ref="AK47:AO47"/>
    <mergeCell ref="J48:J49"/>
    <mergeCell ref="L48:L49"/>
    <mergeCell ref="W48:AC48"/>
    <mergeCell ref="AD48:AJ48"/>
    <mergeCell ref="AK48:AO48"/>
    <mergeCell ref="S45:V46"/>
    <mergeCell ref="W45:AC45"/>
    <mergeCell ref="AD45:AJ45"/>
    <mergeCell ref="AK45:AO45"/>
    <mergeCell ref="G46:H49"/>
    <mergeCell ref="I46:I49"/>
    <mergeCell ref="J46:J47"/>
    <mergeCell ref="L46:L47"/>
    <mergeCell ref="W46:AC46"/>
    <mergeCell ref="AD46:AJ46"/>
    <mergeCell ref="P43:V44"/>
    <mergeCell ref="W43:AC43"/>
    <mergeCell ref="AD43:AJ43"/>
    <mergeCell ref="AK43:AO43"/>
    <mergeCell ref="G44:J45"/>
    <mergeCell ref="L44:L45"/>
    <mergeCell ref="W44:AC44"/>
    <mergeCell ref="AD44:AJ44"/>
    <mergeCell ref="AK44:AO44"/>
    <mergeCell ref="O45:R48"/>
    <mergeCell ref="U41:V42"/>
    <mergeCell ref="W41:AC41"/>
    <mergeCell ref="AD41:AJ41"/>
    <mergeCell ref="AK41:AO41"/>
    <mergeCell ref="G42:H43"/>
    <mergeCell ref="I42:J43"/>
    <mergeCell ref="L42:L43"/>
    <mergeCell ref="W42:AC42"/>
    <mergeCell ref="AD42:AJ42"/>
    <mergeCell ref="AK42:AO42"/>
    <mergeCell ref="U39:V40"/>
    <mergeCell ref="W39:AC39"/>
    <mergeCell ref="AD39:AJ39"/>
    <mergeCell ref="AK39:AO39"/>
    <mergeCell ref="W40:AC40"/>
    <mergeCell ref="AD40:AJ40"/>
    <mergeCell ref="AK40:AO40"/>
    <mergeCell ref="W37:AC37"/>
    <mergeCell ref="AD37:AJ37"/>
    <mergeCell ref="AK37:AO37"/>
    <mergeCell ref="I38:J41"/>
    <mergeCell ref="L38:L39"/>
    <mergeCell ref="W38:AC38"/>
    <mergeCell ref="AD38:AJ38"/>
    <mergeCell ref="AK38:AO38"/>
    <mergeCell ref="Q39:R42"/>
    <mergeCell ref="S39:T42"/>
    <mergeCell ref="AD35:AJ35"/>
    <mergeCell ref="AK35:AO35"/>
    <mergeCell ref="E36:E53"/>
    <mergeCell ref="F36:F49"/>
    <mergeCell ref="G36:H41"/>
    <mergeCell ref="I36:J37"/>
    <mergeCell ref="W36:AC36"/>
    <mergeCell ref="AD36:AJ36"/>
    <mergeCell ref="AK36:AO36"/>
    <mergeCell ref="Q37:V38"/>
    <mergeCell ref="AD33:AJ33"/>
    <mergeCell ref="AK33:AO33"/>
    <mergeCell ref="F34:J35"/>
    <mergeCell ref="L34:L35"/>
    <mergeCell ref="W34:AC34"/>
    <mergeCell ref="AD34:AJ34"/>
    <mergeCell ref="AK34:AO34"/>
    <mergeCell ref="Q35:R36"/>
    <mergeCell ref="S35:V36"/>
    <mergeCell ref="W35:AC35"/>
    <mergeCell ref="S31:V32"/>
    <mergeCell ref="W31:AC31"/>
    <mergeCell ref="AD31:AJ31"/>
    <mergeCell ref="AK31:AO31"/>
    <mergeCell ref="F32:J33"/>
    <mergeCell ref="W32:AC32"/>
    <mergeCell ref="AD32:AJ32"/>
    <mergeCell ref="AK32:AO32"/>
    <mergeCell ref="S33:V34"/>
    <mergeCell ref="W33:AC33"/>
    <mergeCell ref="AD29:AJ29"/>
    <mergeCell ref="AK29:AO29"/>
    <mergeCell ref="I30:J31"/>
    <mergeCell ref="L30:L31"/>
    <mergeCell ref="W30:AC30"/>
    <mergeCell ref="AD30:AJ30"/>
    <mergeCell ref="AK30:AO30"/>
    <mergeCell ref="O31:O44"/>
    <mergeCell ref="P31:P42"/>
    <mergeCell ref="Q31:R34"/>
    <mergeCell ref="W27:AC27"/>
    <mergeCell ref="AD27:AJ27"/>
    <mergeCell ref="AK27:AO27"/>
    <mergeCell ref="J28:J29"/>
    <mergeCell ref="L28:L29"/>
    <mergeCell ref="W28:AC28"/>
    <mergeCell ref="AD28:AJ28"/>
    <mergeCell ref="AK28:AO28"/>
    <mergeCell ref="P29:V30"/>
    <mergeCell ref="W29:AC29"/>
    <mergeCell ref="U25:V26"/>
    <mergeCell ref="W25:AC25"/>
    <mergeCell ref="AD25:AJ25"/>
    <mergeCell ref="AK25:AO25"/>
    <mergeCell ref="J26:J27"/>
    <mergeCell ref="L26:L27"/>
    <mergeCell ref="W26:AC26"/>
    <mergeCell ref="AD26:AJ26"/>
    <mergeCell ref="AK26:AO26"/>
    <mergeCell ref="S27:V28"/>
    <mergeCell ref="U23:V24"/>
    <mergeCell ref="W23:AC23"/>
    <mergeCell ref="AD23:AJ23"/>
    <mergeCell ref="AK23:AO23"/>
    <mergeCell ref="I24:I29"/>
    <mergeCell ref="J24:J25"/>
    <mergeCell ref="L24:L25"/>
    <mergeCell ref="W24:AC24"/>
    <mergeCell ref="AD24:AJ24"/>
    <mergeCell ref="AK24:AO24"/>
    <mergeCell ref="W21:AC21"/>
    <mergeCell ref="AD21:AJ21"/>
    <mergeCell ref="AK21:AO21"/>
    <mergeCell ref="G22:H31"/>
    <mergeCell ref="I22:J23"/>
    <mergeCell ref="L22:L23"/>
    <mergeCell ref="W22:AC22"/>
    <mergeCell ref="AD22:AJ22"/>
    <mergeCell ref="AK22:AO22"/>
    <mergeCell ref="S23:T26"/>
    <mergeCell ref="W19:AC19"/>
    <mergeCell ref="AD19:AJ19"/>
    <mergeCell ref="AK19:AO19"/>
    <mergeCell ref="G20:J21"/>
    <mergeCell ref="L20:L21"/>
    <mergeCell ref="W20:AC20"/>
    <mergeCell ref="AD20:AJ20"/>
    <mergeCell ref="AK20:AO20"/>
    <mergeCell ref="Q21:R28"/>
    <mergeCell ref="S21:V22"/>
    <mergeCell ref="W17:AC17"/>
    <mergeCell ref="AD17:AJ17"/>
    <mergeCell ref="AK17:AO17"/>
    <mergeCell ref="G18:H19"/>
    <mergeCell ref="I18:J19"/>
    <mergeCell ref="L18:L19"/>
    <mergeCell ref="W18:AC18"/>
    <mergeCell ref="AD18:AJ18"/>
    <mergeCell ref="AK18:AO18"/>
    <mergeCell ref="Q19:V20"/>
    <mergeCell ref="W14:AC14"/>
    <mergeCell ref="AD14:AJ14"/>
    <mergeCell ref="AK14:AO14"/>
    <mergeCell ref="S15:V16"/>
    <mergeCell ref="W15:AC15"/>
    <mergeCell ref="AD15:AJ15"/>
    <mergeCell ref="AK15:AO15"/>
    <mergeCell ref="W16:AC16"/>
    <mergeCell ref="AD16:AJ16"/>
    <mergeCell ref="AK16:AO16"/>
    <mergeCell ref="W12:AC12"/>
    <mergeCell ref="AD12:AJ12"/>
    <mergeCell ref="AK12:AO12"/>
    <mergeCell ref="O13:O30"/>
    <mergeCell ref="P13:P28"/>
    <mergeCell ref="Q13:R16"/>
    <mergeCell ref="S13:V14"/>
    <mergeCell ref="W13:AC13"/>
    <mergeCell ref="AD13:AJ13"/>
    <mergeCell ref="AK13:AO13"/>
    <mergeCell ref="E10:J11"/>
    <mergeCell ref="O11:V12"/>
    <mergeCell ref="E12:E35"/>
    <mergeCell ref="F12:F31"/>
    <mergeCell ref="G12:H17"/>
    <mergeCell ref="I12:J13"/>
    <mergeCell ref="I14:J17"/>
    <mergeCell ref="L14:L15"/>
    <mergeCell ref="Q17:R18"/>
    <mergeCell ref="S17:V18"/>
    <mergeCell ref="E6:J7"/>
    <mergeCell ref="W6:AC6"/>
    <mergeCell ref="AD6:AJ6"/>
    <mergeCell ref="AK6:AO6"/>
    <mergeCell ref="O7:V8"/>
    <mergeCell ref="W7:AC7"/>
    <mergeCell ref="AD7:AJ7"/>
    <mergeCell ref="AK7:AO7"/>
    <mergeCell ref="E8:J9"/>
    <mergeCell ref="O9:V10"/>
    <mergeCell ref="C1:E1"/>
    <mergeCell ref="AK1:AO2"/>
    <mergeCell ref="E4:J4"/>
    <mergeCell ref="O4:V5"/>
    <mergeCell ref="W4:AC5"/>
    <mergeCell ref="AD4:AJ4"/>
    <mergeCell ref="AK4:AO5"/>
    <mergeCell ref="E5:J5"/>
    <mergeCell ref="AD5:AJ5"/>
  </mergeCells>
  <printOptions/>
  <pageMargins left="0.5905511811023623" right="0.5905511811023623" top="0.5905511811023623" bottom="0.5118110236220472" header="0.5118110236220472" footer="0.5905511811023623"/>
  <pageSetup fitToHeight="1" fitToWidth="1" horizontalDpi="600" verticalDpi="600" orientation="landscape" paperSize="9" scale="3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F31"/>
  <sheetViews>
    <sheetView view="pageBreakPreview" zoomScaleNormal="75" zoomScaleSheetLayoutView="100" zoomScalePageLayoutView="0" workbookViewId="0" topLeftCell="A1">
      <selection activeCell="BT13" sqref="BT13"/>
    </sheetView>
  </sheetViews>
  <sheetFormatPr defaultColWidth="2.625" defaultRowHeight="14.25" customHeight="1"/>
  <cols>
    <col min="1" max="26" width="2.625" style="3" customWidth="1"/>
    <col min="27" max="27" width="3.75390625" style="3" customWidth="1"/>
    <col min="28" max="28" width="14.625" style="3" customWidth="1"/>
    <col min="29" max="30" width="8.75390625" style="3" customWidth="1"/>
    <col min="31" max="31" width="13.125" style="3" customWidth="1"/>
    <col min="32" max="32" width="11.375" style="3" customWidth="1"/>
    <col min="33" max="16384" width="2.625" style="3" customWidth="1"/>
  </cols>
  <sheetData>
    <row r="1" spans="1:6" ht="14.25" customHeight="1">
      <c r="A1" s="768" t="s">
        <v>489</v>
      </c>
      <c r="B1" s="768"/>
      <c r="C1" s="768"/>
      <c r="D1" s="768"/>
      <c r="F1" s="3" t="s">
        <v>588</v>
      </c>
    </row>
    <row r="3" spans="2:26" ht="15" customHeight="1">
      <c r="B3" s="3" t="s">
        <v>589</v>
      </c>
      <c r="Z3" s="3" t="s">
        <v>590</v>
      </c>
    </row>
    <row r="4" ht="15" customHeight="1"/>
    <row r="5" spans="3:32" ht="15" customHeight="1">
      <c r="C5" s="769"/>
      <c r="D5" s="770"/>
      <c r="E5" s="770"/>
      <c r="F5" s="770"/>
      <c r="G5" s="770"/>
      <c r="H5" s="770"/>
      <c r="I5" s="770"/>
      <c r="J5" s="770"/>
      <c r="K5" s="770"/>
      <c r="L5" s="770"/>
      <c r="M5" s="770"/>
      <c r="N5" s="770"/>
      <c r="O5" s="770"/>
      <c r="P5" s="770"/>
      <c r="Q5" s="770"/>
      <c r="R5" s="770"/>
      <c r="S5" s="770"/>
      <c r="T5" s="770"/>
      <c r="U5" s="770"/>
      <c r="V5" s="770"/>
      <c r="W5" s="771"/>
      <c r="X5" s="315"/>
      <c r="Y5" s="315"/>
      <c r="AA5" s="775" t="s">
        <v>591</v>
      </c>
      <c r="AB5" s="775"/>
      <c r="AC5" s="777" t="s">
        <v>592</v>
      </c>
      <c r="AD5" s="778" t="s">
        <v>496</v>
      </c>
      <c r="AE5" s="778" t="s">
        <v>593</v>
      </c>
      <c r="AF5" s="775" t="s">
        <v>140</v>
      </c>
    </row>
    <row r="6" spans="3:32" ht="15" customHeight="1">
      <c r="C6" s="772"/>
      <c r="D6" s="773"/>
      <c r="E6" s="773"/>
      <c r="F6" s="773"/>
      <c r="G6" s="773"/>
      <c r="H6" s="773"/>
      <c r="I6" s="773"/>
      <c r="J6" s="773"/>
      <c r="K6" s="773"/>
      <c r="L6" s="773"/>
      <c r="M6" s="773"/>
      <c r="N6" s="773"/>
      <c r="O6" s="773"/>
      <c r="P6" s="773"/>
      <c r="Q6" s="773"/>
      <c r="R6" s="773"/>
      <c r="S6" s="773"/>
      <c r="T6" s="773"/>
      <c r="U6" s="773"/>
      <c r="V6" s="773"/>
      <c r="W6" s="774"/>
      <c r="X6" s="315"/>
      <c r="Y6" s="315"/>
      <c r="AA6" s="776"/>
      <c r="AB6" s="776"/>
      <c r="AC6" s="777"/>
      <c r="AD6" s="778"/>
      <c r="AE6" s="778"/>
      <c r="AF6" s="775"/>
    </row>
    <row r="7" spans="27:32" ht="15" customHeight="1">
      <c r="AA7" s="779" t="s">
        <v>594</v>
      </c>
      <c r="AB7" s="779"/>
      <c r="AC7" s="781"/>
      <c r="AD7" s="783"/>
      <c r="AE7" s="783"/>
      <c r="AF7" s="783"/>
    </row>
    <row r="8" spans="2:32" ht="15" customHeight="1">
      <c r="B8" s="3" t="s">
        <v>595</v>
      </c>
      <c r="AA8" s="780"/>
      <c r="AB8" s="780"/>
      <c r="AC8" s="782"/>
      <c r="AD8" s="784"/>
      <c r="AE8" s="784"/>
      <c r="AF8" s="784"/>
    </row>
    <row r="9" spans="27:32" ht="15" customHeight="1">
      <c r="AA9" s="787" t="s">
        <v>596</v>
      </c>
      <c r="AB9" s="780"/>
      <c r="AC9" s="785"/>
      <c r="AD9" s="780"/>
      <c r="AE9" s="780"/>
      <c r="AF9" s="780"/>
    </row>
    <row r="10" spans="3:32" ht="15" customHeight="1">
      <c r="C10" s="786" t="s">
        <v>597</v>
      </c>
      <c r="D10" s="786"/>
      <c r="E10" s="786"/>
      <c r="F10" s="786"/>
      <c r="G10" s="786"/>
      <c r="H10" s="786"/>
      <c r="I10" s="786"/>
      <c r="J10" s="786"/>
      <c r="K10" s="786"/>
      <c r="L10" s="786"/>
      <c r="M10" s="786"/>
      <c r="N10" s="786"/>
      <c r="O10" s="786"/>
      <c r="P10" s="786"/>
      <c r="Q10" s="786"/>
      <c r="R10" s="786"/>
      <c r="S10" s="786"/>
      <c r="T10" s="786"/>
      <c r="U10" s="786"/>
      <c r="V10" s="786"/>
      <c r="W10" s="786"/>
      <c r="X10" s="325"/>
      <c r="AA10" s="787"/>
      <c r="AB10" s="780"/>
      <c r="AC10" s="785"/>
      <c r="AD10" s="780"/>
      <c r="AE10" s="780"/>
      <c r="AF10" s="780"/>
    </row>
    <row r="11" spans="3:32" ht="15" customHeight="1">
      <c r="C11" s="786"/>
      <c r="D11" s="786"/>
      <c r="E11" s="786"/>
      <c r="F11" s="786"/>
      <c r="G11" s="786"/>
      <c r="H11" s="786"/>
      <c r="I11" s="786"/>
      <c r="J11" s="786"/>
      <c r="K11" s="786"/>
      <c r="L11" s="786"/>
      <c r="M11" s="786"/>
      <c r="N11" s="786"/>
      <c r="O11" s="786"/>
      <c r="P11" s="786"/>
      <c r="Q11" s="786"/>
      <c r="R11" s="786"/>
      <c r="S11" s="786"/>
      <c r="T11" s="786"/>
      <c r="U11" s="786"/>
      <c r="V11" s="786"/>
      <c r="W11" s="786"/>
      <c r="X11" s="325"/>
      <c r="AA11" s="787"/>
      <c r="AB11" s="780"/>
      <c r="AC11" s="785"/>
      <c r="AD11" s="780"/>
      <c r="AE11" s="780"/>
      <c r="AF11" s="780"/>
    </row>
    <row r="12" spans="27:32" ht="15" customHeight="1">
      <c r="AA12" s="787"/>
      <c r="AB12" s="780"/>
      <c r="AC12" s="785"/>
      <c r="AD12" s="780"/>
      <c r="AE12" s="780"/>
      <c r="AF12" s="780"/>
    </row>
    <row r="13" spans="2:32" ht="15" customHeight="1">
      <c r="B13" s="3" t="s">
        <v>598</v>
      </c>
      <c r="AA13" s="787"/>
      <c r="AB13" s="780"/>
      <c r="AC13" s="785"/>
      <c r="AD13" s="780"/>
      <c r="AE13" s="780"/>
      <c r="AF13" s="780"/>
    </row>
    <row r="14" spans="27:32" ht="15" customHeight="1">
      <c r="AA14" s="787"/>
      <c r="AB14" s="780"/>
      <c r="AC14" s="785"/>
      <c r="AD14" s="780"/>
      <c r="AE14" s="780"/>
      <c r="AF14" s="780"/>
    </row>
    <row r="15" spans="3:32" ht="15" customHeight="1">
      <c r="C15" s="786" t="s">
        <v>599</v>
      </c>
      <c r="D15" s="786"/>
      <c r="E15" s="786"/>
      <c r="F15" s="786"/>
      <c r="G15" s="786"/>
      <c r="H15" s="786"/>
      <c r="I15" s="786"/>
      <c r="J15" s="786"/>
      <c r="K15" s="786"/>
      <c r="L15" s="786"/>
      <c r="M15" s="786"/>
      <c r="N15" s="786"/>
      <c r="O15" s="786"/>
      <c r="P15" s="786"/>
      <c r="Q15" s="786"/>
      <c r="R15" s="786"/>
      <c r="S15" s="786"/>
      <c r="T15" s="786"/>
      <c r="U15" s="786"/>
      <c r="V15" s="786"/>
      <c r="W15" s="786"/>
      <c r="X15" s="325"/>
      <c r="AA15" s="787"/>
      <c r="AB15" s="780"/>
      <c r="AC15" s="785"/>
      <c r="AD15" s="780"/>
      <c r="AE15" s="780"/>
      <c r="AF15" s="780"/>
    </row>
    <row r="16" spans="3:32" ht="15" customHeight="1">
      <c r="C16" s="786"/>
      <c r="D16" s="786"/>
      <c r="E16" s="786"/>
      <c r="F16" s="786"/>
      <c r="G16" s="786"/>
      <c r="H16" s="786"/>
      <c r="I16" s="786"/>
      <c r="J16" s="786"/>
      <c r="K16" s="786"/>
      <c r="L16" s="786"/>
      <c r="M16" s="786"/>
      <c r="N16" s="786"/>
      <c r="O16" s="786"/>
      <c r="P16" s="786"/>
      <c r="Q16" s="786"/>
      <c r="R16" s="786"/>
      <c r="S16" s="786"/>
      <c r="T16" s="786"/>
      <c r="U16" s="786"/>
      <c r="V16" s="786"/>
      <c r="W16" s="786"/>
      <c r="X16" s="325"/>
      <c r="AA16" s="787"/>
      <c r="AB16" s="780"/>
      <c r="AC16" s="785"/>
      <c r="AD16" s="780"/>
      <c r="AE16" s="780"/>
      <c r="AF16" s="780"/>
    </row>
    <row r="17" spans="27:32" ht="15" customHeight="1">
      <c r="AA17" s="792" t="s">
        <v>600</v>
      </c>
      <c r="AB17" s="793"/>
      <c r="AC17" s="785"/>
      <c r="AD17" s="780"/>
      <c r="AE17" s="780"/>
      <c r="AF17" s="780"/>
    </row>
    <row r="18" spans="2:32" ht="15" customHeight="1">
      <c r="B18" s="3" t="s">
        <v>601</v>
      </c>
      <c r="AA18" s="788" t="s">
        <v>602</v>
      </c>
      <c r="AB18" s="781"/>
      <c r="AC18" s="785"/>
      <c r="AD18" s="780"/>
      <c r="AE18" s="780"/>
      <c r="AF18" s="780"/>
    </row>
    <row r="19" spans="27:32" ht="15" customHeight="1">
      <c r="AA19" s="789" t="s">
        <v>603</v>
      </c>
      <c r="AB19" s="330"/>
      <c r="AC19" s="329"/>
      <c r="AD19" s="330"/>
      <c r="AE19" s="330"/>
      <c r="AF19" s="330"/>
    </row>
    <row r="20" spans="3:32" ht="15" customHeight="1">
      <c r="C20" s="786" t="s">
        <v>604</v>
      </c>
      <c r="D20" s="786"/>
      <c r="E20" s="786"/>
      <c r="F20" s="786"/>
      <c r="G20" s="786"/>
      <c r="H20" s="786"/>
      <c r="I20" s="786"/>
      <c r="J20" s="786"/>
      <c r="K20" s="786"/>
      <c r="L20" s="786"/>
      <c r="M20" s="786"/>
      <c r="N20" s="786"/>
      <c r="O20" s="786"/>
      <c r="P20" s="786"/>
      <c r="Q20" s="786"/>
      <c r="R20" s="786"/>
      <c r="S20" s="786"/>
      <c r="T20" s="786"/>
      <c r="U20" s="786"/>
      <c r="V20" s="786"/>
      <c r="W20" s="786"/>
      <c r="X20" s="325"/>
      <c r="AA20" s="790"/>
      <c r="AB20" s="331" t="s">
        <v>605</v>
      </c>
      <c r="AC20" s="332" t="s">
        <v>606</v>
      </c>
      <c r="AD20" s="331"/>
      <c r="AE20" s="331"/>
      <c r="AF20" s="331"/>
    </row>
    <row r="21" spans="3:32" ht="15" customHeight="1">
      <c r="C21" s="786"/>
      <c r="D21" s="786"/>
      <c r="E21" s="786"/>
      <c r="F21" s="786"/>
      <c r="G21" s="786"/>
      <c r="H21" s="786"/>
      <c r="I21" s="786"/>
      <c r="J21" s="786"/>
      <c r="K21" s="786"/>
      <c r="L21" s="786"/>
      <c r="M21" s="786"/>
      <c r="N21" s="786"/>
      <c r="O21" s="786"/>
      <c r="P21" s="786"/>
      <c r="Q21" s="786"/>
      <c r="R21" s="786"/>
      <c r="S21" s="786"/>
      <c r="T21" s="786"/>
      <c r="U21" s="786"/>
      <c r="V21" s="786"/>
      <c r="W21" s="786"/>
      <c r="X21" s="325"/>
      <c r="AA21" s="790"/>
      <c r="AB21" s="331" t="s">
        <v>607</v>
      </c>
      <c r="AC21" s="332" t="s">
        <v>608</v>
      </c>
      <c r="AD21" s="331"/>
      <c r="AE21" s="331"/>
      <c r="AF21" s="331"/>
    </row>
    <row r="22" spans="27:32" ht="14.25" customHeight="1">
      <c r="AA22" s="790"/>
      <c r="AB22" s="331" t="s">
        <v>605</v>
      </c>
      <c r="AC22" s="332"/>
      <c r="AD22" s="331"/>
      <c r="AE22" s="331"/>
      <c r="AF22" s="331"/>
    </row>
    <row r="23" spans="2:32" ht="14.25" customHeight="1">
      <c r="B23" s="3" t="s">
        <v>609</v>
      </c>
      <c r="C23" s="4"/>
      <c r="D23" s="4"/>
      <c r="E23" s="4"/>
      <c r="F23" s="4"/>
      <c r="G23" s="4"/>
      <c r="H23" s="4"/>
      <c r="I23" s="4"/>
      <c r="J23" s="4"/>
      <c r="K23" s="4"/>
      <c r="L23" s="4"/>
      <c r="M23" s="4"/>
      <c r="N23" s="4"/>
      <c r="O23" s="4"/>
      <c r="P23" s="4"/>
      <c r="Q23" s="4"/>
      <c r="R23" s="4"/>
      <c r="S23" s="4"/>
      <c r="T23" s="4"/>
      <c r="U23" s="4"/>
      <c r="V23" s="4"/>
      <c r="AA23" s="790"/>
      <c r="AB23" s="331" t="s">
        <v>610</v>
      </c>
      <c r="AC23" s="332" t="s">
        <v>611</v>
      </c>
      <c r="AD23" s="331"/>
      <c r="AE23" s="331"/>
      <c r="AF23" s="331"/>
    </row>
    <row r="24" spans="27:32" ht="14.25" customHeight="1">
      <c r="AA24" s="790"/>
      <c r="AB24" s="331" t="s">
        <v>612</v>
      </c>
      <c r="AC24" s="332" t="s">
        <v>613</v>
      </c>
      <c r="AD24" s="331"/>
      <c r="AE24" s="331"/>
      <c r="AF24" s="331"/>
    </row>
    <row r="25" spans="3:32" ht="14.25" customHeight="1">
      <c r="C25" s="780" t="s">
        <v>826</v>
      </c>
      <c r="D25" s="780"/>
      <c r="E25" s="780"/>
      <c r="F25" s="780"/>
      <c r="G25" s="780"/>
      <c r="H25" s="780"/>
      <c r="I25" s="780"/>
      <c r="J25" s="780"/>
      <c r="K25" s="780"/>
      <c r="L25" s="780"/>
      <c r="M25" s="780"/>
      <c r="N25" s="780"/>
      <c r="O25" s="780"/>
      <c r="P25" s="780"/>
      <c r="Q25" s="780"/>
      <c r="R25" s="780"/>
      <c r="S25" s="780"/>
      <c r="T25" s="780"/>
      <c r="U25" s="780"/>
      <c r="V25" s="780"/>
      <c r="W25" s="780"/>
      <c r="X25" s="315"/>
      <c r="AA25" s="791"/>
      <c r="AB25" s="321"/>
      <c r="AC25" s="320"/>
      <c r="AD25" s="321"/>
      <c r="AE25" s="321"/>
      <c r="AF25" s="321"/>
    </row>
    <row r="26" spans="3:27" ht="14.25" customHeight="1">
      <c r="C26" s="780"/>
      <c r="D26" s="780"/>
      <c r="E26" s="780"/>
      <c r="F26" s="780"/>
      <c r="G26" s="780"/>
      <c r="H26" s="780"/>
      <c r="I26" s="780"/>
      <c r="J26" s="780"/>
      <c r="K26" s="780"/>
      <c r="L26" s="780"/>
      <c r="M26" s="780"/>
      <c r="N26" s="780"/>
      <c r="O26" s="780"/>
      <c r="P26" s="780"/>
      <c r="Q26" s="780"/>
      <c r="R26" s="780"/>
      <c r="S26" s="780"/>
      <c r="T26" s="780"/>
      <c r="U26" s="780"/>
      <c r="V26" s="780"/>
      <c r="W26" s="780"/>
      <c r="X26" s="315"/>
      <c r="AA26" s="333"/>
    </row>
    <row r="27" spans="3:27" ht="14.25" customHeight="1">
      <c r="C27" s="4"/>
      <c r="D27" s="4"/>
      <c r="E27" s="4"/>
      <c r="F27" s="4"/>
      <c r="G27" s="4"/>
      <c r="H27" s="4"/>
      <c r="I27" s="4"/>
      <c r="J27" s="4"/>
      <c r="K27" s="4"/>
      <c r="L27" s="4"/>
      <c r="M27" s="4"/>
      <c r="N27" s="4"/>
      <c r="O27" s="4"/>
      <c r="P27" s="4"/>
      <c r="Q27" s="4"/>
      <c r="R27" s="4"/>
      <c r="S27" s="4"/>
      <c r="T27" s="4"/>
      <c r="U27" s="4"/>
      <c r="V27" s="4"/>
      <c r="AA27" s="334"/>
    </row>
    <row r="28" ht="14.25" customHeight="1">
      <c r="B28" s="3" t="s">
        <v>614</v>
      </c>
    </row>
    <row r="31" spans="3:22" ht="14.25" customHeight="1">
      <c r="C31" s="314"/>
      <c r="D31" s="314"/>
      <c r="E31" s="314"/>
      <c r="F31" s="314"/>
      <c r="G31" s="314"/>
      <c r="H31" s="314"/>
      <c r="I31" s="314"/>
      <c r="J31" s="314"/>
      <c r="K31" s="314"/>
      <c r="L31" s="314"/>
      <c r="M31" s="314"/>
      <c r="N31" s="314"/>
      <c r="O31" s="314"/>
      <c r="P31" s="314"/>
      <c r="Q31" s="314"/>
      <c r="R31" s="314"/>
      <c r="S31" s="314"/>
      <c r="T31" s="314"/>
      <c r="U31" s="314"/>
      <c r="V31" s="314"/>
    </row>
  </sheetData>
  <sheetProtection/>
  <mergeCells count="44">
    <mergeCell ref="AA19:AA25"/>
    <mergeCell ref="C20:W21"/>
    <mergeCell ref="C25:W26"/>
    <mergeCell ref="AA17:AB17"/>
    <mergeCell ref="AC17:AC18"/>
    <mergeCell ref="AD17:AD18"/>
    <mergeCell ref="AE17:AE18"/>
    <mergeCell ref="AF17:AF18"/>
    <mergeCell ref="AA18:AB18"/>
    <mergeCell ref="AF13:AF14"/>
    <mergeCell ref="C15:W16"/>
    <mergeCell ref="AB15:AB16"/>
    <mergeCell ref="AC15:AC16"/>
    <mergeCell ref="AD15:AD16"/>
    <mergeCell ref="AE15:AE16"/>
    <mergeCell ref="AF15:AF16"/>
    <mergeCell ref="C10:W11"/>
    <mergeCell ref="AB11:AB12"/>
    <mergeCell ref="AC11:AC12"/>
    <mergeCell ref="AD11:AD12"/>
    <mergeCell ref="AE11:AE12"/>
    <mergeCell ref="AF11:AF12"/>
    <mergeCell ref="AA9:AA16"/>
    <mergeCell ref="AB9:AB10"/>
    <mergeCell ref="AC9:AC10"/>
    <mergeCell ref="AD9:AD10"/>
    <mergeCell ref="AE9:AE10"/>
    <mergeCell ref="AF9:AF10"/>
    <mergeCell ref="AB13:AB14"/>
    <mergeCell ref="AC13:AC14"/>
    <mergeCell ref="AD13:AD14"/>
    <mergeCell ref="AE13:AE14"/>
    <mergeCell ref="AF5:AF6"/>
    <mergeCell ref="AA7:AB8"/>
    <mergeCell ref="AC7:AC8"/>
    <mergeCell ref="AD7:AD8"/>
    <mergeCell ref="AE7:AE8"/>
    <mergeCell ref="AF7:AF8"/>
    <mergeCell ref="A1:D1"/>
    <mergeCell ref="C5:W6"/>
    <mergeCell ref="AA5:AB6"/>
    <mergeCell ref="AC5:AC6"/>
    <mergeCell ref="AD5:AD6"/>
    <mergeCell ref="AE5:AE6"/>
  </mergeCells>
  <printOptions/>
  <pageMargins left="0.7" right="0.7" top="0.75" bottom="0.75" header="0.3" footer="0.3"/>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P29"/>
  <sheetViews>
    <sheetView view="pageBreakPreview" zoomScaleNormal="75" zoomScaleSheetLayoutView="100" zoomScalePageLayoutView="0" workbookViewId="0" topLeftCell="A1">
      <selection activeCell="C20" sqref="C20"/>
    </sheetView>
  </sheetViews>
  <sheetFormatPr defaultColWidth="2.625" defaultRowHeight="15" customHeight="1"/>
  <cols>
    <col min="1" max="1" width="2.625" style="388" customWidth="1"/>
    <col min="2" max="2" width="6.875" style="388" customWidth="1"/>
    <col min="3" max="3" width="15.625" style="388" customWidth="1"/>
    <col min="4" max="5" width="9.125" style="388" customWidth="1"/>
    <col min="6" max="14" width="7.75390625" style="388" customWidth="1"/>
    <col min="15" max="16" width="8.00390625" style="388" customWidth="1"/>
    <col min="17" max="16384" width="2.625" style="388" customWidth="1"/>
  </cols>
  <sheetData>
    <row r="1" ht="15" customHeight="1">
      <c r="A1" s="1" t="s">
        <v>693</v>
      </c>
    </row>
    <row r="2" spans="2:16" ht="18" customHeight="1">
      <c r="B2" s="1481" t="s">
        <v>216</v>
      </c>
      <c r="C2" s="389" t="s">
        <v>240</v>
      </c>
      <c r="D2" s="1480" t="s">
        <v>229</v>
      </c>
      <c r="E2" s="1478" t="s">
        <v>230</v>
      </c>
      <c r="F2" s="1478" t="s">
        <v>241</v>
      </c>
      <c r="G2" s="1478"/>
      <c r="H2" s="1478"/>
      <c r="I2" s="1478" t="s">
        <v>243</v>
      </c>
      <c r="J2" s="1478"/>
      <c r="K2" s="1478"/>
      <c r="L2" s="1477" t="s">
        <v>244</v>
      </c>
      <c r="M2" s="1477"/>
      <c r="N2" s="1477"/>
      <c r="O2" s="1478" t="s">
        <v>245</v>
      </c>
      <c r="P2" s="1478" t="s">
        <v>149</v>
      </c>
    </row>
    <row r="3" spans="2:16" ht="18" customHeight="1">
      <c r="B3" s="1482"/>
      <c r="C3" s="390" t="s">
        <v>227</v>
      </c>
      <c r="D3" s="1480"/>
      <c r="E3" s="1478"/>
      <c r="F3" s="391" t="s">
        <v>242</v>
      </c>
      <c r="G3" s="391" t="s">
        <v>154</v>
      </c>
      <c r="H3" s="391" t="s">
        <v>236</v>
      </c>
      <c r="I3" s="391" t="s">
        <v>242</v>
      </c>
      <c r="J3" s="391" t="s">
        <v>154</v>
      </c>
      <c r="K3" s="391" t="s">
        <v>236</v>
      </c>
      <c r="L3" s="391" t="s">
        <v>242</v>
      </c>
      <c r="M3" s="391" t="s">
        <v>154</v>
      </c>
      <c r="N3" s="391" t="s">
        <v>236</v>
      </c>
      <c r="O3" s="1478"/>
      <c r="P3" s="1478"/>
    </row>
    <row r="4" spans="2:16" ht="15" customHeight="1">
      <c r="B4" s="392" t="s">
        <v>246</v>
      </c>
      <c r="C4" s="393"/>
      <c r="D4" s="394" t="s">
        <v>379</v>
      </c>
      <c r="E4" s="395" t="s">
        <v>379</v>
      </c>
      <c r="F4" s="395" t="s">
        <v>64</v>
      </c>
      <c r="G4" s="395" t="s">
        <v>152</v>
      </c>
      <c r="H4" s="395" t="s">
        <v>153</v>
      </c>
      <c r="I4" s="395" t="s">
        <v>142</v>
      </c>
      <c r="J4" s="395" t="s">
        <v>247</v>
      </c>
      <c r="K4" s="395" t="s">
        <v>153</v>
      </c>
      <c r="L4" s="395" t="s">
        <v>708</v>
      </c>
      <c r="M4" s="395" t="s">
        <v>248</v>
      </c>
      <c r="N4" s="395" t="s">
        <v>153</v>
      </c>
      <c r="O4" s="395" t="s">
        <v>153</v>
      </c>
      <c r="P4" s="395" t="s">
        <v>153</v>
      </c>
    </row>
    <row r="5" spans="2:16" ht="15" customHeight="1">
      <c r="B5" s="392"/>
      <c r="C5" s="393" t="s">
        <v>718</v>
      </c>
      <c r="D5" s="396"/>
      <c r="E5" s="393"/>
      <c r="F5" s="393"/>
      <c r="G5" s="393"/>
      <c r="H5" s="393"/>
      <c r="I5" s="393"/>
      <c r="J5" s="393"/>
      <c r="K5" s="393"/>
      <c r="L5" s="393"/>
      <c r="M5" s="393"/>
      <c r="N5" s="393"/>
      <c r="O5" s="393"/>
      <c r="P5" s="393"/>
    </row>
    <row r="6" spans="2:16" ht="15" customHeight="1">
      <c r="B6" s="392" t="s">
        <v>709</v>
      </c>
      <c r="C6" s="393"/>
      <c r="D6" s="396"/>
      <c r="E6" s="393"/>
      <c r="F6" s="393"/>
      <c r="G6" s="393"/>
      <c r="H6" s="393"/>
      <c r="I6" s="393"/>
      <c r="J6" s="393"/>
      <c r="K6" s="393"/>
      <c r="L6" s="393"/>
      <c r="M6" s="393"/>
      <c r="N6" s="393"/>
      <c r="O6" s="393"/>
      <c r="P6" s="393"/>
    </row>
    <row r="7" spans="2:16" ht="15" customHeight="1">
      <c r="B7" s="392" t="s">
        <v>710</v>
      </c>
      <c r="C7" s="393"/>
      <c r="D7" s="396"/>
      <c r="E7" s="393"/>
      <c r="F7" s="393"/>
      <c r="G7" s="393"/>
      <c r="H7" s="393"/>
      <c r="I7" s="393"/>
      <c r="J7" s="393"/>
      <c r="K7" s="393"/>
      <c r="L7" s="393"/>
      <c r="M7" s="393"/>
      <c r="N7" s="393"/>
      <c r="O7" s="393"/>
      <c r="P7" s="393"/>
    </row>
    <row r="8" spans="2:16" ht="15" customHeight="1">
      <c r="B8" s="392" t="s">
        <v>711</v>
      </c>
      <c r="C8" s="393"/>
      <c r="D8" s="396"/>
      <c r="E8" s="393"/>
      <c r="F8" s="393"/>
      <c r="G8" s="393"/>
      <c r="H8" s="393"/>
      <c r="I8" s="393"/>
      <c r="J8" s="393"/>
      <c r="K8" s="393"/>
      <c r="L8" s="393"/>
      <c r="M8" s="393"/>
      <c r="N8" s="393"/>
      <c r="O8" s="393"/>
      <c r="P8" s="393"/>
    </row>
    <row r="9" spans="2:16" ht="15" customHeight="1">
      <c r="B9" s="392"/>
      <c r="C9" s="397" t="s">
        <v>148</v>
      </c>
      <c r="D9" s="396"/>
      <c r="E9" s="393"/>
      <c r="F9" s="393"/>
      <c r="G9" s="393"/>
      <c r="H9" s="393"/>
      <c r="I9" s="393"/>
      <c r="J9" s="393"/>
      <c r="K9" s="393"/>
      <c r="L9" s="393"/>
      <c r="M9" s="393"/>
      <c r="N9" s="393"/>
      <c r="O9" s="393"/>
      <c r="P9" s="393"/>
    </row>
    <row r="10" spans="2:16" ht="15" customHeight="1">
      <c r="B10" s="392"/>
      <c r="C10" s="393"/>
      <c r="D10" s="396"/>
      <c r="E10" s="393"/>
      <c r="F10" s="393"/>
      <c r="G10" s="393"/>
      <c r="H10" s="393"/>
      <c r="I10" s="393"/>
      <c r="J10" s="393"/>
      <c r="K10" s="393"/>
      <c r="L10" s="393"/>
      <c r="M10" s="393"/>
      <c r="N10" s="393"/>
      <c r="O10" s="393"/>
      <c r="P10" s="393"/>
    </row>
    <row r="11" spans="2:16" ht="15" customHeight="1">
      <c r="B11" s="392"/>
      <c r="C11" s="393" t="s">
        <v>393</v>
      </c>
      <c r="D11" s="396"/>
      <c r="E11" s="393"/>
      <c r="F11" s="393"/>
      <c r="G11" s="393"/>
      <c r="H11" s="393"/>
      <c r="I11" s="393"/>
      <c r="J11" s="393"/>
      <c r="K11" s="393"/>
      <c r="L11" s="393"/>
      <c r="M11" s="393"/>
      <c r="N11" s="393"/>
      <c r="O11" s="393"/>
      <c r="P11" s="393"/>
    </row>
    <row r="12" spans="2:16" ht="15" customHeight="1">
      <c r="B12" s="392" t="s">
        <v>711</v>
      </c>
      <c r="C12" s="393"/>
      <c r="D12" s="396"/>
      <c r="E12" s="393"/>
      <c r="F12" s="393"/>
      <c r="G12" s="393"/>
      <c r="H12" s="393"/>
      <c r="I12" s="393"/>
      <c r="J12" s="393"/>
      <c r="K12" s="393"/>
      <c r="L12" s="393"/>
      <c r="M12" s="393"/>
      <c r="N12" s="393"/>
      <c r="O12" s="393"/>
      <c r="P12" s="393"/>
    </row>
    <row r="13" spans="2:16" ht="15" customHeight="1">
      <c r="B13" s="392"/>
      <c r="C13" s="397" t="s">
        <v>148</v>
      </c>
      <c r="D13" s="396"/>
      <c r="E13" s="393"/>
      <c r="F13" s="393"/>
      <c r="G13" s="393"/>
      <c r="H13" s="393"/>
      <c r="I13" s="393"/>
      <c r="J13" s="393"/>
      <c r="K13" s="393"/>
      <c r="L13" s="393"/>
      <c r="M13" s="393"/>
      <c r="N13" s="393"/>
      <c r="O13" s="393"/>
      <c r="P13" s="393"/>
    </row>
    <row r="14" spans="2:16" ht="15" customHeight="1">
      <c r="B14" s="392"/>
      <c r="C14" s="393"/>
      <c r="D14" s="396"/>
      <c r="E14" s="393"/>
      <c r="F14" s="393"/>
      <c r="G14" s="393"/>
      <c r="H14" s="393"/>
      <c r="I14" s="393"/>
      <c r="J14" s="393"/>
      <c r="K14" s="393"/>
      <c r="L14" s="393"/>
      <c r="M14" s="393"/>
      <c r="N14" s="393"/>
      <c r="O14" s="393"/>
      <c r="P14" s="393"/>
    </row>
    <row r="15" spans="2:16" ht="15" customHeight="1">
      <c r="B15" s="392"/>
      <c r="C15" s="393" t="s">
        <v>394</v>
      </c>
      <c r="D15" s="396"/>
      <c r="E15" s="393"/>
      <c r="F15" s="393"/>
      <c r="G15" s="393"/>
      <c r="H15" s="393"/>
      <c r="I15" s="393"/>
      <c r="J15" s="393"/>
      <c r="K15" s="393"/>
      <c r="L15" s="393"/>
      <c r="M15" s="393"/>
      <c r="N15" s="393"/>
      <c r="O15" s="393"/>
      <c r="P15" s="393"/>
    </row>
    <row r="16" spans="2:16" ht="15" customHeight="1">
      <c r="B16" s="392" t="s">
        <v>711</v>
      </c>
      <c r="C16" s="393"/>
      <c r="D16" s="396"/>
      <c r="E16" s="393"/>
      <c r="F16" s="393"/>
      <c r="G16" s="393"/>
      <c r="H16" s="393"/>
      <c r="I16" s="393"/>
      <c r="J16" s="393"/>
      <c r="K16" s="393"/>
      <c r="L16" s="393"/>
      <c r="M16" s="393"/>
      <c r="N16" s="393"/>
      <c r="O16" s="393"/>
      <c r="P16" s="393"/>
    </row>
    <row r="17" spans="2:16" ht="15" customHeight="1">
      <c r="B17" s="392"/>
      <c r="C17" s="397" t="s">
        <v>148</v>
      </c>
      <c r="D17" s="396"/>
      <c r="E17" s="393"/>
      <c r="F17" s="393"/>
      <c r="G17" s="393"/>
      <c r="H17" s="393"/>
      <c r="I17" s="393"/>
      <c r="J17" s="393"/>
      <c r="K17" s="393"/>
      <c r="L17" s="393"/>
      <c r="M17" s="393"/>
      <c r="N17" s="393"/>
      <c r="O17" s="393"/>
      <c r="P17" s="393"/>
    </row>
    <row r="18" spans="2:16" ht="15" customHeight="1">
      <c r="B18" s="392"/>
      <c r="C18" s="393"/>
      <c r="D18" s="396"/>
      <c r="E18" s="393"/>
      <c r="F18" s="393"/>
      <c r="G18" s="393"/>
      <c r="H18" s="393"/>
      <c r="I18" s="393"/>
      <c r="J18" s="393"/>
      <c r="K18" s="393"/>
      <c r="L18" s="393"/>
      <c r="M18" s="393"/>
      <c r="N18" s="393"/>
      <c r="O18" s="393"/>
      <c r="P18" s="393"/>
    </row>
    <row r="19" spans="2:16" ht="18" customHeight="1">
      <c r="B19" s="1479" t="s">
        <v>149</v>
      </c>
      <c r="C19" s="1480"/>
      <c r="D19" s="398"/>
      <c r="E19" s="399"/>
      <c r="F19" s="399"/>
      <c r="G19" s="399"/>
      <c r="H19" s="399"/>
      <c r="I19" s="399"/>
      <c r="J19" s="399"/>
      <c r="K19" s="399"/>
      <c r="L19" s="399"/>
      <c r="M19" s="399"/>
      <c r="N19" s="399"/>
      <c r="O19" s="399"/>
      <c r="P19" s="399"/>
    </row>
    <row r="20" spans="2:16" ht="15" customHeight="1">
      <c r="B20" s="392"/>
      <c r="C20" s="393" t="s">
        <v>828</v>
      </c>
      <c r="D20" s="396"/>
      <c r="E20" s="393"/>
      <c r="F20" s="393"/>
      <c r="G20" s="393"/>
      <c r="H20" s="393"/>
      <c r="I20" s="393"/>
      <c r="J20" s="393"/>
      <c r="K20" s="393"/>
      <c r="L20" s="393"/>
      <c r="M20" s="393"/>
      <c r="N20" s="393"/>
      <c r="O20" s="393"/>
      <c r="P20" s="393"/>
    </row>
    <row r="21" spans="2:16" ht="15" customHeight="1">
      <c r="B21" s="392" t="s">
        <v>711</v>
      </c>
      <c r="C21" s="393"/>
      <c r="D21" s="396"/>
      <c r="E21" s="393"/>
      <c r="F21" s="393"/>
      <c r="G21" s="393"/>
      <c r="H21" s="393"/>
      <c r="I21" s="393"/>
      <c r="J21" s="393"/>
      <c r="K21" s="393"/>
      <c r="L21" s="393"/>
      <c r="M21" s="393"/>
      <c r="N21" s="393"/>
      <c r="O21" s="393"/>
      <c r="P21" s="393"/>
    </row>
    <row r="22" spans="2:16" ht="15" customHeight="1">
      <c r="B22" s="392"/>
      <c r="C22" s="397" t="s">
        <v>148</v>
      </c>
      <c r="D22" s="396"/>
      <c r="E22" s="393"/>
      <c r="F22" s="393"/>
      <c r="G22" s="393"/>
      <c r="H22" s="393"/>
      <c r="I22" s="393"/>
      <c r="J22" s="393"/>
      <c r="K22" s="393"/>
      <c r="L22" s="393"/>
      <c r="M22" s="393"/>
      <c r="N22" s="393"/>
      <c r="O22" s="393"/>
      <c r="P22" s="393"/>
    </row>
    <row r="23" spans="2:16" ht="15" customHeight="1">
      <c r="B23" s="392"/>
      <c r="C23" s="393"/>
      <c r="D23" s="396"/>
      <c r="E23" s="393"/>
      <c r="F23" s="393"/>
      <c r="G23" s="393"/>
      <c r="H23" s="393"/>
      <c r="I23" s="393"/>
      <c r="J23" s="393"/>
      <c r="K23" s="393"/>
      <c r="L23" s="393"/>
      <c r="M23" s="393"/>
      <c r="N23" s="393"/>
      <c r="O23" s="393"/>
      <c r="P23" s="393"/>
    </row>
    <row r="24" spans="2:16" ht="18" customHeight="1">
      <c r="B24" s="1479" t="s">
        <v>149</v>
      </c>
      <c r="C24" s="1480"/>
      <c r="D24" s="398"/>
      <c r="E24" s="399"/>
      <c r="F24" s="399"/>
      <c r="G24" s="399"/>
      <c r="H24" s="399"/>
      <c r="I24" s="399"/>
      <c r="J24" s="399"/>
      <c r="K24" s="399"/>
      <c r="L24" s="399"/>
      <c r="M24" s="399"/>
      <c r="N24" s="399"/>
      <c r="O24" s="399"/>
      <c r="P24" s="399"/>
    </row>
    <row r="25" spans="2:16" ht="15" customHeight="1">
      <c r="B25" s="392"/>
      <c r="C25" s="393" t="s">
        <v>31</v>
      </c>
      <c r="D25" s="396"/>
      <c r="E25" s="393"/>
      <c r="F25" s="393"/>
      <c r="G25" s="393"/>
      <c r="H25" s="393"/>
      <c r="I25" s="393"/>
      <c r="J25" s="393"/>
      <c r="K25" s="393"/>
      <c r="L25" s="393"/>
      <c r="M25" s="393"/>
      <c r="N25" s="393"/>
      <c r="O25" s="393"/>
      <c r="P25" s="393"/>
    </row>
    <row r="26" spans="2:16" ht="15" customHeight="1">
      <c r="B26" s="392" t="s">
        <v>712</v>
      </c>
      <c r="C26" s="393"/>
      <c r="D26" s="396"/>
      <c r="E26" s="393"/>
      <c r="F26" s="393"/>
      <c r="G26" s="393"/>
      <c r="H26" s="393"/>
      <c r="I26" s="393"/>
      <c r="J26" s="393"/>
      <c r="K26" s="393"/>
      <c r="L26" s="393"/>
      <c r="M26" s="393"/>
      <c r="N26" s="393"/>
      <c r="O26" s="393"/>
      <c r="P26" s="393"/>
    </row>
    <row r="27" spans="2:16" ht="15" customHeight="1">
      <c r="B27" s="392"/>
      <c r="C27" s="397" t="s">
        <v>148</v>
      </c>
      <c r="D27" s="396"/>
      <c r="E27" s="393"/>
      <c r="F27" s="393"/>
      <c r="G27" s="393"/>
      <c r="H27" s="393"/>
      <c r="I27" s="393"/>
      <c r="J27" s="393"/>
      <c r="K27" s="393"/>
      <c r="L27" s="393"/>
      <c r="M27" s="393"/>
      <c r="N27" s="393"/>
      <c r="O27" s="393"/>
      <c r="P27" s="393"/>
    </row>
    <row r="28" spans="2:16" ht="15" customHeight="1">
      <c r="B28" s="392"/>
      <c r="C28" s="393"/>
      <c r="D28" s="396"/>
      <c r="E28" s="393"/>
      <c r="F28" s="393"/>
      <c r="G28" s="393"/>
      <c r="H28" s="393"/>
      <c r="I28" s="393"/>
      <c r="J28" s="393"/>
      <c r="K28" s="393"/>
      <c r="L28" s="393"/>
      <c r="M28" s="393"/>
      <c r="N28" s="393"/>
      <c r="O28" s="393"/>
      <c r="P28" s="393"/>
    </row>
    <row r="29" spans="2:16" ht="18" customHeight="1">
      <c r="B29" s="1479" t="s">
        <v>149</v>
      </c>
      <c r="C29" s="1480"/>
      <c r="D29" s="398"/>
      <c r="E29" s="399"/>
      <c r="F29" s="399"/>
      <c r="G29" s="399"/>
      <c r="H29" s="399"/>
      <c r="I29" s="399"/>
      <c r="J29" s="399"/>
      <c r="K29" s="399"/>
      <c r="L29" s="399"/>
      <c r="M29" s="399"/>
      <c r="N29" s="399"/>
      <c r="O29" s="399"/>
      <c r="P29" s="399"/>
    </row>
  </sheetData>
  <sheetProtection/>
  <mergeCells count="11">
    <mergeCell ref="I2:K2"/>
    <mergeCell ref="L2:N2"/>
    <mergeCell ref="O2:O3"/>
    <mergeCell ref="P2:P3"/>
    <mergeCell ref="B19:C19"/>
    <mergeCell ref="B24:C24"/>
    <mergeCell ref="B29:C29"/>
    <mergeCell ref="B2:B3"/>
    <mergeCell ref="D2:D3"/>
    <mergeCell ref="E2:E3"/>
    <mergeCell ref="F2:H2"/>
  </mergeCells>
  <printOptions/>
  <pageMargins left="0.7874015748031497" right="0.7874015748031497" top="0.984251968503937" bottom="0.7874015748031497" header="0.5118110236220472" footer="0.5118110236220472"/>
  <pageSetup fitToHeight="1" fitToWidth="1" horizontalDpi="600" verticalDpi="600" orientation="landscape" paperSize="9" scale="95" r:id="rId2"/>
  <drawing r:id="rId1"/>
</worksheet>
</file>

<file path=xl/worksheets/sheet21.xml><?xml version="1.0" encoding="utf-8"?>
<worksheet xmlns="http://schemas.openxmlformats.org/spreadsheetml/2006/main" xmlns:r="http://schemas.openxmlformats.org/officeDocument/2006/relationships">
  <sheetPr>
    <tabColor rgb="FFFFFF00"/>
  </sheetPr>
  <dimension ref="A1:AC124"/>
  <sheetViews>
    <sheetView view="pageBreakPreview" zoomScale="85" zoomScaleNormal="85" zoomScaleSheetLayoutView="85" zoomScalePageLayoutView="0" workbookViewId="0" topLeftCell="A7">
      <selection activeCell="AC26" sqref="AC26"/>
    </sheetView>
  </sheetViews>
  <sheetFormatPr defaultColWidth="9.00390625" defaultRowHeight="13.5"/>
  <cols>
    <col min="1" max="4" width="2.625" style="1" customWidth="1"/>
    <col min="5" max="6" width="12.375" style="1" customWidth="1"/>
    <col min="7" max="7" width="11.00390625" style="1" customWidth="1"/>
    <col min="8" max="8" width="2.625" style="1" customWidth="1"/>
    <col min="9" max="9" width="8.375" style="1" customWidth="1"/>
    <col min="10" max="11" width="11.00390625" style="1" customWidth="1"/>
    <col min="12" max="12" width="11.875" style="1" customWidth="1"/>
    <col min="13" max="13" width="11.75390625" style="1" customWidth="1"/>
    <col min="14" max="16" width="2.625" style="1" customWidth="1"/>
    <col min="17" max="18" width="12.00390625" style="1" customWidth="1"/>
    <col min="19" max="21" width="11.00390625" style="1" customWidth="1"/>
    <col min="22" max="22" width="2.75390625" style="1" customWidth="1"/>
    <col min="23" max="23" width="10.875" style="1" customWidth="1"/>
    <col min="24" max="25" width="2.625" style="1" customWidth="1"/>
    <col min="26" max="26" width="10.875" style="1" customWidth="1"/>
    <col min="27" max="27" width="14.25390625" style="1" customWidth="1"/>
    <col min="28" max="29" width="10.875" style="1" customWidth="1"/>
    <col min="30" max="31" width="2.625" style="1" customWidth="1"/>
    <col min="32" max="16384" width="9.00390625" style="1" customWidth="1"/>
  </cols>
  <sheetData>
    <row r="1" spans="1:5" ht="22.5" customHeight="1">
      <c r="A1" s="1583" t="s">
        <v>665</v>
      </c>
      <c r="B1" s="1584"/>
      <c r="C1" s="1585"/>
      <c r="E1" s="24" t="s">
        <v>694</v>
      </c>
    </row>
    <row r="2" ht="14.25" thickBot="1">
      <c r="M2" s="77" t="s">
        <v>4</v>
      </c>
    </row>
    <row r="3" spans="1:27" s="24" customFormat="1" ht="15" thickBot="1">
      <c r="A3" s="339" t="s">
        <v>695</v>
      </c>
      <c r="B3" s="340"/>
      <c r="C3" s="99"/>
      <c r="D3" s="99"/>
      <c r="E3" s="99"/>
      <c r="F3" s="99"/>
      <c r="G3" s="99"/>
      <c r="H3" s="99"/>
      <c r="I3" s="99"/>
      <c r="J3" s="99"/>
      <c r="K3" s="99"/>
      <c r="L3" s="1586">
        <f>IF(L5="",0,L5)+IF(F34="",0,F34)+IF(M34="",0,M34)+IF(M48="",0,M48)+IF(M57="",0,M57)+IF(T5="",0,T5)+IF(T13="",0,T13)+IF(V21="",0,V21)+IF(AC5="",0,AC5)+IF(AC13="",0,AC13)+IF(AC21="",0,AC21)+IF(AA44="",0,AA44)</f>
        <v>0</v>
      </c>
      <c r="M3" s="1587"/>
      <c r="O3" s="1"/>
      <c r="P3" s="1"/>
      <c r="Q3" s="1"/>
      <c r="R3" s="1"/>
      <c r="S3" s="1"/>
      <c r="T3" s="1"/>
      <c r="U3" s="1"/>
      <c r="V3" s="1"/>
      <c r="W3" s="1"/>
      <c r="X3" s="1"/>
      <c r="AA3" s="1"/>
    </row>
    <row r="4" ht="14.25" thickBot="1"/>
    <row r="5" spans="2:29" ht="14.25" thickBot="1">
      <c r="B5" s="100" t="s">
        <v>100</v>
      </c>
      <c r="C5" s="101"/>
      <c r="D5" s="101"/>
      <c r="E5" s="101"/>
      <c r="F5" s="101"/>
      <c r="G5" s="101"/>
      <c r="H5" s="101"/>
      <c r="I5" s="101"/>
      <c r="J5" s="101"/>
      <c r="K5" s="101"/>
      <c r="L5" s="1542">
        <f>M27</f>
      </c>
      <c r="M5" s="1543"/>
      <c r="O5" s="100" t="s">
        <v>2</v>
      </c>
      <c r="P5" s="101"/>
      <c r="Q5" s="101"/>
      <c r="R5" s="101"/>
      <c r="S5" s="101"/>
      <c r="T5" s="534">
        <f>T11</f>
      </c>
      <c r="Y5" s="100" t="s">
        <v>832</v>
      </c>
      <c r="Z5" s="101"/>
      <c r="AA5" s="101"/>
      <c r="AB5" s="101"/>
      <c r="AC5" s="534">
        <f>AC11</f>
      </c>
    </row>
    <row r="6" ht="14.25" thickBot="1"/>
    <row r="7" spans="3:29" ht="13.5" customHeight="1">
      <c r="C7" s="29"/>
      <c r="D7" s="30"/>
      <c r="E7" s="31"/>
      <c r="F7" s="1534" t="s">
        <v>101</v>
      </c>
      <c r="G7" s="938"/>
      <c r="H7" s="938"/>
      <c r="I7" s="1535"/>
      <c r="J7" s="1534" t="s">
        <v>150</v>
      </c>
      <c r="K7" s="1535"/>
      <c r="P7" s="49" t="s">
        <v>3</v>
      </c>
      <c r="Q7" s="59"/>
      <c r="R7" s="105" t="s">
        <v>110</v>
      </c>
      <c r="S7" s="31" t="s">
        <v>6</v>
      </c>
      <c r="T7" s="31" t="s">
        <v>149</v>
      </c>
      <c r="Z7" s="49" t="s">
        <v>3</v>
      </c>
      <c r="AA7" s="105" t="s">
        <v>110</v>
      </c>
      <c r="AB7" s="31" t="s">
        <v>6</v>
      </c>
      <c r="AC7" s="31" t="s">
        <v>149</v>
      </c>
    </row>
    <row r="8" spans="3:29" ht="14.25" thickBot="1">
      <c r="C8" s="35"/>
      <c r="D8" s="36"/>
      <c r="E8" s="37"/>
      <c r="F8" s="26" t="s">
        <v>102</v>
      </c>
      <c r="G8" s="27" t="s">
        <v>103</v>
      </c>
      <c r="H8" s="1588" t="s">
        <v>567</v>
      </c>
      <c r="I8" s="1589"/>
      <c r="J8" s="26" t="s">
        <v>102</v>
      </c>
      <c r="K8" s="28" t="s">
        <v>103</v>
      </c>
      <c r="P8" s="60"/>
      <c r="Q8" s="61"/>
      <c r="R8" s="108" t="s">
        <v>7</v>
      </c>
      <c r="S8" s="37" t="s">
        <v>7</v>
      </c>
      <c r="T8" s="37" t="s">
        <v>7</v>
      </c>
      <c r="Z8" s="60"/>
      <c r="AA8" s="108" t="s">
        <v>7</v>
      </c>
      <c r="AB8" s="37" t="s">
        <v>7</v>
      </c>
      <c r="AC8" s="37" t="s">
        <v>7</v>
      </c>
    </row>
    <row r="9" spans="3:29" ht="13.5">
      <c r="C9" s="1590" t="s">
        <v>143</v>
      </c>
      <c r="D9" s="1591"/>
      <c r="E9" s="1592"/>
      <c r="F9" s="103"/>
      <c r="G9" s="38">
        <f aca="true" t="shared" si="0" ref="G9:G14">IF(F$17=0,"",F9/F$17)</f>
      </c>
      <c r="H9" s="1593">
        <f aca="true" t="shared" si="1" ref="H9:H14">IF(G$15&lt;0.15,G9*0.15/G$15,G9)</f>
      </c>
      <c r="I9" s="1594"/>
      <c r="J9" s="103"/>
      <c r="K9" s="104">
        <f aca="true" t="shared" si="2" ref="K9:K14">IF(J$17="","",J9/J$17)</f>
      </c>
      <c r="P9" s="1554"/>
      <c r="Q9" s="906"/>
      <c r="R9" s="538"/>
      <c r="S9" s="544"/>
      <c r="T9" s="545">
        <f>IF(R9=0,"",R9)</f>
      </c>
      <c r="Z9" s="58"/>
      <c r="AA9" s="538"/>
      <c r="AB9" s="544"/>
      <c r="AC9" s="545">
        <f>IF(AA9=0,"",AA9)</f>
      </c>
    </row>
    <row r="10" spans="3:29" ht="14.25" thickBot="1">
      <c r="C10" s="1575" t="s">
        <v>104</v>
      </c>
      <c r="D10" s="1576"/>
      <c r="E10" s="1577"/>
      <c r="F10" s="103"/>
      <c r="G10" s="38">
        <f t="shared" si="0"/>
      </c>
      <c r="H10" s="1578">
        <f t="shared" si="1"/>
      </c>
      <c r="I10" s="1579"/>
      <c r="J10" s="103"/>
      <c r="K10" s="40">
        <f t="shared" si="2"/>
      </c>
      <c r="L10" s="303" t="e">
        <f>(K9+K10)-(H9+H10)</f>
        <v>#VALUE!</v>
      </c>
      <c r="P10" s="1555"/>
      <c r="Q10" s="1556"/>
      <c r="R10" s="541"/>
      <c r="S10" s="546"/>
      <c r="T10" s="547">
        <f>IF(R10=0,"",R10)</f>
      </c>
      <c r="Z10" s="65"/>
      <c r="AA10" s="541"/>
      <c r="AB10" s="546"/>
      <c r="AC10" s="547">
        <f>IF(AA10=0,"",AA10)</f>
      </c>
    </row>
    <row r="11" spans="3:29" ht="15" thickBot="1" thickTop="1">
      <c r="C11" s="1575" t="s">
        <v>8</v>
      </c>
      <c r="D11" s="1576"/>
      <c r="E11" s="1577"/>
      <c r="F11" s="111"/>
      <c r="G11" s="38">
        <f t="shared" si="0"/>
      </c>
      <c r="H11" s="1578">
        <f t="shared" si="1"/>
      </c>
      <c r="I11" s="1579"/>
      <c r="J11" s="111"/>
      <c r="K11" s="40">
        <f t="shared" si="2"/>
      </c>
      <c r="L11" s="304"/>
      <c r="P11" s="35"/>
      <c r="Q11" s="36"/>
      <c r="R11" s="548">
        <f>IF(SUM(R9:R10)=0,"",SUM(R9:R10))</f>
      </c>
      <c r="S11" s="549">
        <f>IF(SUM(S9:S10)=0,"",SUM(S9:S10))</f>
      </c>
      <c r="T11" s="549">
        <f>IF(SUM(T9:T10)=0,"",SUM(T9:T10))</f>
      </c>
      <c r="Z11" s="35"/>
      <c r="AA11" s="548">
        <f>IF(SUM(AA9:AA10)=0,"",SUM(AA9:AA10))</f>
      </c>
      <c r="AB11" s="549">
        <f>IF(SUM(AB9:AB10)=0,"",SUM(AB9:AB10))</f>
      </c>
      <c r="AC11" s="549">
        <f>IF(SUM(AC9:AC10)=0,"",SUM(AC9:AC10))</f>
      </c>
    </row>
    <row r="12" spans="3:26" ht="13.5" customHeight="1" thickBot="1">
      <c r="C12" s="1580" t="s">
        <v>144</v>
      </c>
      <c r="D12" s="1581"/>
      <c r="E12" s="1582"/>
      <c r="F12" s="111"/>
      <c r="G12" s="38">
        <f t="shared" si="0"/>
      </c>
      <c r="H12" s="1578">
        <f t="shared" si="1"/>
      </c>
      <c r="I12" s="1579"/>
      <c r="J12" s="111"/>
      <c r="K12" s="40">
        <f t="shared" si="2"/>
      </c>
      <c r="L12" s="304"/>
      <c r="P12" s="188"/>
      <c r="Q12" s="188"/>
      <c r="R12" s="252"/>
      <c r="S12" s="252"/>
      <c r="T12" s="252"/>
      <c r="V12" s="183"/>
      <c r="W12" s="183"/>
      <c r="X12" s="183"/>
      <c r="Y12" s="183"/>
      <c r="Z12" s="183"/>
    </row>
    <row r="13" spans="3:29" ht="13.5" customHeight="1" thickBot="1">
      <c r="C13" s="1580" t="s">
        <v>145</v>
      </c>
      <c r="D13" s="1581"/>
      <c r="E13" s="1582"/>
      <c r="F13" s="111"/>
      <c r="G13" s="38">
        <f t="shared" si="0"/>
      </c>
      <c r="H13" s="1578">
        <f t="shared" si="1"/>
      </c>
      <c r="I13" s="1579"/>
      <c r="J13" s="111"/>
      <c r="K13" s="40">
        <f t="shared" si="2"/>
      </c>
      <c r="L13" s="304"/>
      <c r="O13" s="100" t="s">
        <v>565</v>
      </c>
      <c r="P13" s="101"/>
      <c r="Q13" s="101"/>
      <c r="R13" s="101"/>
      <c r="S13" s="101"/>
      <c r="T13" s="534">
        <f>T19</f>
      </c>
      <c r="Y13" s="100" t="s">
        <v>837</v>
      </c>
      <c r="Z13" s="101"/>
      <c r="AA13" s="101"/>
      <c r="AB13" s="101"/>
      <c r="AC13" s="534">
        <f>AC19</f>
      </c>
    </row>
    <row r="14" spans="3:29" ht="13.5" customHeight="1" thickBot="1">
      <c r="C14" s="1560" t="s">
        <v>146</v>
      </c>
      <c r="D14" s="1561"/>
      <c r="E14" s="1562"/>
      <c r="F14" s="112"/>
      <c r="G14" s="47">
        <f t="shared" si="0"/>
      </c>
      <c r="H14" s="1563">
        <f t="shared" si="1"/>
      </c>
      <c r="I14" s="1564"/>
      <c r="J14" s="112"/>
      <c r="K14" s="48">
        <f t="shared" si="2"/>
      </c>
      <c r="L14" s="303" t="e">
        <f>(K11+K12+K13+K14)-(H11+H12+H13+H14)</f>
        <v>#VALUE!</v>
      </c>
      <c r="M14" s="57" t="s">
        <v>9</v>
      </c>
      <c r="O14" s="427"/>
      <c r="Y14" s="528"/>
      <c r="Z14" s="183"/>
      <c r="AA14" s="183"/>
      <c r="AB14" s="183"/>
      <c r="AC14" s="183"/>
    </row>
    <row r="15" spans="3:29" ht="15" thickBot="1" thickTop="1">
      <c r="C15" s="1565" t="s">
        <v>147</v>
      </c>
      <c r="D15" s="1566"/>
      <c r="E15" s="1567"/>
      <c r="F15" s="113">
        <f>IF(SUM(F9:F14)=0,"",SUM(F9:F14))</f>
      </c>
      <c r="G15" s="114">
        <f>IF(SUM(G9:G14)=0,"",SUM(G9:G14))</f>
      </c>
      <c r="H15" s="1568">
        <f>IF(SUM(H9:H14)=0,"",SUM(H9:H14))</f>
      </c>
      <c r="I15" s="1569"/>
      <c r="J15" s="113">
        <f>IF(SUM(J9:J14)=0,"",SUM(J9:J14))</f>
      </c>
      <c r="K15" s="115">
        <f>IF(SUM(K9:K14)=0,"",SUM(K9:K14))</f>
      </c>
      <c r="L15" s="303" t="e">
        <f>K15-H15</f>
        <v>#VALUE!</v>
      </c>
      <c r="M15" s="116" t="s">
        <v>10</v>
      </c>
      <c r="P15" s="49" t="s">
        <v>3</v>
      </c>
      <c r="Q15" s="59"/>
      <c r="R15" s="105" t="s">
        <v>110</v>
      </c>
      <c r="S15" s="31" t="s">
        <v>6</v>
      </c>
      <c r="T15" s="31" t="s">
        <v>149</v>
      </c>
      <c r="Y15" s="183"/>
      <c r="Z15" s="49" t="s">
        <v>3</v>
      </c>
      <c r="AA15" s="105" t="s">
        <v>110</v>
      </c>
      <c r="AB15" s="31" t="s">
        <v>6</v>
      </c>
      <c r="AC15" s="31" t="s">
        <v>149</v>
      </c>
    </row>
    <row r="16" spans="1:29" ht="14.25" thickBot="1">
      <c r="A16" s="8"/>
      <c r="B16" s="8"/>
      <c r="C16" s="23"/>
      <c r="D16" s="23"/>
      <c r="E16" s="23"/>
      <c r="F16" s="117"/>
      <c r="G16" s="50"/>
      <c r="H16" s="50"/>
      <c r="I16" s="50"/>
      <c r="J16" s="307"/>
      <c r="K16" s="8"/>
      <c r="L16" s="8"/>
      <c r="M16" s="118" t="s">
        <v>809</v>
      </c>
      <c r="P16" s="60"/>
      <c r="Q16" s="61"/>
      <c r="R16" s="108" t="s">
        <v>7</v>
      </c>
      <c r="S16" s="37" t="s">
        <v>7</v>
      </c>
      <c r="T16" s="37" t="s">
        <v>7</v>
      </c>
      <c r="Y16" s="183"/>
      <c r="Z16" s="60"/>
      <c r="AA16" s="108" t="s">
        <v>7</v>
      </c>
      <c r="AB16" s="37" t="s">
        <v>7</v>
      </c>
      <c r="AC16" s="37" t="s">
        <v>7</v>
      </c>
    </row>
    <row r="17" spans="1:29" s="8" customFormat="1" ht="14.25" thickBot="1">
      <c r="A17" s="1"/>
      <c r="B17" s="1"/>
      <c r="C17" s="1570" t="s">
        <v>105</v>
      </c>
      <c r="D17" s="1571"/>
      <c r="E17" s="1572"/>
      <c r="F17" s="119"/>
      <c r="G17" s="120"/>
      <c r="H17" s="1573"/>
      <c r="I17" s="1574"/>
      <c r="J17" s="121">
        <f>IF(F17="","",F17)</f>
      </c>
      <c r="K17" s="122"/>
      <c r="L17" s="1"/>
      <c r="M17" s="563" t="s">
        <v>836</v>
      </c>
      <c r="N17" s="1"/>
      <c r="O17" s="1"/>
      <c r="P17" s="1554"/>
      <c r="Q17" s="906"/>
      <c r="R17" s="538"/>
      <c r="S17" s="544"/>
      <c r="T17" s="545">
        <f>IF(R17=0,"",R17)</f>
      </c>
      <c r="U17" s="1"/>
      <c r="Y17" s="183"/>
      <c r="Z17" s="58"/>
      <c r="AA17" s="538"/>
      <c r="AB17" s="544"/>
      <c r="AC17" s="545">
        <f>IF(AA17=0,"",AA17)</f>
      </c>
    </row>
    <row r="18" spans="3:29" ht="14.25" thickBot="1">
      <c r="C18" s="1" t="s">
        <v>106</v>
      </c>
      <c r="M18" s="55"/>
      <c r="P18" s="1555"/>
      <c r="Q18" s="1556"/>
      <c r="R18" s="541"/>
      <c r="S18" s="546"/>
      <c r="T18" s="547">
        <f>IF(R18=0,"",R18)</f>
      </c>
      <c r="Y18" s="183"/>
      <c r="Z18" s="65"/>
      <c r="AA18" s="541"/>
      <c r="AB18" s="546"/>
      <c r="AC18" s="547">
        <f>IF(AA18=0,"",AA18)</f>
      </c>
    </row>
    <row r="19" spans="3:29" ht="15" thickBot="1" thickTop="1">
      <c r="C19" s="51"/>
      <c r="D19" s="52"/>
      <c r="E19" s="52"/>
      <c r="F19" s="53" t="s">
        <v>102</v>
      </c>
      <c r="G19" s="54" t="s">
        <v>103</v>
      </c>
      <c r="I19" s="1545" t="s">
        <v>12</v>
      </c>
      <c r="J19" s="1546"/>
      <c r="K19" s="1546"/>
      <c r="L19" s="1547"/>
      <c r="M19" s="564"/>
      <c r="P19" s="35"/>
      <c r="Q19" s="36"/>
      <c r="R19" s="548">
        <f>IF(SUM(R17:R18)=0,"",SUM(R17:R18))</f>
      </c>
      <c r="S19" s="549">
        <f>IF(SUM(S17:S18)=0,"",SUM(S17:S18))</f>
      </c>
      <c r="T19" s="549">
        <f>IF(SUM(T17:T18)=0,"",SUM(T17:T18))</f>
      </c>
      <c r="Y19" s="183"/>
      <c r="Z19" s="35"/>
      <c r="AA19" s="548">
        <f>IF(SUM(AA17:AA18)=0,"",SUM(AA17:AA18))</f>
      </c>
      <c r="AB19" s="549">
        <f>IF(SUM(AB17:AB18)=0,"",SUM(AB17:AB18))</f>
      </c>
      <c r="AC19" s="549">
        <f>IF(SUM(AC17:AC18)=0,"",SUM(AC17:AC18))</f>
      </c>
    </row>
    <row r="20" spans="3:26" ht="14.25" thickBot="1">
      <c r="C20" s="1557" t="s">
        <v>719</v>
      </c>
      <c r="D20" s="1558"/>
      <c r="E20" s="1559"/>
      <c r="F20" s="103"/>
      <c r="G20" s="39">
        <f>IF(F$17=0,"",F20/F$17)</f>
      </c>
      <c r="I20" s="11" t="s">
        <v>13</v>
      </c>
      <c r="V20" s="183"/>
      <c r="W20" s="183"/>
      <c r="X20" s="183"/>
      <c r="Y20" s="183"/>
      <c r="Z20" s="183"/>
    </row>
    <row r="21" spans="3:29" ht="13.5" customHeight="1" thickBot="1">
      <c r="C21" s="1521" t="s">
        <v>568</v>
      </c>
      <c r="D21" s="949"/>
      <c r="E21" s="1541"/>
      <c r="F21" s="111"/>
      <c r="G21" s="39">
        <f>IF(F$17=0,"",F21/F$17)</f>
      </c>
      <c r="O21" s="100" t="s">
        <v>42</v>
      </c>
      <c r="P21" s="101"/>
      <c r="Q21" s="101"/>
      <c r="R21" s="101"/>
      <c r="S21" s="101"/>
      <c r="T21" s="101"/>
      <c r="U21" s="101"/>
      <c r="V21" s="1542">
        <f>IF(IF(V26="",0,V26)+IF(V41="",0,V41)+IF(V49="",0,V49)+IF(V57="",0,V57)=0,"",IF(V26="",0,V26)+IF(V41="",0,V41)+IF(V49="",0,V49)+IF(V57="",0,V57))</f>
      </c>
      <c r="W21" s="1543"/>
      <c r="Y21" s="556" t="s">
        <v>838</v>
      </c>
      <c r="Z21" s="101"/>
      <c r="AA21" s="101"/>
      <c r="AB21" s="101"/>
      <c r="AC21" s="534">
        <f>AC27</f>
      </c>
    </row>
    <row r="22" spans="3:29" ht="14.25" thickBot="1">
      <c r="C22" s="1544" t="s">
        <v>569</v>
      </c>
      <c r="D22" s="1537"/>
      <c r="E22" s="1538"/>
      <c r="F22" s="111"/>
      <c r="G22" s="39">
        <f>IF(F$17=0,"",F22/F$17)</f>
      </c>
      <c r="I22" s="1545" t="s">
        <v>14</v>
      </c>
      <c r="J22" s="1546"/>
      <c r="K22" s="1546"/>
      <c r="L22" s="1547"/>
      <c r="M22" s="564"/>
      <c r="Y22" s="528"/>
      <c r="Z22" s="183"/>
      <c r="AA22" s="183"/>
      <c r="AB22" s="183"/>
      <c r="AC22" s="183"/>
    </row>
    <row r="23" spans="3:29" ht="13.5">
      <c r="C23" s="1548" t="s">
        <v>808</v>
      </c>
      <c r="D23" s="1549"/>
      <c r="E23" s="1550"/>
      <c r="F23" s="111"/>
      <c r="G23" s="39"/>
      <c r="I23" s="11" t="s">
        <v>16</v>
      </c>
      <c r="J23" s="56"/>
      <c r="K23" s="56"/>
      <c r="L23" s="56"/>
      <c r="M23" s="400"/>
      <c r="Y23" s="183"/>
      <c r="Z23" s="49" t="s">
        <v>3</v>
      </c>
      <c r="AA23" s="105" t="s">
        <v>839</v>
      </c>
      <c r="AB23" s="31" t="s">
        <v>6</v>
      </c>
      <c r="AC23" s="31" t="s">
        <v>149</v>
      </c>
    </row>
    <row r="24" spans="3:29" ht="14.25" thickBot="1">
      <c r="C24" s="1551" t="s">
        <v>15</v>
      </c>
      <c r="D24" s="1552"/>
      <c r="E24" s="1553"/>
      <c r="F24" s="129">
        <f>IF(SUM(F25:F28)=0,"",SUM(F25:F28))</f>
      </c>
      <c r="G24" s="39">
        <f>IF(SUM(G25:G28)=0,"",SUM(G25:G28))</f>
      </c>
      <c r="P24" s="1" t="s">
        <v>0</v>
      </c>
      <c r="X24" s="8"/>
      <c r="Y24" s="183"/>
      <c r="Z24" s="60"/>
      <c r="AA24" s="108" t="s">
        <v>7</v>
      </c>
      <c r="AB24" s="37" t="s">
        <v>7</v>
      </c>
      <c r="AC24" s="37" t="s">
        <v>7</v>
      </c>
    </row>
    <row r="25" spans="3:29" ht="14.25" thickBot="1">
      <c r="C25" s="32"/>
      <c r="D25" s="1537" t="s">
        <v>143</v>
      </c>
      <c r="E25" s="1538"/>
      <c r="F25" s="111"/>
      <c r="G25" s="39">
        <f>IF(F$17=0,"",F25/F$17)</f>
      </c>
      <c r="Y25" s="183"/>
      <c r="Z25" s="58"/>
      <c r="AA25" s="538"/>
      <c r="AB25" s="544"/>
      <c r="AC25" s="545">
        <f>IF(AA25=0,"",AA25)</f>
      </c>
    </row>
    <row r="26" spans="3:29" ht="14.25" thickBot="1">
      <c r="C26" s="32"/>
      <c r="D26" s="1538" t="s">
        <v>144</v>
      </c>
      <c r="E26" s="943"/>
      <c r="F26" s="111"/>
      <c r="G26" s="39">
        <f>IF(F$17=0,"",F26/F$17)</f>
      </c>
      <c r="J26" s="130"/>
      <c r="K26" s="131" t="s">
        <v>17</v>
      </c>
      <c r="L26" s="131" t="s">
        <v>18</v>
      </c>
      <c r="M26" s="132" t="s">
        <v>19</v>
      </c>
      <c r="P26" s="550" t="s">
        <v>44</v>
      </c>
      <c r="Q26" s="550"/>
      <c r="R26" s="550"/>
      <c r="S26" s="550"/>
      <c r="T26" s="550"/>
      <c r="U26" s="550"/>
      <c r="V26" s="1493">
        <f>IF(V39=0,"",V39)</f>
      </c>
      <c r="W26" s="1494"/>
      <c r="Y26" s="183"/>
      <c r="Z26" s="65"/>
      <c r="AA26" s="541"/>
      <c r="AB26" s="546"/>
      <c r="AC26" s="547">
        <f>IF(AA26=0,"",AA26)</f>
      </c>
    </row>
    <row r="27" spans="3:29" ht="15" thickBot="1" thickTop="1">
      <c r="C27" s="32"/>
      <c r="D27" s="1538" t="s">
        <v>145</v>
      </c>
      <c r="E27" s="943"/>
      <c r="F27" s="111"/>
      <c r="G27" s="39">
        <f>IF(F$17=0,"",F27/F$17)</f>
      </c>
      <c r="J27" s="133" t="s">
        <v>20</v>
      </c>
      <c r="K27" s="134" t="e">
        <f>IF(M16="","",((L10-(G29*L10/L15))*IF(M16="有",1,2/3))+((L14-(G29*L14/L15))*2/3))</f>
        <v>#VALUE!</v>
      </c>
      <c r="L27" s="135" t="e">
        <f>IF(K27="","",F17*K27)</f>
        <v>#VALUE!</v>
      </c>
      <c r="M27" s="565">
        <f>IF(M22=0,"",IF(K27&lt;0,0,M28+M29))</f>
      </c>
      <c r="Y27" s="183"/>
      <c r="Z27" s="35"/>
      <c r="AA27" s="548">
        <f>IF(SUM(AA25:AA26)=0,"",SUM(AA25:AA26))</f>
      </c>
      <c r="AB27" s="549">
        <f>IF(SUM(AB25:AB26)=0,"",SUM(AB25:AB26))</f>
      </c>
      <c r="AC27" s="549">
        <f>IF(SUM(AC25:AC26)=0,"",SUM(AC25:AC26))</f>
      </c>
    </row>
    <row r="28" spans="3:23" ht="14.25" thickBot="1">
      <c r="C28" s="41"/>
      <c r="D28" s="1539" t="s">
        <v>146</v>
      </c>
      <c r="E28" s="1540"/>
      <c r="F28" s="112"/>
      <c r="G28" s="48">
        <f>IF(F$17=0,"",F28/F$17)</f>
      </c>
      <c r="J28" s="137" t="s">
        <v>21</v>
      </c>
      <c r="K28" s="138"/>
      <c r="L28" s="139" t="e">
        <f>IF(K27="","",F17*K28)</f>
        <v>#VALUE!</v>
      </c>
      <c r="M28" s="566"/>
      <c r="Q28" s="1500" t="s">
        <v>108</v>
      </c>
      <c r="R28" s="1502" t="s">
        <v>109</v>
      </c>
      <c r="S28" s="105" t="s">
        <v>110</v>
      </c>
      <c r="T28" s="106" t="s">
        <v>839</v>
      </c>
      <c r="U28" s="107" t="s">
        <v>6</v>
      </c>
      <c r="V28" s="1504" t="s">
        <v>111</v>
      </c>
      <c r="W28" s="1505"/>
    </row>
    <row r="29" spans="3:23" ht="15" thickBot="1" thickTop="1">
      <c r="C29" s="1536" t="s">
        <v>107</v>
      </c>
      <c r="D29" s="910"/>
      <c r="E29" s="911"/>
      <c r="F29" s="141">
        <f>IF(SUM(F20:F23)+IF(F24="",0,F24)=0,"",SUM(F20:F22)+IF(F24="",0,F24))</f>
      </c>
      <c r="G29" s="115">
        <f>IF(SUM(G20:G22)+IF(G24="",0,G24)=0,0,SUM(G20:G22)+IF(G24="",0,G24))</f>
        <v>0</v>
      </c>
      <c r="J29" s="142" t="s">
        <v>22</v>
      </c>
      <c r="K29" s="143" t="e">
        <f>IF(K27="","",K27-K28)</f>
        <v>#VALUE!</v>
      </c>
      <c r="L29" s="144" t="e">
        <f>IF(K27="","",F17*K29)</f>
        <v>#VALUE!</v>
      </c>
      <c r="M29" s="567">
        <f>IF(M22=0,"",IF(K27&lt;0,0,L29*M22/1000))</f>
      </c>
      <c r="Q29" s="1501"/>
      <c r="R29" s="1503"/>
      <c r="S29" s="108" t="s">
        <v>7</v>
      </c>
      <c r="T29" s="109" t="s">
        <v>7</v>
      </c>
      <c r="U29" s="110" t="s">
        <v>7</v>
      </c>
      <c r="V29" s="1506"/>
      <c r="W29" s="1507"/>
    </row>
    <row r="30" spans="3:28" ht="13.5">
      <c r="C30" s="56"/>
      <c r="D30" s="56"/>
      <c r="E30" s="56"/>
      <c r="F30" s="220"/>
      <c r="G30" s="249"/>
      <c r="J30" s="309" t="s">
        <v>805</v>
      </c>
      <c r="K30" s="250"/>
      <c r="L30" s="251"/>
      <c r="M30" s="252"/>
      <c r="Q30" s="32"/>
      <c r="R30" s="7"/>
      <c r="S30" s="538"/>
      <c r="T30" s="539"/>
      <c r="U30" s="540"/>
      <c r="V30" s="1509">
        <f>IF(S30+T30=0,"",S30+T30)</f>
      </c>
      <c r="W30" s="1510"/>
      <c r="Z30" s="555" t="s">
        <v>773</v>
      </c>
      <c r="AA30" s="555"/>
      <c r="AB30" s="555"/>
    </row>
    <row r="31" spans="10:23" ht="14.25" thickBot="1">
      <c r="J31" s="308" t="s">
        <v>570</v>
      </c>
      <c r="Q31" s="32"/>
      <c r="R31" s="7"/>
      <c r="S31" s="538"/>
      <c r="T31" s="539"/>
      <c r="U31" s="540"/>
      <c r="V31" s="1484">
        <f>IF(S31+T31=0,"",S31+T31)</f>
      </c>
      <c r="W31" s="1485"/>
    </row>
    <row r="32" spans="10:28" ht="13.5">
      <c r="J32" s="309" t="s">
        <v>758</v>
      </c>
      <c r="Q32" s="32"/>
      <c r="R32" s="7"/>
      <c r="S32" s="538"/>
      <c r="T32" s="539"/>
      <c r="U32" s="540"/>
      <c r="V32" s="1484">
        <f>IF(S32+T32=0,"",S32+T32)</f>
      </c>
      <c r="W32" s="1485"/>
      <c r="Z32" s="1513" t="s">
        <v>23</v>
      </c>
      <c r="AA32" s="106" t="s">
        <v>110</v>
      </c>
      <c r="AB32" s="1515" t="s">
        <v>774</v>
      </c>
    </row>
    <row r="33" spans="10:28" ht="14.25" thickBot="1">
      <c r="J33" s="308" t="s">
        <v>772</v>
      </c>
      <c r="Q33" s="32"/>
      <c r="R33" s="7"/>
      <c r="S33" s="538"/>
      <c r="T33" s="539"/>
      <c r="U33" s="540"/>
      <c r="V33" s="1484">
        <f>IF(S33+T33=0,"",S33+T33)</f>
      </c>
      <c r="W33" s="1485"/>
      <c r="Z33" s="1514"/>
      <c r="AA33" s="109" t="s">
        <v>7</v>
      </c>
      <c r="AB33" s="1516"/>
    </row>
    <row r="34" spans="2:28" ht="14.25" thickBot="1">
      <c r="B34" s="100" t="s">
        <v>114</v>
      </c>
      <c r="C34" s="101"/>
      <c r="D34" s="101"/>
      <c r="E34" s="101"/>
      <c r="F34" s="534">
        <f>IF(SUM(F37:F41)+F60=0,"",SUM(F37:F41)+F60)</f>
      </c>
      <c r="H34" s="100" t="s">
        <v>115</v>
      </c>
      <c r="I34" s="101"/>
      <c r="J34" s="101"/>
      <c r="K34" s="101"/>
      <c r="L34" s="101"/>
      <c r="M34" s="534">
        <f>M45</f>
      </c>
      <c r="Q34" s="487"/>
      <c r="R34" s="7"/>
      <c r="S34" s="538"/>
      <c r="T34" s="539"/>
      <c r="U34" s="540"/>
      <c r="V34" s="1484">
        <f>IF(S34+T34=0,"",S34+T34)</f>
      </c>
      <c r="W34" s="1485"/>
      <c r="Z34" s="32"/>
      <c r="AA34" s="554"/>
      <c r="AB34" s="64"/>
    </row>
    <row r="35" spans="17:28" ht="14.25" thickBot="1">
      <c r="Q35" s="32"/>
      <c r="R35" s="7"/>
      <c r="S35" s="538"/>
      <c r="T35" s="539"/>
      <c r="U35" s="540"/>
      <c r="V35" s="1484">
        <f>IF(S35+T35=0,"",S35+T35)</f>
      </c>
      <c r="W35" s="1485"/>
      <c r="Z35" s="32"/>
      <c r="AA35" s="554"/>
      <c r="AB35" s="64"/>
    </row>
    <row r="36" spans="3:28" ht="13.5">
      <c r="C36" s="1534"/>
      <c r="D36" s="938"/>
      <c r="E36" s="1535"/>
      <c r="F36" s="31" t="s">
        <v>251</v>
      </c>
      <c r="I36" s="58" t="s">
        <v>23</v>
      </c>
      <c r="J36" s="59"/>
      <c r="K36" s="105" t="s">
        <v>839</v>
      </c>
      <c r="L36" s="31" t="s">
        <v>6</v>
      </c>
      <c r="M36" s="31" t="s">
        <v>149</v>
      </c>
      <c r="Q36" s="32"/>
      <c r="R36" s="7"/>
      <c r="S36" s="538"/>
      <c r="T36" s="539"/>
      <c r="U36" s="540"/>
      <c r="V36" s="1484">
        <f>IF(S36+T36=0,"",S36+T36)</f>
      </c>
      <c r="W36" s="1485"/>
      <c r="Z36" s="32"/>
      <c r="AA36" s="554"/>
      <c r="AB36" s="64"/>
    </row>
    <row r="37" spans="3:28" ht="14.25" customHeight="1" thickBot="1">
      <c r="C37" s="1521" t="s">
        <v>252</v>
      </c>
      <c r="D37" s="1522"/>
      <c r="E37" s="1523"/>
      <c r="F37" s="559"/>
      <c r="I37" s="60"/>
      <c r="J37" s="61"/>
      <c r="K37" s="108" t="s">
        <v>7</v>
      </c>
      <c r="L37" s="37" t="s">
        <v>7</v>
      </c>
      <c r="M37" s="37" t="s">
        <v>7</v>
      </c>
      <c r="Q37" s="32"/>
      <c r="R37" s="7"/>
      <c r="S37" s="538"/>
      <c r="T37" s="539"/>
      <c r="U37" s="540"/>
      <c r="V37" s="1484">
        <f>IF(S37+T37=0,"",S37+T37)</f>
      </c>
      <c r="W37" s="1485"/>
      <c r="Z37" s="32"/>
      <c r="AA37" s="554"/>
      <c r="AB37" s="64"/>
    </row>
    <row r="38" spans="3:28" ht="14.25" customHeight="1" thickBot="1">
      <c r="C38" s="1521" t="s">
        <v>253</v>
      </c>
      <c r="D38" s="1522"/>
      <c r="E38" s="1523"/>
      <c r="F38" s="559"/>
      <c r="I38" s="58" t="s">
        <v>24</v>
      </c>
      <c r="J38" s="59"/>
      <c r="K38" s="538"/>
      <c r="L38" s="544"/>
      <c r="M38" s="545">
        <f>IF(K38=0,"",K38)</f>
      </c>
      <c r="Q38" s="41"/>
      <c r="R38" s="124"/>
      <c r="S38" s="541"/>
      <c r="T38" s="542"/>
      <c r="U38" s="543"/>
      <c r="V38" s="1484">
        <f>IF(S38+T38=0,"",S38+T38)</f>
      </c>
      <c r="W38" s="1485"/>
      <c r="Z38" s="32"/>
      <c r="AA38" s="554"/>
      <c r="AB38" s="64"/>
    </row>
    <row r="39" spans="3:28" ht="13.5" customHeight="1" thickBot="1" thickTop="1">
      <c r="C39" s="1524" t="s">
        <v>254</v>
      </c>
      <c r="D39" s="1525"/>
      <c r="E39" s="1526"/>
      <c r="F39" s="1530"/>
      <c r="I39" s="63" t="s">
        <v>25</v>
      </c>
      <c r="J39" s="8"/>
      <c r="K39" s="538"/>
      <c r="L39" s="544"/>
      <c r="M39" s="545">
        <f>IF(K39=0,"",K39)</f>
      </c>
      <c r="Q39" s="1488"/>
      <c r="R39" s="1489"/>
      <c r="S39" s="535">
        <f>IF(SUM(S30:S38)=0,"",SUM(S30:S38))</f>
      </c>
      <c r="T39" s="536">
        <f>IF(SUM(T30:T38)=0,"",SUM(T30:T38))</f>
      </c>
      <c r="U39" s="537">
        <f>IF(SUM(U30:U38)=0,"",SUM(U30:U38))</f>
      </c>
      <c r="V39" s="1532">
        <f>IF(SUM(V30:V38)=0,"",SUM(V30:V38))</f>
      </c>
      <c r="W39" s="1533"/>
      <c r="Z39" s="32"/>
      <c r="AA39" s="554"/>
      <c r="AB39" s="64"/>
    </row>
    <row r="40" spans="3:28" ht="14.25" thickBot="1">
      <c r="C40" s="1527"/>
      <c r="D40" s="1528"/>
      <c r="E40" s="1529"/>
      <c r="F40" s="1531"/>
      <c r="I40" s="63" t="s">
        <v>1</v>
      </c>
      <c r="J40" s="8"/>
      <c r="K40" s="538"/>
      <c r="L40" s="544"/>
      <c r="M40" s="545">
        <f>IF(K40=0,"",K40)</f>
      </c>
      <c r="Z40" s="32"/>
      <c r="AA40" s="554"/>
      <c r="AB40" s="64"/>
    </row>
    <row r="41" spans="3:28" ht="13.5" customHeight="1" thickBot="1">
      <c r="C41" s="1511" t="s">
        <v>255</v>
      </c>
      <c r="D41" s="993"/>
      <c r="E41" s="994"/>
      <c r="F41" s="560">
        <f>IF(SUM(F42:F59)=0,"",SUM(F42:F59))</f>
      </c>
      <c r="I41" s="63" t="s">
        <v>756</v>
      </c>
      <c r="J41" s="8"/>
      <c r="K41" s="538"/>
      <c r="L41" s="544"/>
      <c r="M41" s="545">
        <f>IF(K41=0,"",K41)</f>
      </c>
      <c r="P41" s="550" t="s">
        <v>112</v>
      </c>
      <c r="Q41" s="550"/>
      <c r="R41" s="550"/>
      <c r="S41" s="550"/>
      <c r="T41" s="550"/>
      <c r="U41" s="550"/>
      <c r="V41" s="1493">
        <f>IF(V47=0,"",V47)</f>
      </c>
      <c r="W41" s="1494"/>
      <c r="Z41" s="32"/>
      <c r="AA41" s="554"/>
      <c r="AB41" s="64"/>
    </row>
    <row r="42" spans="3:28" ht="14.25" thickBot="1">
      <c r="C42" s="63"/>
      <c r="D42" s="1508" t="s">
        <v>256</v>
      </c>
      <c r="E42" s="953"/>
      <c r="F42" s="561"/>
      <c r="H42" s="46"/>
      <c r="I42" s="63" t="s">
        <v>755</v>
      </c>
      <c r="J42" s="8"/>
      <c r="K42" s="538"/>
      <c r="L42" s="544"/>
      <c r="M42" s="545">
        <f>IF(K42=0,"",K42)</f>
      </c>
      <c r="Z42" s="32"/>
      <c r="AA42" s="554"/>
      <c r="AB42" s="64"/>
    </row>
    <row r="43" spans="3:28" ht="14.25" thickBot="1">
      <c r="C43" s="63"/>
      <c r="D43" s="148" t="s">
        <v>257</v>
      </c>
      <c r="E43" s="149"/>
      <c r="F43" s="561"/>
      <c r="I43" s="486" t="s">
        <v>754</v>
      </c>
      <c r="J43" s="8"/>
      <c r="K43" s="538"/>
      <c r="L43" s="544"/>
      <c r="M43" s="545">
        <f>IF(K43=0,"",K43)</f>
      </c>
      <c r="Q43" s="1513" t="s">
        <v>227</v>
      </c>
      <c r="R43" s="1515" t="s">
        <v>151</v>
      </c>
      <c r="S43" s="105" t="s">
        <v>110</v>
      </c>
      <c r="T43" s="106" t="s">
        <v>839</v>
      </c>
      <c r="U43" s="107" t="s">
        <v>6</v>
      </c>
      <c r="V43" s="1517" t="s">
        <v>111</v>
      </c>
      <c r="W43" s="1505"/>
      <c r="Z43" s="32"/>
      <c r="AA43" s="554"/>
      <c r="AB43" s="64"/>
    </row>
    <row r="44" spans="3:28" ht="15" thickBot="1" thickTop="1">
      <c r="C44" s="63"/>
      <c r="D44" s="150" t="s">
        <v>26</v>
      </c>
      <c r="E44" s="151"/>
      <c r="F44" s="1519"/>
      <c r="I44" s="65" t="s">
        <v>757</v>
      </c>
      <c r="J44" s="66"/>
      <c r="K44" s="541"/>
      <c r="L44" s="546"/>
      <c r="M44" s="557">
        <f>IF(K44=0,"",K44)</f>
      </c>
      <c r="Q44" s="1514"/>
      <c r="R44" s="1516"/>
      <c r="S44" s="108" t="s">
        <v>7</v>
      </c>
      <c r="T44" s="109" t="s">
        <v>7</v>
      </c>
      <c r="U44" s="110" t="s">
        <v>7</v>
      </c>
      <c r="V44" s="1518"/>
      <c r="W44" s="1507"/>
      <c r="Z44" s="551"/>
      <c r="AA44" s="553">
        <f>IF(SUM(AA34:AA43)=0,"",SUM(AA34:AA43))</f>
      </c>
      <c r="AB44" s="552"/>
    </row>
    <row r="45" spans="3:26" ht="15" thickBot="1" thickTop="1">
      <c r="C45" s="63"/>
      <c r="D45" s="152" t="s">
        <v>314</v>
      </c>
      <c r="E45" s="153"/>
      <c r="F45" s="1520"/>
      <c r="H45" s="8"/>
      <c r="I45" s="60"/>
      <c r="J45" s="61"/>
      <c r="K45" s="548">
        <f>IF(SUM(K38:K44)=0,"",SUM(K38:K44))</f>
      </c>
      <c r="L45" s="549">
        <f>IF(SUM(L38:L44)=0,"",SUM(L38:L44))</f>
      </c>
      <c r="M45" s="549">
        <f>IF(SUM(M38:M44)=0,"",SUM(M38:M44))</f>
      </c>
      <c r="Q45" s="32"/>
      <c r="R45" s="7"/>
      <c r="S45" s="538"/>
      <c r="T45" s="539"/>
      <c r="U45" s="540"/>
      <c r="V45" s="1509">
        <f>IF(S45+T45=0,"",S45+T45)</f>
      </c>
      <c r="W45" s="1510"/>
      <c r="Z45" s="452" t="s">
        <v>775</v>
      </c>
    </row>
    <row r="46" spans="3:28" ht="14.25" customHeight="1" thickBot="1">
      <c r="C46" s="63"/>
      <c r="D46" s="1508" t="s">
        <v>258</v>
      </c>
      <c r="E46" s="953"/>
      <c r="F46" s="561"/>
      <c r="H46" s="8"/>
      <c r="Q46" s="41"/>
      <c r="R46" s="124"/>
      <c r="S46" s="541"/>
      <c r="T46" s="542"/>
      <c r="U46" s="543"/>
      <c r="V46" s="1486">
        <f>IF(S46+T46=0,"",S46+T46)</f>
      </c>
      <c r="W46" s="1487"/>
      <c r="Z46" s="1512" t="s">
        <v>776</v>
      </c>
      <c r="AA46" s="1512"/>
      <c r="AB46" s="1512"/>
    </row>
    <row r="47" spans="3:28" ht="15" thickBot="1" thickTop="1">
      <c r="C47" s="63"/>
      <c r="D47" s="1508" t="s">
        <v>259</v>
      </c>
      <c r="E47" s="953"/>
      <c r="F47" s="561"/>
      <c r="H47" s="435"/>
      <c r="I47" s="8"/>
      <c r="J47" s="8"/>
      <c r="K47" s="8"/>
      <c r="L47" s="8"/>
      <c r="M47" s="8"/>
      <c r="Q47" s="1488"/>
      <c r="R47" s="1489"/>
      <c r="S47" s="535">
        <f>IF(SUM(S45:S46)=0,"",SUM(S45:S46))</f>
      </c>
      <c r="T47" s="536">
        <f>IF(SUM(T45:T46)=0,"",SUM(T45:T46))</f>
      </c>
      <c r="U47" s="537">
        <f>IF(SUM(U45:U46)=0,"",SUM(U45:U46))</f>
      </c>
      <c r="V47" s="1490">
        <f>IF(SUM(V45:V46)=0,"",SUM(V45:V46))</f>
      </c>
      <c r="W47" s="1491"/>
      <c r="Z47" s="1512"/>
      <c r="AA47" s="1512"/>
      <c r="AB47" s="1512"/>
    </row>
    <row r="48" spans="3:13" ht="14.25" thickBot="1">
      <c r="C48" s="63"/>
      <c r="D48" s="150" t="s">
        <v>28</v>
      </c>
      <c r="E48" s="151"/>
      <c r="F48" s="1492"/>
      <c r="H48" s="100" t="s">
        <v>27</v>
      </c>
      <c r="I48" s="101"/>
      <c r="J48" s="101"/>
      <c r="K48" s="101"/>
      <c r="L48" s="101"/>
      <c r="M48" s="534">
        <f>M55</f>
      </c>
    </row>
    <row r="49" spans="3:23" ht="14.25" thickBot="1">
      <c r="C49" s="63"/>
      <c r="D49" s="152" t="s">
        <v>315</v>
      </c>
      <c r="E49" s="153"/>
      <c r="F49" s="1492"/>
      <c r="P49" s="550" t="s">
        <v>46</v>
      </c>
      <c r="Q49" s="550"/>
      <c r="R49" s="550"/>
      <c r="S49" s="550"/>
      <c r="T49" s="550"/>
      <c r="U49" s="550"/>
      <c r="V49" s="1493">
        <f>IF(V55=0,"",V55)</f>
      </c>
      <c r="W49" s="1494"/>
    </row>
    <row r="50" spans="3:13" ht="14.25" thickBot="1">
      <c r="C50" s="63"/>
      <c r="D50" s="148" t="s">
        <v>261</v>
      </c>
      <c r="E50" s="149"/>
      <c r="F50" s="561"/>
      <c r="I50" s="49" t="s">
        <v>260</v>
      </c>
      <c r="J50" s="59"/>
      <c r="K50" s="105" t="s">
        <v>110</v>
      </c>
      <c r="L50" s="31" t="s">
        <v>6</v>
      </c>
      <c r="M50" s="31" t="s">
        <v>149</v>
      </c>
    </row>
    <row r="51" spans="3:23" ht="14.25" thickBot="1">
      <c r="C51" s="63"/>
      <c r="D51" s="1508" t="s">
        <v>262</v>
      </c>
      <c r="E51" s="953"/>
      <c r="F51" s="561"/>
      <c r="I51" s="60"/>
      <c r="J51" s="61"/>
      <c r="K51" s="108" t="s">
        <v>7</v>
      </c>
      <c r="L51" s="37" t="s">
        <v>7</v>
      </c>
      <c r="M51" s="37" t="s">
        <v>7</v>
      </c>
      <c r="Q51" s="1500" t="s">
        <v>227</v>
      </c>
      <c r="R51" s="1502" t="s">
        <v>151</v>
      </c>
      <c r="S51" s="105" t="s">
        <v>110</v>
      </c>
      <c r="T51" s="106" t="s">
        <v>839</v>
      </c>
      <c r="U51" s="107" t="s">
        <v>6</v>
      </c>
      <c r="V51" s="1504" t="s">
        <v>111</v>
      </c>
      <c r="W51" s="1505"/>
    </row>
    <row r="52" spans="3:23" ht="14.25" thickBot="1">
      <c r="C52" s="63"/>
      <c r="D52" s="150" t="s">
        <v>29</v>
      </c>
      <c r="E52" s="151"/>
      <c r="F52" s="1492"/>
      <c r="I52" s="29"/>
      <c r="J52" s="30"/>
      <c r="K52" s="538"/>
      <c r="L52" s="544"/>
      <c r="M52" s="545">
        <f>IF(K52=0,"",K52)</f>
      </c>
      <c r="Q52" s="1501"/>
      <c r="R52" s="1503"/>
      <c r="S52" s="108" t="s">
        <v>7</v>
      </c>
      <c r="T52" s="109" t="s">
        <v>7</v>
      </c>
      <c r="U52" s="110" t="s">
        <v>7</v>
      </c>
      <c r="V52" s="1506"/>
      <c r="W52" s="1507"/>
    </row>
    <row r="53" spans="3:23" ht="13.5">
      <c r="C53" s="63"/>
      <c r="D53" s="152" t="s">
        <v>566</v>
      </c>
      <c r="E53" s="153"/>
      <c r="F53" s="1492"/>
      <c r="I53" s="248"/>
      <c r="J53" s="188"/>
      <c r="K53" s="538"/>
      <c r="L53" s="544"/>
      <c r="M53" s="545">
        <f>IF(K53=0,"",K53)</f>
      </c>
      <c r="Q53" s="32"/>
      <c r="R53" s="7"/>
      <c r="S53" s="538"/>
      <c r="T53" s="539"/>
      <c r="U53" s="540"/>
      <c r="V53" s="1509">
        <f>IF(S53+T53=0,"",S53+T53)</f>
      </c>
      <c r="W53" s="1510"/>
    </row>
    <row r="54" spans="3:23" ht="14.25" thickBot="1">
      <c r="C54" s="63"/>
      <c r="D54" s="148" t="s">
        <v>263</v>
      </c>
      <c r="E54" s="149"/>
      <c r="F54" s="561"/>
      <c r="I54" s="428"/>
      <c r="J54" s="429"/>
      <c r="K54" s="541"/>
      <c r="L54" s="546"/>
      <c r="M54" s="545">
        <f>IF(K54=0,"",K54)</f>
      </c>
      <c r="Q54" s="41"/>
      <c r="R54" s="124"/>
      <c r="S54" s="541"/>
      <c r="T54" s="542"/>
      <c r="U54" s="543"/>
      <c r="V54" s="1486">
        <f>IF(S54+T54=0,"",S54+T54)</f>
      </c>
      <c r="W54" s="1487"/>
    </row>
    <row r="55" spans="3:23" ht="13.5" customHeight="1" thickBot="1" thickTop="1">
      <c r="C55" s="63"/>
      <c r="D55" s="150" t="s">
        <v>30</v>
      </c>
      <c r="E55" s="151"/>
      <c r="F55" s="1492"/>
      <c r="I55" s="35"/>
      <c r="J55" s="36"/>
      <c r="K55" s="548">
        <f>IF(SUM(K52:K54)=0,"",SUM(K52:K54))</f>
      </c>
      <c r="L55" s="549">
        <f>IF(SUM(L52:L54)=0,"",SUM(L52:L54))</f>
      </c>
      <c r="M55" s="558">
        <f>IF(SUM(M52:M54)=0,"",SUM(M52:M54))</f>
      </c>
      <c r="Q55" s="1488"/>
      <c r="R55" s="1489"/>
      <c r="S55" s="535">
        <f>IF(SUM(S53:S54)=0,"",SUM(S53:S54))</f>
      </c>
      <c r="T55" s="536">
        <f>IF(SUM(T53:T54)=0,"",SUM(T53:T54))</f>
      </c>
      <c r="U55" s="537">
        <f>IF(SUM(U53:U54)=0,"",SUM(U53:U54))</f>
      </c>
      <c r="V55" s="1490">
        <f>IF(SUM(V53:V54)=0,"",SUM(V53:V54))</f>
      </c>
      <c r="W55" s="1491"/>
    </row>
    <row r="56" spans="3:8" ht="14.25" thickBot="1">
      <c r="C56" s="63"/>
      <c r="D56" s="152" t="s">
        <v>566</v>
      </c>
      <c r="E56" s="153"/>
      <c r="F56" s="1492"/>
      <c r="H56" s="435"/>
    </row>
    <row r="57" spans="3:23" ht="14.25" customHeight="1" thickBot="1">
      <c r="C57" s="63"/>
      <c r="D57" s="148" t="s">
        <v>264</v>
      </c>
      <c r="E57" s="149"/>
      <c r="F57" s="561"/>
      <c r="H57" s="100" t="s">
        <v>116</v>
      </c>
      <c r="I57" s="101"/>
      <c r="J57" s="101"/>
      <c r="K57" s="101"/>
      <c r="L57" s="101"/>
      <c r="M57" s="534">
        <f>M63</f>
      </c>
      <c r="P57" s="550" t="s">
        <v>113</v>
      </c>
      <c r="Q57" s="550"/>
      <c r="R57" s="550"/>
      <c r="S57" s="550"/>
      <c r="T57" s="550"/>
      <c r="U57" s="550"/>
      <c r="V57" s="1493">
        <f>IF(V63=0,"",V63)</f>
      </c>
      <c r="W57" s="1494"/>
    </row>
    <row r="58" spans="3:6" ht="14.25" thickBot="1">
      <c r="C58" s="63"/>
      <c r="D58" s="1495" t="s">
        <v>265</v>
      </c>
      <c r="E58" s="1496"/>
      <c r="F58" s="1492"/>
    </row>
    <row r="59" spans="3:23" ht="13.5">
      <c r="C59" s="154"/>
      <c r="D59" s="1497"/>
      <c r="E59" s="1498"/>
      <c r="F59" s="1499"/>
      <c r="I59" s="49" t="s">
        <v>260</v>
      </c>
      <c r="J59" s="59"/>
      <c r="K59" s="105" t="s">
        <v>110</v>
      </c>
      <c r="L59" s="31" t="s">
        <v>6</v>
      </c>
      <c r="M59" s="31" t="s">
        <v>149</v>
      </c>
      <c r="Q59" s="1500" t="s">
        <v>227</v>
      </c>
      <c r="R59" s="1502" t="s">
        <v>151</v>
      </c>
      <c r="S59" s="105" t="s">
        <v>110</v>
      </c>
      <c r="T59" s="106" t="s">
        <v>839</v>
      </c>
      <c r="U59" s="107" t="s">
        <v>6</v>
      </c>
      <c r="V59" s="1504" t="s">
        <v>111</v>
      </c>
      <c r="W59" s="1505"/>
    </row>
    <row r="60" spans="3:23" ht="14.25" thickBot="1">
      <c r="C60" s="1483" t="s">
        <v>266</v>
      </c>
      <c r="D60" s="971"/>
      <c r="E60" s="972"/>
      <c r="F60" s="562"/>
      <c r="I60" s="60"/>
      <c r="J60" s="61"/>
      <c r="K60" s="108" t="s">
        <v>7</v>
      </c>
      <c r="L60" s="37" t="s">
        <v>7</v>
      </c>
      <c r="M60" s="37" t="s">
        <v>7</v>
      </c>
      <c r="Q60" s="1501"/>
      <c r="R60" s="1503"/>
      <c r="S60" s="108" t="s">
        <v>7</v>
      </c>
      <c r="T60" s="109" t="s">
        <v>7</v>
      </c>
      <c r="U60" s="110" t="s">
        <v>7</v>
      </c>
      <c r="V60" s="1506"/>
      <c r="W60" s="1507"/>
    </row>
    <row r="61" spans="8:23" ht="13.5">
      <c r="H61" s="46"/>
      <c r="I61" s="58" t="s">
        <v>267</v>
      </c>
      <c r="J61" s="59"/>
      <c r="K61" s="538"/>
      <c r="L61" s="544"/>
      <c r="M61" s="545">
        <f>IF(K61=0,"",K61)</f>
      </c>
      <c r="Q61" s="32"/>
      <c r="R61" s="7"/>
      <c r="S61" s="538"/>
      <c r="T61" s="539"/>
      <c r="U61" s="540"/>
      <c r="V61" s="1484">
        <f>IF(S61+T61=0,"",S61+T61)</f>
      </c>
      <c r="W61" s="1485"/>
    </row>
    <row r="62" spans="9:23" ht="14.25" thickBot="1">
      <c r="I62" s="65" t="s">
        <v>268</v>
      </c>
      <c r="J62" s="66"/>
      <c r="K62" s="541"/>
      <c r="L62" s="546"/>
      <c r="M62" s="547">
        <f>IF(K62=0,"",K62)</f>
      </c>
      <c r="Q62" s="41"/>
      <c r="R62" s="124"/>
      <c r="S62" s="541"/>
      <c r="T62" s="542"/>
      <c r="U62" s="543"/>
      <c r="V62" s="1486">
        <f>IF(S62+T62=0,"",S62+T62)</f>
      </c>
      <c r="W62" s="1487"/>
    </row>
    <row r="63" spans="9:23" ht="15" thickBot="1" thickTop="1">
      <c r="I63" s="35"/>
      <c r="J63" s="36"/>
      <c r="K63" s="548">
        <f>IF(SUM(K61:K62)=0,"",SUM(K61:K62))</f>
      </c>
      <c r="L63" s="549">
        <f>IF(SUM(L61:L62)=0,"",SUM(L61:L62))</f>
      </c>
      <c r="M63" s="549">
        <f>IF(SUM(M61:M62)=0,"",SUM(M61:M62))</f>
      </c>
      <c r="Q63" s="1488"/>
      <c r="R63" s="1489"/>
      <c r="S63" s="535">
        <f>IF(SUM(S61:S62)=0,"",SUM(S61:S62))</f>
      </c>
      <c r="T63" s="536">
        <f>IF(SUM(T61:T62)=0,"",SUM(T61:T62))</f>
      </c>
      <c r="U63" s="537">
        <f>IF(SUM(U61:U62)=0,"",SUM(U61:U62))</f>
      </c>
      <c r="V63" s="1490">
        <f>IF(SUM(V61:V62)=0,"",SUM(V61:V62))</f>
      </c>
      <c r="W63" s="1491"/>
    </row>
    <row r="73" ht="13.5" customHeight="1"/>
    <row r="74" ht="13.5">
      <c r="N74" s="46"/>
    </row>
    <row r="84" ht="13.5">
      <c r="N84" s="46"/>
    </row>
    <row r="94" ht="13.5">
      <c r="N94" s="46"/>
    </row>
    <row r="104" ht="13.5">
      <c r="N104" s="46"/>
    </row>
    <row r="110" ht="13.5">
      <c r="O110" s="46"/>
    </row>
    <row r="111" ht="13.5" customHeight="1"/>
    <row r="115" ht="13.5">
      <c r="N115" s="46"/>
    </row>
    <row r="118" ht="13.5">
      <c r="O118" s="46"/>
    </row>
    <row r="122" ht="13.5" customHeight="1"/>
    <row r="124" ht="13.5">
      <c r="N124" s="46"/>
    </row>
    <row r="131" ht="13.5" customHeight="1"/>
  </sheetData>
  <sheetProtection/>
  <mergeCells count="98">
    <mergeCell ref="C9:E9"/>
    <mergeCell ref="H9:I9"/>
    <mergeCell ref="P9:Q9"/>
    <mergeCell ref="C10:E10"/>
    <mergeCell ref="H10:I10"/>
    <mergeCell ref="P10:Q10"/>
    <mergeCell ref="A1:C1"/>
    <mergeCell ref="L3:M3"/>
    <mergeCell ref="L5:M5"/>
    <mergeCell ref="F7:I7"/>
    <mergeCell ref="J7:K7"/>
    <mergeCell ref="H8:I8"/>
    <mergeCell ref="C11:E11"/>
    <mergeCell ref="H11:I11"/>
    <mergeCell ref="C12:E12"/>
    <mergeCell ref="H12:I12"/>
    <mergeCell ref="C13:E13"/>
    <mergeCell ref="H13:I13"/>
    <mergeCell ref="P17:Q17"/>
    <mergeCell ref="P18:Q18"/>
    <mergeCell ref="I19:L19"/>
    <mergeCell ref="C20:E20"/>
    <mergeCell ref="C14:E14"/>
    <mergeCell ref="H14:I14"/>
    <mergeCell ref="C15:E15"/>
    <mergeCell ref="H15:I15"/>
    <mergeCell ref="C17:E17"/>
    <mergeCell ref="H17:I17"/>
    <mergeCell ref="C21:E21"/>
    <mergeCell ref="V21:W21"/>
    <mergeCell ref="C22:E22"/>
    <mergeCell ref="I22:L22"/>
    <mergeCell ref="C23:E23"/>
    <mergeCell ref="C24:E24"/>
    <mergeCell ref="D25:E25"/>
    <mergeCell ref="D26:E26"/>
    <mergeCell ref="V26:W26"/>
    <mergeCell ref="D27:E27"/>
    <mergeCell ref="D28:E28"/>
    <mergeCell ref="Q28:Q29"/>
    <mergeCell ref="R28:R29"/>
    <mergeCell ref="V28:W29"/>
    <mergeCell ref="Z32:Z33"/>
    <mergeCell ref="AB32:AB33"/>
    <mergeCell ref="C29:E29"/>
    <mergeCell ref="V30:W30"/>
    <mergeCell ref="V31:W31"/>
    <mergeCell ref="V32:W32"/>
    <mergeCell ref="V33:W33"/>
    <mergeCell ref="V34:W34"/>
    <mergeCell ref="V35:W35"/>
    <mergeCell ref="C36:E36"/>
    <mergeCell ref="V36:W36"/>
    <mergeCell ref="C37:E37"/>
    <mergeCell ref="V37:W37"/>
    <mergeCell ref="C38:E38"/>
    <mergeCell ref="V38:W38"/>
    <mergeCell ref="C39:E40"/>
    <mergeCell ref="F39:F40"/>
    <mergeCell ref="Q39:R39"/>
    <mergeCell ref="V39:W39"/>
    <mergeCell ref="C41:E41"/>
    <mergeCell ref="V41:W41"/>
    <mergeCell ref="Z46:AB47"/>
    <mergeCell ref="D42:E42"/>
    <mergeCell ref="Q43:Q44"/>
    <mergeCell ref="R43:R44"/>
    <mergeCell ref="V43:W44"/>
    <mergeCell ref="F44:F45"/>
    <mergeCell ref="V45:W45"/>
    <mergeCell ref="V53:W53"/>
    <mergeCell ref="D46:E46"/>
    <mergeCell ref="V46:W46"/>
    <mergeCell ref="D47:E47"/>
    <mergeCell ref="Q47:R47"/>
    <mergeCell ref="V47:W47"/>
    <mergeCell ref="F48:F49"/>
    <mergeCell ref="V49:W49"/>
    <mergeCell ref="D58:E59"/>
    <mergeCell ref="F58:F59"/>
    <mergeCell ref="Q59:Q60"/>
    <mergeCell ref="R59:R60"/>
    <mergeCell ref="V59:W60"/>
    <mergeCell ref="D51:E51"/>
    <mergeCell ref="Q51:Q52"/>
    <mergeCell ref="R51:R52"/>
    <mergeCell ref="V51:W52"/>
    <mergeCell ref="F52:F53"/>
    <mergeCell ref="C60:E60"/>
    <mergeCell ref="V61:W61"/>
    <mergeCell ref="V62:W62"/>
    <mergeCell ref="Q63:R63"/>
    <mergeCell ref="V63:W63"/>
    <mergeCell ref="V54:W54"/>
    <mergeCell ref="F55:F56"/>
    <mergeCell ref="Q55:R55"/>
    <mergeCell ref="V55:W55"/>
    <mergeCell ref="V57:W57"/>
  </mergeCells>
  <printOptions horizontalCentered="1"/>
  <pageMargins left="0.5118110236220472" right="0.5118110236220472" top="0.4724409448818898" bottom="0.2755905511811024" header="0.4724409448818898" footer="0"/>
  <pageSetup cellComments="asDisplayed"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C124"/>
  <sheetViews>
    <sheetView view="pageBreakPreview" zoomScale="85" zoomScaleNormal="85" zoomScaleSheetLayoutView="85" zoomScalePageLayoutView="0" workbookViewId="0" topLeftCell="A1">
      <selection activeCell="L4" sqref="L4"/>
    </sheetView>
  </sheetViews>
  <sheetFormatPr defaultColWidth="9.00390625" defaultRowHeight="13.5"/>
  <cols>
    <col min="1" max="4" width="2.625" style="1" customWidth="1"/>
    <col min="5" max="6" width="12.375" style="1" customWidth="1"/>
    <col min="7" max="7" width="11.00390625" style="1" customWidth="1"/>
    <col min="8" max="8" width="2.625" style="1" customWidth="1"/>
    <col min="9" max="9" width="8.375" style="1" customWidth="1"/>
    <col min="10" max="11" width="11.00390625" style="1" customWidth="1"/>
    <col min="12" max="12" width="11.875" style="1" customWidth="1"/>
    <col min="13" max="13" width="11.75390625" style="1" customWidth="1"/>
    <col min="14" max="14" width="5.375" style="1" customWidth="1"/>
    <col min="15" max="15" width="3.125" style="1" customWidth="1"/>
    <col min="16" max="17" width="2.625" style="1" customWidth="1"/>
    <col min="18" max="19" width="12.00390625" style="1" customWidth="1"/>
    <col min="20" max="22" width="11.00390625" style="1" customWidth="1"/>
    <col min="23" max="23" width="2.75390625" style="1" customWidth="1"/>
    <col min="24" max="24" width="10.875" style="1" customWidth="1"/>
    <col min="25" max="25" width="2.625" style="1" customWidth="1"/>
    <col min="26" max="27" width="10.875" style="1" customWidth="1"/>
    <col min="28" max="28" width="14.25390625" style="1" customWidth="1"/>
    <col min="29" max="30" width="10.875" style="1" customWidth="1"/>
    <col min="31" max="16384" width="9.00390625" style="1" customWidth="1"/>
  </cols>
  <sheetData>
    <row r="1" spans="1:5" ht="22.5" customHeight="1">
      <c r="A1" s="1583" t="s">
        <v>665</v>
      </c>
      <c r="B1" s="1584"/>
      <c r="C1" s="1585"/>
      <c r="E1" s="24" t="s">
        <v>694</v>
      </c>
    </row>
    <row r="2" ht="14.25" thickBot="1">
      <c r="M2" s="77" t="s">
        <v>4</v>
      </c>
    </row>
    <row r="3" spans="1:29" s="24" customFormat="1" ht="15" thickBot="1">
      <c r="A3" s="339" t="s">
        <v>695</v>
      </c>
      <c r="B3" s="340"/>
      <c r="C3" s="99"/>
      <c r="D3" s="99"/>
      <c r="E3" s="99"/>
      <c r="F3" s="99"/>
      <c r="G3" s="99"/>
      <c r="H3" s="99"/>
      <c r="I3" s="99"/>
      <c r="J3" s="99"/>
      <c r="K3" s="99"/>
      <c r="L3" s="1601">
        <f>IF(IF(L5="",0,L5)+IF(F34="",0,F34)+IF(M34="",0,M34)+IF(M48="",0,M48)+IF(M57="",0,M57)+IF(W21="",0,W21)+IF(U5="",0,U5)+IF(U13="",0,U13)+IF(AB13="",0,AB13)=0,"",IF(L5="",0,L5)+IF(F34="",0,F34)+IF(M34="",0,M34)+IF(M48="",0,M48)+IF(M57="",0,M57)+IF(W21="",0,W21)+IF(U5="",0,U5)+IF(U13="",0,U13))</f>
      </c>
      <c r="M3" s="1602"/>
      <c r="P3" s="1"/>
      <c r="Q3" s="1"/>
      <c r="R3" s="1"/>
      <c r="S3" s="1"/>
      <c r="T3" s="1"/>
      <c r="U3" s="1"/>
      <c r="V3" s="1"/>
      <c r="W3" s="1"/>
      <c r="X3" s="1"/>
      <c r="Y3" s="1"/>
      <c r="AC3" s="1"/>
    </row>
    <row r="4" ht="14.25" thickBot="1"/>
    <row r="5" spans="2:28" ht="14.25" thickBot="1">
      <c r="B5" s="100" t="s">
        <v>100</v>
      </c>
      <c r="C5" s="101"/>
      <c r="D5" s="101"/>
      <c r="E5" s="101"/>
      <c r="F5" s="101"/>
      <c r="G5" s="101"/>
      <c r="H5" s="101"/>
      <c r="I5" s="101"/>
      <c r="J5" s="101"/>
      <c r="K5" s="101"/>
      <c r="L5" s="1603">
        <f>M27</f>
      </c>
      <c r="M5" s="1604"/>
      <c r="P5" s="100" t="s">
        <v>2</v>
      </c>
      <c r="Q5" s="101"/>
      <c r="R5" s="101"/>
      <c r="S5" s="101"/>
      <c r="T5" s="101"/>
      <c r="U5" s="102">
        <f>U11</f>
      </c>
      <c r="W5" s="100" t="s">
        <v>832</v>
      </c>
      <c r="X5" s="101"/>
      <c r="Y5" s="101"/>
      <c r="Z5" s="101"/>
      <c r="AA5" s="101"/>
      <c r="AB5" s="102">
        <f>AB11</f>
      </c>
    </row>
    <row r="6" ht="14.25" thickBot="1"/>
    <row r="7" spans="3:28" ht="13.5" customHeight="1">
      <c r="C7" s="29"/>
      <c r="D7" s="30"/>
      <c r="E7" s="31"/>
      <c r="F7" s="1534" t="s">
        <v>101</v>
      </c>
      <c r="G7" s="938"/>
      <c r="H7" s="938"/>
      <c r="I7" s="1535"/>
      <c r="J7" s="1534" t="s">
        <v>150</v>
      </c>
      <c r="K7" s="1535"/>
      <c r="Q7" s="49" t="s">
        <v>3</v>
      </c>
      <c r="R7" s="59"/>
      <c r="S7" s="105" t="s">
        <v>110</v>
      </c>
      <c r="T7" s="31" t="s">
        <v>6</v>
      </c>
      <c r="U7" s="31" t="s">
        <v>149</v>
      </c>
      <c r="X7" s="49" t="s">
        <v>3</v>
      </c>
      <c r="Y7" s="59"/>
      <c r="Z7" s="105" t="s">
        <v>110</v>
      </c>
      <c r="AA7" s="31" t="s">
        <v>6</v>
      </c>
      <c r="AB7" s="31" t="s">
        <v>149</v>
      </c>
    </row>
    <row r="8" spans="3:28" ht="14.25" thickBot="1">
      <c r="C8" s="35"/>
      <c r="D8" s="36"/>
      <c r="E8" s="37"/>
      <c r="F8" s="26" t="s">
        <v>102</v>
      </c>
      <c r="G8" s="27" t="s">
        <v>103</v>
      </c>
      <c r="H8" s="1588" t="s">
        <v>567</v>
      </c>
      <c r="I8" s="1589"/>
      <c r="J8" s="26" t="s">
        <v>102</v>
      </c>
      <c r="K8" s="28" t="s">
        <v>103</v>
      </c>
      <c r="Q8" s="60"/>
      <c r="R8" s="61"/>
      <c r="S8" s="108" t="s">
        <v>7</v>
      </c>
      <c r="T8" s="37" t="s">
        <v>7</v>
      </c>
      <c r="U8" s="37" t="s">
        <v>7</v>
      </c>
      <c r="X8" s="60"/>
      <c r="Y8" s="61"/>
      <c r="Z8" s="108" t="s">
        <v>7</v>
      </c>
      <c r="AA8" s="37" t="s">
        <v>7</v>
      </c>
      <c r="AB8" s="37" t="s">
        <v>7</v>
      </c>
    </row>
    <row r="9" spans="3:28" ht="13.5">
      <c r="C9" s="1590" t="s">
        <v>143</v>
      </c>
      <c r="D9" s="1591"/>
      <c r="E9" s="1592"/>
      <c r="F9" s="103"/>
      <c r="G9" s="38">
        <f aca="true" t="shared" si="0" ref="G9:G14">IF(F$17=0,"",F9/F$17)</f>
      </c>
      <c r="H9" s="1593">
        <f aca="true" t="shared" si="1" ref="H9:H14">IF(G$15&lt;0.15,G9*0.15/G$15,G9)</f>
      </c>
      <c r="I9" s="1594"/>
      <c r="J9" s="103"/>
      <c r="K9" s="104">
        <f aca="true" t="shared" si="2" ref="K9:K14">IF(J$17="","",J9/J$17)</f>
      </c>
      <c r="Q9" s="1554"/>
      <c r="R9" s="906"/>
      <c r="S9" s="33"/>
      <c r="T9" s="302"/>
      <c r="U9" s="67">
        <f>IF(S9+T9=0,"",S9+T9)</f>
      </c>
      <c r="X9" s="1554"/>
      <c r="Y9" s="906"/>
      <c r="Z9" s="33"/>
      <c r="AA9" s="302"/>
      <c r="AB9" s="67">
        <f>IF(Z9+AA9=0,"",Z9+AA9)</f>
      </c>
    </row>
    <row r="10" spans="3:28" ht="14.25" thickBot="1">
      <c r="C10" s="1575" t="s">
        <v>104</v>
      </c>
      <c r="D10" s="1576"/>
      <c r="E10" s="1577"/>
      <c r="F10" s="103"/>
      <c r="G10" s="38">
        <f t="shared" si="0"/>
      </c>
      <c r="H10" s="1578">
        <f t="shared" si="1"/>
      </c>
      <c r="I10" s="1579"/>
      <c r="J10" s="103"/>
      <c r="K10" s="40">
        <f t="shared" si="2"/>
      </c>
      <c r="L10" s="303" t="e">
        <f>(K9+K10)-(H9+H10)</f>
        <v>#VALUE!</v>
      </c>
      <c r="Q10" s="1555"/>
      <c r="R10" s="1556"/>
      <c r="S10" s="42"/>
      <c r="T10" s="305"/>
      <c r="U10" s="306">
        <f>IF(S10+T10=0,"",S10+T10)</f>
      </c>
      <c r="X10" s="1555"/>
      <c r="Y10" s="1556"/>
      <c r="Z10" s="42"/>
      <c r="AA10" s="305"/>
      <c r="AB10" s="306">
        <f>IF(Z10+AA10=0,"",Z10+AA10)</f>
      </c>
    </row>
    <row r="11" spans="3:28" ht="15" thickBot="1" thickTop="1">
      <c r="C11" s="1575" t="s">
        <v>8</v>
      </c>
      <c r="D11" s="1576"/>
      <c r="E11" s="1577"/>
      <c r="F11" s="111"/>
      <c r="G11" s="38">
        <f t="shared" si="0"/>
      </c>
      <c r="H11" s="1578">
        <f t="shared" si="1"/>
      </c>
      <c r="I11" s="1579"/>
      <c r="J11" s="111"/>
      <c r="K11" s="40">
        <f t="shared" si="2"/>
      </c>
      <c r="L11" s="304"/>
      <c r="Q11" s="35"/>
      <c r="R11" s="36"/>
      <c r="S11" s="44">
        <f>IF(SUM(S9:S10)=0,"",SUM(S9:S10))</f>
      </c>
      <c r="T11" s="68">
        <f>IF(SUM(T9:T10)=0,"",SUM(T9:T10))</f>
      </c>
      <c r="U11" s="68">
        <f>IF(SUM(U9:U10)=0,"",SUM(U9:U10))</f>
      </c>
      <c r="X11" s="35"/>
      <c r="Y11" s="36"/>
      <c r="Z11" s="44">
        <f>IF(SUM(Z9:Z10)=0,"",SUM(Z9:Z10))</f>
      </c>
      <c r="AA11" s="68">
        <f>IF(SUM(AA9:AA10)=0,"",SUM(AA9:AA10))</f>
      </c>
      <c r="AB11" s="68">
        <f>IF(SUM(AB9:AB10)=0,"",SUM(AB9:AB10))</f>
      </c>
    </row>
    <row r="12" spans="3:28" ht="13.5" customHeight="1" thickBot="1">
      <c r="C12" s="1580" t="s">
        <v>144</v>
      </c>
      <c r="D12" s="1581"/>
      <c r="E12" s="1582"/>
      <c r="F12" s="111"/>
      <c r="G12" s="38">
        <f t="shared" si="0"/>
      </c>
      <c r="H12" s="1578">
        <f t="shared" si="1"/>
      </c>
      <c r="I12" s="1579"/>
      <c r="J12" s="111"/>
      <c r="K12" s="40">
        <f t="shared" si="2"/>
      </c>
      <c r="L12" s="304"/>
      <c r="Q12" s="188"/>
      <c r="R12" s="188"/>
      <c r="S12" s="252"/>
      <c r="T12" s="252"/>
      <c r="U12" s="252"/>
      <c r="W12" s="183"/>
      <c r="X12" s="183"/>
      <c r="Y12" s="183"/>
      <c r="Z12" s="183"/>
      <c r="AA12" s="183"/>
      <c r="AB12" s="183"/>
    </row>
    <row r="13" spans="3:28" ht="13.5" customHeight="1" thickBot="1">
      <c r="C13" s="1580" t="s">
        <v>145</v>
      </c>
      <c r="D13" s="1581"/>
      <c r="E13" s="1582"/>
      <c r="F13" s="111"/>
      <c r="G13" s="38">
        <f t="shared" si="0"/>
      </c>
      <c r="H13" s="1578">
        <f t="shared" si="1"/>
      </c>
      <c r="I13" s="1579"/>
      <c r="J13" s="111"/>
      <c r="K13" s="40">
        <f t="shared" si="2"/>
      </c>
      <c r="L13" s="304"/>
      <c r="P13" s="100" t="s">
        <v>565</v>
      </c>
      <c r="Q13" s="101"/>
      <c r="R13" s="101"/>
      <c r="S13" s="101"/>
      <c r="T13" s="101"/>
      <c r="U13" s="102">
        <f>U19</f>
      </c>
      <c r="W13" s="100" t="s">
        <v>823</v>
      </c>
      <c r="X13" s="101"/>
      <c r="Y13" s="101"/>
      <c r="Z13" s="101"/>
      <c r="AA13" s="101"/>
      <c r="AB13" s="102">
        <f>AB19</f>
      </c>
    </row>
    <row r="14" spans="3:28" ht="13.5" customHeight="1" thickBot="1">
      <c r="C14" s="1560" t="s">
        <v>146</v>
      </c>
      <c r="D14" s="1561"/>
      <c r="E14" s="1562"/>
      <c r="F14" s="112"/>
      <c r="G14" s="47">
        <f t="shared" si="0"/>
      </c>
      <c r="H14" s="1563">
        <f t="shared" si="1"/>
      </c>
      <c r="I14" s="1564"/>
      <c r="J14" s="112"/>
      <c r="K14" s="48">
        <f t="shared" si="2"/>
      </c>
      <c r="L14" s="303" t="e">
        <f>(K11+K12+K13+K14)-(H11+H12+H13+H14)</f>
        <v>#VALUE!</v>
      </c>
      <c r="M14" s="57" t="s">
        <v>9</v>
      </c>
      <c r="P14" s="427"/>
      <c r="W14" s="528"/>
      <c r="X14" s="183"/>
      <c r="Y14" s="183"/>
      <c r="Z14" s="183"/>
      <c r="AA14" s="183"/>
      <c r="AB14" s="183"/>
    </row>
    <row r="15" spans="3:28" ht="15" thickBot="1" thickTop="1">
      <c r="C15" s="1565" t="s">
        <v>147</v>
      </c>
      <c r="D15" s="1566"/>
      <c r="E15" s="1567"/>
      <c r="F15" s="113">
        <f>IF(SUM(F9:F14)=0,"",SUM(F9:F14))</f>
      </c>
      <c r="G15" s="114">
        <f>IF(SUM(G9:G14)=0,"",SUM(G9:G14))</f>
      </c>
      <c r="H15" s="1568">
        <f>IF(SUM(H9:H14)=0,"",SUM(H9:H14))</f>
      </c>
      <c r="I15" s="1569"/>
      <c r="J15" s="113">
        <f>IF(SUM(J9:J14)=0,"",SUM(J9:J14))</f>
      </c>
      <c r="K15" s="115">
        <f>IF(SUM(K9:K14)=0,"",SUM(K9:K14))</f>
      </c>
      <c r="L15" s="303" t="e">
        <f>K15-H15</f>
        <v>#VALUE!</v>
      </c>
      <c r="M15" s="116" t="s">
        <v>10</v>
      </c>
      <c r="Q15" s="49" t="s">
        <v>3</v>
      </c>
      <c r="R15" s="59"/>
      <c r="S15" s="105" t="s">
        <v>110</v>
      </c>
      <c r="T15" s="31" t="s">
        <v>6</v>
      </c>
      <c r="U15" s="31" t="s">
        <v>149</v>
      </c>
      <c r="W15" s="183"/>
      <c r="X15" s="49" t="s">
        <v>3</v>
      </c>
      <c r="Y15" s="59"/>
      <c r="Z15" s="105" t="s">
        <v>110</v>
      </c>
      <c r="AA15" s="31" t="s">
        <v>6</v>
      </c>
      <c r="AB15" s="31" t="s">
        <v>149</v>
      </c>
    </row>
    <row r="16" spans="1:28" ht="14.25" thickBot="1">
      <c r="A16" s="8"/>
      <c r="B16" s="8"/>
      <c r="C16" s="23"/>
      <c r="D16" s="23"/>
      <c r="E16" s="23"/>
      <c r="F16" s="117"/>
      <c r="G16" s="50"/>
      <c r="H16" s="50"/>
      <c r="I16" s="50"/>
      <c r="J16" s="307"/>
      <c r="K16" s="8"/>
      <c r="L16" s="8"/>
      <c r="M16" s="118" t="s">
        <v>809</v>
      </c>
      <c r="Q16" s="60"/>
      <c r="R16" s="61"/>
      <c r="S16" s="108" t="s">
        <v>7</v>
      </c>
      <c r="T16" s="37" t="s">
        <v>7</v>
      </c>
      <c r="U16" s="37" t="s">
        <v>7</v>
      </c>
      <c r="W16" s="183"/>
      <c r="X16" s="60"/>
      <c r="Y16" s="61"/>
      <c r="Z16" s="108" t="s">
        <v>7</v>
      </c>
      <c r="AA16" s="37" t="s">
        <v>7</v>
      </c>
      <c r="AB16" s="37" t="s">
        <v>7</v>
      </c>
    </row>
    <row r="17" spans="1:28" s="8" customFormat="1" ht="14.25" thickBot="1">
      <c r="A17" s="1"/>
      <c r="B17" s="1"/>
      <c r="C17" s="1570" t="s">
        <v>105</v>
      </c>
      <c r="D17" s="1571"/>
      <c r="E17" s="1572"/>
      <c r="F17" s="119"/>
      <c r="G17" s="120"/>
      <c r="H17" s="1573"/>
      <c r="I17" s="1574"/>
      <c r="J17" s="121">
        <f>IF(F17="","",F17)</f>
      </c>
      <c r="K17" s="122"/>
      <c r="L17" s="1"/>
      <c r="M17" s="123" t="s">
        <v>11</v>
      </c>
      <c r="O17" s="1"/>
      <c r="P17" s="1"/>
      <c r="Q17" s="1554"/>
      <c r="R17" s="906"/>
      <c r="S17" s="33"/>
      <c r="T17" s="302"/>
      <c r="U17" s="67">
        <f>IF(S17+T17=0,"",S17+T17)</f>
      </c>
      <c r="V17" s="1"/>
      <c r="W17" s="183"/>
      <c r="X17" s="1554"/>
      <c r="Y17" s="906"/>
      <c r="Z17" s="33"/>
      <c r="AA17" s="302"/>
      <c r="AB17" s="67">
        <f>IF(Z17+AA17=0,"",Z17+AA17)</f>
      </c>
    </row>
    <row r="18" spans="3:28" ht="14.25" thickBot="1">
      <c r="C18" s="1" t="s">
        <v>106</v>
      </c>
      <c r="M18" s="55"/>
      <c r="Q18" s="1555"/>
      <c r="R18" s="1556"/>
      <c r="S18" s="42"/>
      <c r="T18" s="305"/>
      <c r="U18" s="306">
        <f>IF(S18+T18=0,"",S18+T18)</f>
      </c>
      <c r="W18" s="183"/>
      <c r="X18" s="1555"/>
      <c r="Y18" s="1556"/>
      <c r="Z18" s="42"/>
      <c r="AA18" s="305"/>
      <c r="AB18" s="306">
        <f>IF(Z18+AA18=0,"",Z18+AA18)</f>
      </c>
    </row>
    <row r="19" spans="3:28" ht="15" thickBot="1" thickTop="1">
      <c r="C19" s="51"/>
      <c r="D19" s="52"/>
      <c r="E19" s="52"/>
      <c r="F19" s="53" t="s">
        <v>102</v>
      </c>
      <c r="G19" s="54" t="s">
        <v>103</v>
      </c>
      <c r="I19" s="1545" t="s">
        <v>12</v>
      </c>
      <c r="J19" s="1546"/>
      <c r="K19" s="1546"/>
      <c r="L19" s="1547"/>
      <c r="M19" s="125"/>
      <c r="N19" s="55"/>
      <c r="Q19" s="35"/>
      <c r="R19" s="36"/>
      <c r="S19" s="44">
        <f>IF(SUM(S17:S18)=0,"",SUM(S17:S18))</f>
      </c>
      <c r="T19" s="68">
        <f>IF(SUM(T17:T18)=0,"",SUM(T17:T18))</f>
      </c>
      <c r="U19" s="68">
        <f>IF(SUM(U17:U18)=0,"",SUM(U17:U18))</f>
      </c>
      <c r="W19" s="183"/>
      <c r="X19" s="35"/>
      <c r="Y19" s="36"/>
      <c r="Z19" s="44">
        <f>IF(SUM(Z17:Z18)=0,"",SUM(Z17:Z18))</f>
      </c>
      <c r="AA19" s="68">
        <f>IF(SUM(AA17:AA18)=0,"",SUM(AA17:AA18))</f>
      </c>
      <c r="AB19" s="68">
        <f>IF(SUM(AB17:AB18)=0,"",SUM(AB17:AB18))</f>
      </c>
    </row>
    <row r="20" spans="3:28" ht="14.25" thickBot="1">
      <c r="C20" s="1557" t="s">
        <v>719</v>
      </c>
      <c r="D20" s="1558"/>
      <c r="E20" s="1559"/>
      <c r="F20" s="103"/>
      <c r="G20" s="39">
        <f>IF(F$17=0,"",F20/F$17)</f>
      </c>
      <c r="I20" s="11" t="s">
        <v>13</v>
      </c>
      <c r="W20" s="183"/>
      <c r="X20" s="183"/>
      <c r="Y20" s="183"/>
      <c r="Z20" s="183"/>
      <c r="AA20" s="183"/>
      <c r="AB20" s="183"/>
    </row>
    <row r="21" spans="3:24" ht="13.5" customHeight="1" thickBot="1">
      <c r="C21" s="1521" t="s">
        <v>568</v>
      </c>
      <c r="D21" s="949"/>
      <c r="E21" s="1541"/>
      <c r="F21" s="111"/>
      <c r="G21" s="39">
        <f>IF(F$17=0,"",F21/F$17)</f>
      </c>
      <c r="P21" s="100" t="s">
        <v>42</v>
      </c>
      <c r="Q21" s="101"/>
      <c r="R21" s="101"/>
      <c r="S21" s="101"/>
      <c r="T21" s="101"/>
      <c r="U21" s="101"/>
      <c r="V21" s="101"/>
      <c r="W21" s="1605">
        <f>IF(IF(W26="",0,W26)+IF(W41="",0,W41)+IF(W49="",0,W49)+IF(W57="",0,W57)=0,"",IF(W26="",0,W26)+IF(W41="",0,W41)+IF(W49="",0,W49)+IF(W57="",0,W57))</f>
      </c>
      <c r="X21" s="1606"/>
    </row>
    <row r="22" spans="3:13" ht="14.25" thickBot="1">
      <c r="C22" s="1544" t="s">
        <v>569</v>
      </c>
      <c r="D22" s="1537"/>
      <c r="E22" s="1538"/>
      <c r="F22" s="111"/>
      <c r="G22" s="39">
        <f>IF(F$17=0,"",F22/F$17)</f>
      </c>
      <c r="I22" s="1545" t="s">
        <v>14</v>
      </c>
      <c r="J22" s="1546"/>
      <c r="K22" s="1546"/>
      <c r="L22" s="1547"/>
      <c r="M22" s="125"/>
    </row>
    <row r="23" spans="3:13" ht="13.5">
      <c r="C23" s="1548" t="s">
        <v>808</v>
      </c>
      <c r="D23" s="1549"/>
      <c r="E23" s="1550"/>
      <c r="F23" s="111"/>
      <c r="G23" s="39"/>
      <c r="I23" s="11" t="s">
        <v>16</v>
      </c>
      <c r="J23" s="56"/>
      <c r="K23" s="56"/>
      <c r="L23" s="56"/>
      <c r="M23" s="400"/>
    </row>
    <row r="24" spans="3:25" ht="13.5">
      <c r="C24" s="1551" t="s">
        <v>15</v>
      </c>
      <c r="D24" s="1552"/>
      <c r="E24" s="1553"/>
      <c r="F24" s="129">
        <f>IF(SUM(F25:F28)=0,"",SUM(F25:F28))</f>
      </c>
      <c r="G24" s="39">
        <f>IF(SUM(G25:G28)=0,"",SUM(G25:G28))</f>
      </c>
      <c r="Q24" s="1" t="s">
        <v>0</v>
      </c>
      <c r="Y24" s="8"/>
    </row>
    <row r="25" spans="3:7" ht="14.25" thickBot="1">
      <c r="C25" s="32"/>
      <c r="D25" s="1537" t="s">
        <v>143</v>
      </c>
      <c r="E25" s="1538"/>
      <c r="F25" s="111"/>
      <c r="G25" s="39">
        <f>IF(F$17=0,"",F25/F$17)</f>
      </c>
    </row>
    <row r="26" spans="3:28" ht="14.25" thickBot="1">
      <c r="C26" s="32"/>
      <c r="D26" s="1538" t="s">
        <v>144</v>
      </c>
      <c r="E26" s="943"/>
      <c r="F26" s="111"/>
      <c r="G26" s="39">
        <f>IF(F$17=0,"",F26/F$17)</f>
      </c>
      <c r="J26" s="130"/>
      <c r="K26" s="131" t="s">
        <v>17</v>
      </c>
      <c r="L26" s="131" t="s">
        <v>18</v>
      </c>
      <c r="M26" s="132" t="s">
        <v>19</v>
      </c>
      <c r="Q26" s="25" t="s">
        <v>44</v>
      </c>
      <c r="R26" s="25"/>
      <c r="S26" s="25"/>
      <c r="T26" s="25"/>
      <c r="U26" s="25"/>
      <c r="V26" s="25"/>
      <c r="W26" s="1600">
        <f>IF(W39=0,"",W39)</f>
      </c>
      <c r="X26" s="1600"/>
      <c r="Z26" s="1595" t="s">
        <v>773</v>
      </c>
      <c r="AA26" s="1595"/>
      <c r="AB26" s="1595"/>
    </row>
    <row r="27" spans="3:13" ht="15" thickBot="1" thickTop="1">
      <c r="C27" s="32"/>
      <c r="D27" s="1538" t="s">
        <v>145</v>
      </c>
      <c r="E27" s="943"/>
      <c r="F27" s="111"/>
      <c r="G27" s="39">
        <f>IF(F$17=0,"",F27/F$17)</f>
      </c>
      <c r="J27" s="133" t="s">
        <v>20</v>
      </c>
      <c r="K27" s="134" t="e">
        <f>IF(M16="","",((L10-(G29*L10/L15))*IF(M16="有",1,2/3))+((L14-(G29*L14/L15))*2/3))</f>
        <v>#VALUE!</v>
      </c>
      <c r="L27" s="135" t="e">
        <f>IF(K27="","",F17*K27)</f>
        <v>#VALUE!</v>
      </c>
      <c r="M27" s="136">
        <f>IF(M22=0,"",IF(K27&lt;0,0,M28+M29))</f>
      </c>
    </row>
    <row r="28" spans="3:28" ht="14.25" thickBot="1">
      <c r="C28" s="41"/>
      <c r="D28" s="1539" t="s">
        <v>146</v>
      </c>
      <c r="E28" s="1540"/>
      <c r="F28" s="112"/>
      <c r="G28" s="48">
        <f>IF(F$17=0,"",F28/F$17)</f>
      </c>
      <c r="J28" s="137" t="s">
        <v>21</v>
      </c>
      <c r="K28" s="138"/>
      <c r="L28" s="139" t="e">
        <f>IF(K27="","",F17*K28)</f>
        <v>#VALUE!</v>
      </c>
      <c r="M28" s="140"/>
      <c r="R28" s="1500" t="s">
        <v>108</v>
      </c>
      <c r="S28" s="1502" t="s">
        <v>109</v>
      </c>
      <c r="T28" s="105" t="s">
        <v>110</v>
      </c>
      <c r="U28" s="106" t="s">
        <v>5</v>
      </c>
      <c r="V28" s="107" t="s">
        <v>6</v>
      </c>
      <c r="W28" s="1504" t="s">
        <v>111</v>
      </c>
      <c r="X28" s="1505"/>
      <c r="Z28" s="1513" t="s">
        <v>23</v>
      </c>
      <c r="AA28" s="106" t="s">
        <v>110</v>
      </c>
      <c r="AB28" s="1596" t="s">
        <v>774</v>
      </c>
    </row>
    <row r="29" spans="3:28" ht="15" thickBot="1" thickTop="1">
      <c r="C29" s="1536" t="s">
        <v>107</v>
      </c>
      <c r="D29" s="910"/>
      <c r="E29" s="911"/>
      <c r="F29" s="141">
        <f>IF(SUM(F20:F23)+IF(F24="",0,F24)=0,"",SUM(F20:F22)+IF(F24="",0,F24))</f>
      </c>
      <c r="G29" s="115">
        <f>IF(SUM(G20:G22)+IF(G24="",0,G24)=0,0,SUM(G20:G22)+IF(G24="",0,G24))</f>
        <v>0</v>
      </c>
      <c r="J29" s="142" t="s">
        <v>22</v>
      </c>
      <c r="K29" s="143" t="e">
        <f>IF(K27="","",K27-K28)</f>
        <v>#VALUE!</v>
      </c>
      <c r="L29" s="144" t="e">
        <f>IF(K27="","",F17*K29)</f>
        <v>#VALUE!</v>
      </c>
      <c r="M29" s="45">
        <f>IF(M22=0,"",IF(K27&lt;0,0,L29*M22/1000))</f>
      </c>
      <c r="R29" s="1501"/>
      <c r="S29" s="1503"/>
      <c r="T29" s="108" t="s">
        <v>7</v>
      </c>
      <c r="U29" s="109" t="s">
        <v>7</v>
      </c>
      <c r="V29" s="110" t="s">
        <v>7</v>
      </c>
      <c r="W29" s="1506"/>
      <c r="X29" s="1507"/>
      <c r="Z29" s="1514"/>
      <c r="AA29" s="109" t="s">
        <v>7</v>
      </c>
      <c r="AB29" s="1597"/>
    </row>
    <row r="30" spans="3:28" ht="13.5">
      <c r="C30" s="56"/>
      <c r="D30" s="56"/>
      <c r="E30" s="56"/>
      <c r="F30" s="220"/>
      <c r="G30" s="249"/>
      <c r="J30" s="309" t="s">
        <v>805</v>
      </c>
      <c r="K30" s="250"/>
      <c r="L30" s="251"/>
      <c r="M30" s="252"/>
      <c r="R30" s="32"/>
      <c r="S30" s="7"/>
      <c r="T30" s="33"/>
      <c r="U30" s="34"/>
      <c r="V30" s="69"/>
      <c r="W30" s="1607">
        <f>IF(T30+U30+V30=0,"",T30+U30+V30)</f>
      </c>
      <c r="X30" s="1608"/>
      <c r="Z30" s="32"/>
      <c r="AA30" s="10"/>
      <c r="AB30" s="9"/>
    </row>
    <row r="31" spans="10:28" ht="13.5">
      <c r="J31" s="308" t="s">
        <v>570</v>
      </c>
      <c r="R31" s="32"/>
      <c r="S31" s="7"/>
      <c r="T31" s="33"/>
      <c r="U31" s="34"/>
      <c r="V31" s="69"/>
      <c r="W31" s="1598">
        <f aca="true" t="shared" si="3" ref="W31:W38">IF(T31+U31+V31=0,"",T31+U31+V31)</f>
      </c>
      <c r="X31" s="1599"/>
      <c r="Z31" s="32"/>
      <c r="AA31" s="10"/>
      <c r="AB31" s="9"/>
    </row>
    <row r="32" spans="10:28" ht="13.5">
      <c r="J32" s="309" t="s">
        <v>758</v>
      </c>
      <c r="R32" s="32"/>
      <c r="S32" s="7"/>
      <c r="T32" s="33"/>
      <c r="U32" s="34"/>
      <c r="V32" s="69"/>
      <c r="W32" s="1598">
        <f t="shared" si="3"/>
      </c>
      <c r="X32" s="1599"/>
      <c r="Z32" s="32"/>
      <c r="AA32" s="10"/>
      <c r="AB32" s="9"/>
    </row>
    <row r="33" spans="10:28" ht="14.25" thickBot="1">
      <c r="J33" s="308" t="s">
        <v>772</v>
      </c>
      <c r="R33" s="32"/>
      <c r="S33" s="7"/>
      <c r="T33" s="33"/>
      <c r="U33" s="34"/>
      <c r="V33" s="69"/>
      <c r="W33" s="1598">
        <f t="shared" si="3"/>
      </c>
      <c r="X33" s="1599"/>
      <c r="Z33" s="32"/>
      <c r="AA33" s="10"/>
      <c r="AB33" s="9"/>
    </row>
    <row r="34" spans="2:28" ht="14.25" thickBot="1">
      <c r="B34" s="100" t="s">
        <v>114</v>
      </c>
      <c r="C34" s="101"/>
      <c r="D34" s="101"/>
      <c r="E34" s="101"/>
      <c r="F34" s="102">
        <f>IF(SUM(F37:F41)+F60=0,"",SUM(F37:F41)+F60)</f>
      </c>
      <c r="H34" s="100" t="s">
        <v>115</v>
      </c>
      <c r="I34" s="101"/>
      <c r="J34" s="101"/>
      <c r="K34" s="101"/>
      <c r="L34" s="101"/>
      <c r="M34" s="102">
        <f>M45</f>
      </c>
      <c r="R34" s="487"/>
      <c r="S34" s="7"/>
      <c r="T34" s="33"/>
      <c r="U34" s="34"/>
      <c r="V34" s="69"/>
      <c r="W34" s="1598">
        <f t="shared" si="3"/>
      </c>
      <c r="X34" s="1599"/>
      <c r="Z34" s="32"/>
      <c r="AA34" s="10"/>
      <c r="AB34" s="9"/>
    </row>
    <row r="35" spans="18:28" ht="14.25" thickBot="1">
      <c r="R35" s="32"/>
      <c r="S35" s="7"/>
      <c r="T35" s="33"/>
      <c r="U35" s="34"/>
      <c r="V35" s="69"/>
      <c r="W35" s="1598">
        <f t="shared" si="3"/>
      </c>
      <c r="X35" s="1599"/>
      <c r="Z35" s="32"/>
      <c r="AA35" s="10"/>
      <c r="AB35" s="9"/>
    </row>
    <row r="36" spans="3:28" ht="13.5">
      <c r="C36" s="1534"/>
      <c r="D36" s="938"/>
      <c r="E36" s="1535"/>
      <c r="F36" s="31" t="s">
        <v>251</v>
      </c>
      <c r="I36" s="58" t="s">
        <v>23</v>
      </c>
      <c r="J36" s="59"/>
      <c r="K36" s="105" t="s">
        <v>243</v>
      </c>
      <c r="L36" s="31" t="s">
        <v>6</v>
      </c>
      <c r="M36" s="31" t="s">
        <v>149</v>
      </c>
      <c r="R36" s="32"/>
      <c r="S36" s="7"/>
      <c r="T36" s="33"/>
      <c r="U36" s="34"/>
      <c r="V36" s="69"/>
      <c r="W36" s="1598">
        <f t="shared" si="3"/>
      </c>
      <c r="X36" s="1599"/>
      <c r="Z36" s="32"/>
      <c r="AA36" s="10"/>
      <c r="AB36" s="9"/>
    </row>
    <row r="37" spans="3:28" ht="14.25" customHeight="1" thickBot="1">
      <c r="C37" s="1521" t="s">
        <v>252</v>
      </c>
      <c r="D37" s="1522"/>
      <c r="E37" s="1523"/>
      <c r="F37" s="145"/>
      <c r="I37" s="60"/>
      <c r="J37" s="61"/>
      <c r="K37" s="108" t="s">
        <v>7</v>
      </c>
      <c r="L37" s="37" t="s">
        <v>7</v>
      </c>
      <c r="M37" s="37" t="s">
        <v>7</v>
      </c>
      <c r="R37" s="32"/>
      <c r="S37" s="7"/>
      <c r="T37" s="33"/>
      <c r="U37" s="34"/>
      <c r="V37" s="69"/>
      <c r="W37" s="1598">
        <f t="shared" si="3"/>
      </c>
      <c r="X37" s="1599"/>
      <c r="Z37" s="32"/>
      <c r="AA37" s="10"/>
      <c r="AB37" s="9"/>
    </row>
    <row r="38" spans="3:28" ht="14.25" customHeight="1" thickBot="1">
      <c r="C38" s="1521" t="s">
        <v>253</v>
      </c>
      <c r="D38" s="1522"/>
      <c r="E38" s="1523"/>
      <c r="F38" s="145"/>
      <c r="I38" s="58" t="s">
        <v>24</v>
      </c>
      <c r="J38" s="59"/>
      <c r="K38" s="33"/>
      <c r="L38" s="302"/>
      <c r="M38" s="67">
        <f aca="true" t="shared" si="4" ref="M38:M44">IF(K38+L38=0,"",K38+L38)</f>
      </c>
      <c r="R38" s="41"/>
      <c r="S38" s="124"/>
      <c r="T38" s="42"/>
      <c r="U38" s="43"/>
      <c r="V38" s="70"/>
      <c r="W38" s="1598">
        <f t="shared" si="3"/>
      </c>
      <c r="X38" s="1599"/>
      <c r="Z38" s="32"/>
      <c r="AA38" s="10"/>
      <c r="AB38" s="9"/>
    </row>
    <row r="39" spans="3:28" ht="13.5" customHeight="1" thickBot="1" thickTop="1">
      <c r="C39" s="1524" t="s">
        <v>254</v>
      </c>
      <c r="D39" s="1525"/>
      <c r="E39" s="1526"/>
      <c r="F39" s="1611"/>
      <c r="I39" s="63" t="s">
        <v>25</v>
      </c>
      <c r="J39" s="8"/>
      <c r="K39" s="33"/>
      <c r="L39" s="302"/>
      <c r="M39" s="67">
        <f t="shared" si="4"/>
      </c>
      <c r="R39" s="1488"/>
      <c r="S39" s="1489"/>
      <c r="T39" s="126">
        <f>IF(SUM(T30:T38)=0,"",SUM(T30:T38))</f>
      </c>
      <c r="U39" s="127">
        <f>IF(SUM(U30:U38)=0,"",SUM(U30:U38))</f>
      </c>
      <c r="V39" s="128">
        <f>IF(SUM(V30:V38)=0,"",SUM(V30:V38))</f>
      </c>
      <c r="W39" s="1609">
        <f>IF(SUM(W30:W38)=0,"",SUM(W30:W38))</f>
      </c>
      <c r="X39" s="1610"/>
      <c r="Z39" s="450"/>
      <c r="AA39" s="451"/>
      <c r="AB39" s="93"/>
    </row>
    <row r="40" spans="3:28" ht="13.5">
      <c r="C40" s="1527"/>
      <c r="D40" s="1528"/>
      <c r="E40" s="1529"/>
      <c r="F40" s="1612"/>
      <c r="I40" s="63" t="s">
        <v>1</v>
      </c>
      <c r="J40" s="8"/>
      <c r="K40" s="33"/>
      <c r="L40" s="302"/>
      <c r="M40" s="67">
        <f t="shared" si="4"/>
      </c>
      <c r="Z40" s="452" t="s">
        <v>775</v>
      </c>
      <c r="AA40" s="452"/>
      <c r="AB40" s="452"/>
    </row>
    <row r="41" spans="3:28" ht="13.5" customHeight="1">
      <c r="C41" s="1511" t="s">
        <v>255</v>
      </c>
      <c r="D41" s="993"/>
      <c r="E41" s="994"/>
      <c r="F41" s="146">
        <f>IF(SUM(F42:F59)=0,"",SUM(F42:F59))</f>
      </c>
      <c r="I41" s="63" t="s">
        <v>756</v>
      </c>
      <c r="J41" s="8"/>
      <c r="K41" s="33"/>
      <c r="L41" s="302"/>
      <c r="M41" s="67">
        <f t="shared" si="4"/>
      </c>
      <c r="Q41" s="25" t="s">
        <v>112</v>
      </c>
      <c r="R41" s="25"/>
      <c r="S41" s="25"/>
      <c r="T41" s="25"/>
      <c r="U41" s="25"/>
      <c r="V41" s="25"/>
      <c r="W41" s="1600">
        <f>IF(W47=0,"",W47)</f>
      </c>
      <c r="X41" s="1600"/>
      <c r="Z41" s="1512" t="s">
        <v>776</v>
      </c>
      <c r="AA41" s="1512"/>
      <c r="AB41" s="1512"/>
    </row>
    <row r="42" spans="3:28" ht="14.25" thickBot="1">
      <c r="C42" s="63"/>
      <c r="D42" s="1508" t="s">
        <v>256</v>
      </c>
      <c r="E42" s="953"/>
      <c r="F42" s="147"/>
      <c r="H42" s="46"/>
      <c r="I42" s="63" t="s">
        <v>755</v>
      </c>
      <c r="J42" s="8"/>
      <c r="K42" s="33"/>
      <c r="L42" s="302"/>
      <c r="M42" s="67">
        <f t="shared" si="4"/>
      </c>
      <c r="Z42" s="1512"/>
      <c r="AA42" s="1512"/>
      <c r="AB42" s="1512"/>
    </row>
    <row r="43" spans="3:24" ht="13.5">
      <c r="C43" s="63"/>
      <c r="D43" s="148" t="s">
        <v>257</v>
      </c>
      <c r="E43" s="149"/>
      <c r="F43" s="147"/>
      <c r="I43" s="486" t="s">
        <v>754</v>
      </c>
      <c r="J43" s="8"/>
      <c r="K43" s="33"/>
      <c r="L43" s="302"/>
      <c r="M43" s="67">
        <f t="shared" si="4"/>
      </c>
      <c r="R43" s="1513" t="s">
        <v>227</v>
      </c>
      <c r="S43" s="1515" t="s">
        <v>151</v>
      </c>
      <c r="T43" s="105" t="s">
        <v>110</v>
      </c>
      <c r="U43" s="106" t="s">
        <v>5</v>
      </c>
      <c r="V43" s="107" t="s">
        <v>6</v>
      </c>
      <c r="W43" s="1517" t="s">
        <v>111</v>
      </c>
      <c r="X43" s="1505"/>
    </row>
    <row r="44" spans="3:24" ht="14.25" thickBot="1">
      <c r="C44" s="63"/>
      <c r="D44" s="150" t="s">
        <v>26</v>
      </c>
      <c r="E44" s="151"/>
      <c r="F44" s="1618"/>
      <c r="I44" s="65" t="s">
        <v>757</v>
      </c>
      <c r="J44" s="66"/>
      <c r="K44" s="42"/>
      <c r="L44" s="305"/>
      <c r="M44" s="488">
        <f t="shared" si="4"/>
      </c>
      <c r="R44" s="1514"/>
      <c r="S44" s="1516"/>
      <c r="T44" s="108" t="s">
        <v>7</v>
      </c>
      <c r="U44" s="109" t="s">
        <v>7</v>
      </c>
      <c r="V44" s="110" t="s">
        <v>7</v>
      </c>
      <c r="W44" s="1518"/>
      <c r="X44" s="1507"/>
    </row>
    <row r="45" spans="3:24" ht="15" thickBot="1" thickTop="1">
      <c r="C45" s="63"/>
      <c r="D45" s="152" t="s">
        <v>314</v>
      </c>
      <c r="E45" s="153"/>
      <c r="F45" s="1619"/>
      <c r="H45" s="8"/>
      <c r="I45" s="60"/>
      <c r="J45" s="61"/>
      <c r="K45" s="44">
        <f>IF(SUM(K38:K44)=0,"",SUM(K38:K44))</f>
      </c>
      <c r="L45" s="68">
        <f>IF(SUM(L38:L44)=0,"",SUM(L38:L44))</f>
      </c>
      <c r="M45" s="68">
        <f>IF(SUM(M38:M44)=0,"",SUM(M38:M44))</f>
      </c>
      <c r="R45" s="32"/>
      <c r="S45" s="7"/>
      <c r="T45" s="33"/>
      <c r="U45" s="34"/>
      <c r="V45" s="69"/>
      <c r="W45" s="1607">
        <f>IF(T45+U45+V45=0,"",T45+U45+V45)</f>
      </c>
      <c r="X45" s="1608"/>
    </row>
    <row r="46" spans="3:24" ht="14.25" customHeight="1" thickBot="1">
      <c r="C46" s="63"/>
      <c r="D46" s="1508" t="s">
        <v>258</v>
      </c>
      <c r="E46" s="953"/>
      <c r="F46" s="147"/>
      <c r="H46" s="8"/>
      <c r="R46" s="41"/>
      <c r="S46" s="124"/>
      <c r="T46" s="42"/>
      <c r="U46" s="43"/>
      <c r="V46" s="70"/>
      <c r="W46" s="1614">
        <f>IF(T46+U46+V46=0,"",T46+U46+V46)</f>
      </c>
      <c r="X46" s="1615"/>
    </row>
    <row r="47" spans="3:24" ht="15" thickBot="1" thickTop="1">
      <c r="C47" s="63"/>
      <c r="D47" s="1508" t="s">
        <v>259</v>
      </c>
      <c r="E47" s="953"/>
      <c r="F47" s="147"/>
      <c r="H47" s="435"/>
      <c r="I47" s="8"/>
      <c r="J47" s="8"/>
      <c r="K47" s="8"/>
      <c r="L47" s="8"/>
      <c r="M47" s="8"/>
      <c r="R47" s="1488"/>
      <c r="S47" s="1489"/>
      <c r="T47" s="126">
        <f>IF(SUM(T45:T46)=0,"",SUM(T45:T46))</f>
      </c>
      <c r="U47" s="127">
        <f>IF(SUM(U45:U46)=0,"",SUM(U45:U46))</f>
      </c>
      <c r="V47" s="128">
        <f>IF(SUM(V45:V46)=0,"",SUM(V45:V46))</f>
      </c>
      <c r="W47" s="1616">
        <f>IF(SUM(W45:W46)=0,"",SUM(W45:W46))</f>
      </c>
      <c r="X47" s="1617"/>
    </row>
    <row r="48" spans="3:13" ht="14.25" thickBot="1">
      <c r="C48" s="63"/>
      <c r="D48" s="150" t="s">
        <v>28</v>
      </c>
      <c r="E48" s="151"/>
      <c r="F48" s="1613"/>
      <c r="H48" s="100" t="s">
        <v>27</v>
      </c>
      <c r="I48" s="101"/>
      <c r="J48" s="101"/>
      <c r="K48" s="101"/>
      <c r="L48" s="101"/>
      <c r="M48" s="102">
        <f>M55</f>
      </c>
    </row>
    <row r="49" spans="3:24" ht="14.25" thickBot="1">
      <c r="C49" s="63"/>
      <c r="D49" s="152" t="s">
        <v>315</v>
      </c>
      <c r="E49" s="153"/>
      <c r="F49" s="1613"/>
      <c r="Q49" s="25" t="s">
        <v>46</v>
      </c>
      <c r="R49" s="25"/>
      <c r="S49" s="25"/>
      <c r="T49" s="25"/>
      <c r="U49" s="25"/>
      <c r="V49" s="25"/>
      <c r="W49" s="1600">
        <f>IF(W55=0,"",W55)</f>
      </c>
      <c r="X49" s="1600"/>
    </row>
    <row r="50" spans="3:13" ht="14.25" thickBot="1">
      <c r="C50" s="63"/>
      <c r="D50" s="148" t="s">
        <v>261</v>
      </c>
      <c r="E50" s="149"/>
      <c r="F50" s="147"/>
      <c r="I50" s="49" t="s">
        <v>260</v>
      </c>
      <c r="J50" s="59"/>
      <c r="K50" s="105" t="s">
        <v>110</v>
      </c>
      <c r="L50" s="31" t="s">
        <v>6</v>
      </c>
      <c r="M50" s="31" t="s">
        <v>149</v>
      </c>
    </row>
    <row r="51" spans="3:24" ht="14.25" thickBot="1">
      <c r="C51" s="63"/>
      <c r="D51" s="1508" t="s">
        <v>262</v>
      </c>
      <c r="E51" s="953"/>
      <c r="F51" s="147"/>
      <c r="I51" s="60"/>
      <c r="J51" s="61"/>
      <c r="K51" s="108" t="s">
        <v>7</v>
      </c>
      <c r="L51" s="37" t="s">
        <v>7</v>
      </c>
      <c r="M51" s="37" t="s">
        <v>7</v>
      </c>
      <c r="R51" s="1500" t="s">
        <v>227</v>
      </c>
      <c r="S51" s="1502" t="s">
        <v>151</v>
      </c>
      <c r="T51" s="105" t="s">
        <v>110</v>
      </c>
      <c r="U51" s="106" t="s">
        <v>5</v>
      </c>
      <c r="V51" s="107" t="s">
        <v>6</v>
      </c>
      <c r="W51" s="1504" t="s">
        <v>111</v>
      </c>
      <c r="X51" s="1505"/>
    </row>
    <row r="52" spans="3:24" ht="14.25" thickBot="1">
      <c r="C52" s="63"/>
      <c r="D52" s="150" t="s">
        <v>29</v>
      </c>
      <c r="E52" s="151"/>
      <c r="F52" s="1613"/>
      <c r="I52" s="29"/>
      <c r="J52" s="30"/>
      <c r="K52" s="33"/>
      <c r="L52" s="302"/>
      <c r="M52" s="67">
        <f>IF(K52+L52=0,"",K52+L52)</f>
      </c>
      <c r="R52" s="1501"/>
      <c r="S52" s="1503"/>
      <c r="T52" s="108" t="s">
        <v>7</v>
      </c>
      <c r="U52" s="109" t="s">
        <v>7</v>
      </c>
      <c r="V52" s="110" t="s">
        <v>7</v>
      </c>
      <c r="W52" s="1506"/>
      <c r="X52" s="1507"/>
    </row>
    <row r="53" spans="3:24" ht="13.5">
      <c r="C53" s="63"/>
      <c r="D53" s="152" t="s">
        <v>566</v>
      </c>
      <c r="E53" s="153"/>
      <c r="F53" s="1613"/>
      <c r="I53" s="248"/>
      <c r="J53" s="188"/>
      <c r="K53" s="33"/>
      <c r="L53" s="302"/>
      <c r="M53" s="67">
        <f>IF(K53+L53=0,"",K53+L53)</f>
      </c>
      <c r="R53" s="32"/>
      <c r="S53" s="7"/>
      <c r="T53" s="33"/>
      <c r="U53" s="34"/>
      <c r="V53" s="69"/>
      <c r="W53" s="1607">
        <f>IF(T53+U53+V53=0,"",T53+U53+V53)</f>
      </c>
      <c r="X53" s="1608"/>
    </row>
    <row r="54" spans="3:24" ht="14.25" thickBot="1">
      <c r="C54" s="63"/>
      <c r="D54" s="148" t="s">
        <v>263</v>
      </c>
      <c r="E54" s="149"/>
      <c r="F54" s="147"/>
      <c r="I54" s="428"/>
      <c r="J54" s="429"/>
      <c r="K54" s="42"/>
      <c r="L54" s="305"/>
      <c r="M54" s="67">
        <f>IF(K54+L54=0,"",K54+L54)</f>
      </c>
      <c r="R54" s="41"/>
      <c r="S54" s="124"/>
      <c r="T54" s="42"/>
      <c r="U54" s="43"/>
      <c r="V54" s="70"/>
      <c r="W54" s="1614">
        <f>IF(T54+U54+V54=0,"",T54+U54+V54)</f>
      </c>
      <c r="X54" s="1615"/>
    </row>
    <row r="55" spans="3:24" ht="13.5" customHeight="1" thickBot="1" thickTop="1">
      <c r="C55" s="63"/>
      <c r="D55" s="150" t="s">
        <v>30</v>
      </c>
      <c r="E55" s="151"/>
      <c r="F55" s="1613"/>
      <c r="I55" s="35"/>
      <c r="J55" s="36"/>
      <c r="K55" s="44">
        <f>IF(SUM(K52:K54)=0,"",SUM(K52:K54))</f>
      </c>
      <c r="L55" s="68">
        <f>IF(SUM(L52:L54)=0,"",SUM(L52:L54))</f>
      </c>
      <c r="M55" s="489">
        <f>IF(SUM(M52:M54)=0,"",SUM(M52:M54))</f>
      </c>
      <c r="R55" s="1488"/>
      <c r="S55" s="1489"/>
      <c r="T55" s="126">
        <f>IF(SUM(T53:T54)=0,"",SUM(T53:T54))</f>
      </c>
      <c r="U55" s="127">
        <f>IF(SUM(U53:U54)=0,"",SUM(U53:U54))</f>
      </c>
      <c r="V55" s="128">
        <f>IF(SUM(V53:V54)=0,"",SUM(V53:V54))</f>
      </c>
      <c r="W55" s="1616">
        <f>IF(SUM(W53:W54)=0,"",SUM(W53:W54))</f>
      </c>
      <c r="X55" s="1617"/>
    </row>
    <row r="56" spans="3:8" ht="14.25" thickBot="1">
      <c r="C56" s="63"/>
      <c r="D56" s="152" t="s">
        <v>566</v>
      </c>
      <c r="E56" s="153"/>
      <c r="F56" s="1613"/>
      <c r="H56" s="435"/>
    </row>
    <row r="57" spans="3:24" ht="14.25" customHeight="1" thickBot="1">
      <c r="C57" s="63"/>
      <c r="D57" s="148" t="s">
        <v>264</v>
      </c>
      <c r="E57" s="149"/>
      <c r="F57" s="147"/>
      <c r="H57" s="100" t="s">
        <v>116</v>
      </c>
      <c r="I57" s="101"/>
      <c r="J57" s="101"/>
      <c r="K57" s="101"/>
      <c r="L57" s="101"/>
      <c r="M57" s="102">
        <f>M63</f>
      </c>
      <c r="Q57" s="25" t="s">
        <v>113</v>
      </c>
      <c r="R57" s="25"/>
      <c r="S57" s="25"/>
      <c r="T57" s="25"/>
      <c r="U57" s="25"/>
      <c r="V57" s="25"/>
      <c r="W57" s="1600">
        <f>IF(W63=0,"",W63)</f>
      </c>
      <c r="X57" s="1600"/>
    </row>
    <row r="58" spans="3:6" ht="14.25" thickBot="1">
      <c r="C58" s="63"/>
      <c r="D58" s="1495" t="s">
        <v>265</v>
      </c>
      <c r="E58" s="1496"/>
      <c r="F58" s="1613"/>
    </row>
    <row r="59" spans="3:24" ht="13.5">
      <c r="C59" s="154"/>
      <c r="D59" s="1497"/>
      <c r="E59" s="1498"/>
      <c r="F59" s="1620"/>
      <c r="I59" s="49" t="s">
        <v>260</v>
      </c>
      <c r="J59" s="59"/>
      <c r="K59" s="105" t="s">
        <v>110</v>
      </c>
      <c r="L59" s="31" t="s">
        <v>6</v>
      </c>
      <c r="M59" s="31" t="s">
        <v>149</v>
      </c>
      <c r="R59" s="1500" t="s">
        <v>227</v>
      </c>
      <c r="S59" s="1502" t="s">
        <v>151</v>
      </c>
      <c r="T59" s="105" t="s">
        <v>110</v>
      </c>
      <c r="U59" s="106" t="s">
        <v>5</v>
      </c>
      <c r="V59" s="107" t="s">
        <v>6</v>
      </c>
      <c r="W59" s="1504" t="s">
        <v>111</v>
      </c>
      <c r="X59" s="1505"/>
    </row>
    <row r="60" spans="3:24" ht="14.25" thickBot="1">
      <c r="C60" s="1483" t="s">
        <v>266</v>
      </c>
      <c r="D60" s="971"/>
      <c r="E60" s="972"/>
      <c r="F60" s="155"/>
      <c r="I60" s="60"/>
      <c r="J60" s="61"/>
      <c r="K60" s="108" t="s">
        <v>7</v>
      </c>
      <c r="L60" s="37" t="s">
        <v>7</v>
      </c>
      <c r="M60" s="37" t="s">
        <v>7</v>
      </c>
      <c r="R60" s="1501"/>
      <c r="S60" s="1503"/>
      <c r="T60" s="108" t="s">
        <v>7</v>
      </c>
      <c r="U60" s="109" t="s">
        <v>7</v>
      </c>
      <c r="V60" s="110" t="s">
        <v>7</v>
      </c>
      <c r="W60" s="1506"/>
      <c r="X60" s="1507"/>
    </row>
    <row r="61" spans="8:24" ht="13.5">
      <c r="H61" s="46"/>
      <c r="I61" s="58" t="s">
        <v>267</v>
      </c>
      <c r="J61" s="59"/>
      <c r="K61" s="33"/>
      <c r="L61" s="302"/>
      <c r="M61" s="67">
        <f>IF(K61+L61=0,"",K61+L61)</f>
      </c>
      <c r="R61" s="32"/>
      <c r="S61" s="7"/>
      <c r="T61" s="33"/>
      <c r="U61" s="34"/>
      <c r="V61" s="69"/>
      <c r="W61" s="1598">
        <f>IF(T61+U61+V61=0,"",T61+U61+V61)</f>
      </c>
      <c r="X61" s="1599"/>
    </row>
    <row r="62" spans="9:24" ht="14.25" thickBot="1">
      <c r="I62" s="65" t="s">
        <v>268</v>
      </c>
      <c r="J62" s="66"/>
      <c r="K62" s="42"/>
      <c r="L62" s="305"/>
      <c r="M62" s="306">
        <f>IF(K62+L62=0,"",K62+L62)</f>
      </c>
      <c r="R62" s="41"/>
      <c r="S62" s="124"/>
      <c r="T62" s="42"/>
      <c r="U62" s="43"/>
      <c r="V62" s="70"/>
      <c r="W62" s="1614">
        <f>IF(T62+U62+V62=0,"",T62+U62+V62)</f>
      </c>
      <c r="X62" s="1615"/>
    </row>
    <row r="63" spans="9:24" ht="15" thickBot="1" thickTop="1">
      <c r="I63" s="35"/>
      <c r="J63" s="36"/>
      <c r="K63" s="44">
        <f>IF(SUM(K61:K62)=0,"",SUM(K61:K62))</f>
      </c>
      <c r="L63" s="68">
        <f>IF(SUM(L61:L62)=0,"",SUM(L61:L62))</f>
      </c>
      <c r="M63" s="68">
        <f>IF(SUM(M61:M62)=0,"",SUM(M61:M62))</f>
      </c>
      <c r="R63" s="1488"/>
      <c r="S63" s="1489"/>
      <c r="T63" s="126">
        <f>IF(SUM(T61:T62)=0,"",SUM(T61:T62))</f>
      </c>
      <c r="U63" s="127">
        <f>IF(SUM(U61:U62)=0,"",SUM(U61:U62))</f>
      </c>
      <c r="V63" s="128">
        <f>IF(SUM(V61:V62)=0,"",SUM(V61:V62))</f>
      </c>
      <c r="W63" s="1616">
        <f>IF(SUM(W61:W62)=0,"",SUM(W61:W62))</f>
      </c>
      <c r="X63" s="1617"/>
    </row>
    <row r="70" ht="13.5">
      <c r="N70" s="8"/>
    </row>
    <row r="73" ht="13.5" customHeight="1"/>
    <row r="74" ht="13.5">
      <c r="O74" s="46"/>
    </row>
    <row r="84" ht="13.5">
      <c r="O84" s="46"/>
    </row>
    <row r="94" ht="13.5">
      <c r="O94" s="46"/>
    </row>
    <row r="104" ht="13.5">
      <c r="O104" s="46"/>
    </row>
    <row r="110" ht="13.5">
      <c r="P110" s="46"/>
    </row>
    <row r="111" ht="13.5" customHeight="1"/>
    <row r="115" ht="13.5">
      <c r="O115" s="46"/>
    </row>
    <row r="118" ht="13.5">
      <c r="P118" s="46"/>
    </row>
    <row r="122" ht="13.5" customHeight="1"/>
    <row r="124" ht="13.5">
      <c r="O124" s="46"/>
    </row>
    <row r="131" ht="13.5" customHeight="1"/>
  </sheetData>
  <sheetProtection/>
  <mergeCells count="103">
    <mergeCell ref="C60:E60"/>
    <mergeCell ref="W61:X61"/>
    <mergeCell ref="W62:X62"/>
    <mergeCell ref="R63:S63"/>
    <mergeCell ref="W63:X63"/>
    <mergeCell ref="R59:R60"/>
    <mergeCell ref="S59:S60"/>
    <mergeCell ref="W59:X60"/>
    <mergeCell ref="R55:S55"/>
    <mergeCell ref="W55:X55"/>
    <mergeCell ref="F55:F56"/>
    <mergeCell ref="W57:X57"/>
    <mergeCell ref="D58:E59"/>
    <mergeCell ref="F58:F59"/>
    <mergeCell ref="W54:X54"/>
    <mergeCell ref="Q17:R17"/>
    <mergeCell ref="Q18:R18"/>
    <mergeCell ref="D46:E46"/>
    <mergeCell ref="D47:E47"/>
    <mergeCell ref="R51:R52"/>
    <mergeCell ref="S51:S52"/>
    <mergeCell ref="W51:X52"/>
    <mergeCell ref="F48:F49"/>
    <mergeCell ref="W53:X53"/>
    <mergeCell ref="D42:E42"/>
    <mergeCell ref="W46:X46"/>
    <mergeCell ref="R47:S47"/>
    <mergeCell ref="W47:X47"/>
    <mergeCell ref="F44:F45"/>
    <mergeCell ref="W49:X49"/>
    <mergeCell ref="D51:E51"/>
    <mergeCell ref="F52:F53"/>
    <mergeCell ref="W34:X34"/>
    <mergeCell ref="W45:X45"/>
    <mergeCell ref="C41:E41"/>
    <mergeCell ref="C36:E36"/>
    <mergeCell ref="C37:E37"/>
    <mergeCell ref="R43:R44"/>
    <mergeCell ref="S43:S44"/>
    <mergeCell ref="W43:X44"/>
    <mergeCell ref="C38:E38"/>
    <mergeCell ref="W37:X37"/>
    <mergeCell ref="W38:X38"/>
    <mergeCell ref="R39:S39"/>
    <mergeCell ref="W39:X39"/>
    <mergeCell ref="C39:E40"/>
    <mergeCell ref="F39:F40"/>
    <mergeCell ref="D28:E28"/>
    <mergeCell ref="W36:X36"/>
    <mergeCell ref="C22:E22"/>
    <mergeCell ref="I22:L22"/>
    <mergeCell ref="W30:X30"/>
    <mergeCell ref="C24:E24"/>
    <mergeCell ref="W31:X31"/>
    <mergeCell ref="D25:E25"/>
    <mergeCell ref="C29:E29"/>
    <mergeCell ref="W32:X32"/>
    <mergeCell ref="I19:L19"/>
    <mergeCell ref="C20:E20"/>
    <mergeCell ref="R28:R29"/>
    <mergeCell ref="S28:S29"/>
    <mergeCell ref="W28:X29"/>
    <mergeCell ref="C21:E21"/>
    <mergeCell ref="W21:X21"/>
    <mergeCell ref="D26:E26"/>
    <mergeCell ref="D27:E27"/>
    <mergeCell ref="C23:E23"/>
    <mergeCell ref="C15:E15"/>
    <mergeCell ref="H15:I15"/>
    <mergeCell ref="C17:E17"/>
    <mergeCell ref="H17:I17"/>
    <mergeCell ref="W26:X26"/>
    <mergeCell ref="C12:E12"/>
    <mergeCell ref="H12:I12"/>
    <mergeCell ref="C13:E13"/>
    <mergeCell ref="H13:I13"/>
    <mergeCell ref="C14:E14"/>
    <mergeCell ref="H14:I14"/>
    <mergeCell ref="C9:E9"/>
    <mergeCell ref="H9:I9"/>
    <mergeCell ref="Q9:R9"/>
    <mergeCell ref="C10:E10"/>
    <mergeCell ref="H10:I10"/>
    <mergeCell ref="C11:E11"/>
    <mergeCell ref="H11:I11"/>
    <mergeCell ref="Q10:R10"/>
    <mergeCell ref="Z41:AB42"/>
    <mergeCell ref="W35:X35"/>
    <mergeCell ref="W41:X41"/>
    <mergeCell ref="W33:X33"/>
    <mergeCell ref="A1:C1"/>
    <mergeCell ref="L3:M3"/>
    <mergeCell ref="L5:M5"/>
    <mergeCell ref="F7:I7"/>
    <mergeCell ref="J7:K7"/>
    <mergeCell ref="H8:I8"/>
    <mergeCell ref="X9:Y9"/>
    <mergeCell ref="X10:Y10"/>
    <mergeCell ref="X17:Y17"/>
    <mergeCell ref="X18:Y18"/>
    <mergeCell ref="Z26:AB26"/>
    <mergeCell ref="Z28:Z29"/>
    <mergeCell ref="AB28:AB29"/>
  </mergeCells>
  <printOptions horizontalCentered="1"/>
  <pageMargins left="0.5118110236220472" right="0.5118110236220472" top="0.4724409448818898" bottom="0.2755905511811024" header="0.4724409448818898" footer="0"/>
  <pageSetup cellComments="asDisplayed" fitToHeight="1" fitToWidth="1"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sheetPr>
    <pageSetUpPr fitToPage="1"/>
  </sheetPr>
  <dimension ref="A1:AW34"/>
  <sheetViews>
    <sheetView view="pageBreakPreview" zoomScale="85" zoomScaleNormal="75" zoomScaleSheetLayoutView="85" zoomScalePageLayoutView="0" workbookViewId="0" topLeftCell="A13">
      <selection activeCell="BF28" sqref="BF28"/>
    </sheetView>
  </sheetViews>
  <sheetFormatPr defaultColWidth="2.625" defaultRowHeight="15" customHeight="1"/>
  <cols>
    <col min="1" max="16384" width="2.625" style="168" customWidth="1"/>
  </cols>
  <sheetData>
    <row r="1" spans="1:4" ht="15" customHeight="1">
      <c r="A1" s="168" t="s">
        <v>128</v>
      </c>
      <c r="B1" s="157"/>
      <c r="C1" s="157"/>
      <c r="D1" s="157"/>
    </row>
    <row r="2" ht="6" customHeight="1"/>
    <row r="3" spans="1:49" ht="1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row>
    <row r="4" spans="1:49" ht="15" customHeight="1">
      <c r="A4" s="158"/>
      <c r="B4" s="158"/>
      <c r="C4" s="1621" t="s">
        <v>32</v>
      </c>
      <c r="D4" s="1621"/>
      <c r="E4" s="1621"/>
      <c r="F4" s="1621"/>
      <c r="G4" s="1621"/>
      <c r="H4" s="1621"/>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1"/>
      <c r="AG4" s="1621"/>
      <c r="AH4" s="1621"/>
      <c r="AI4" s="1621"/>
      <c r="AJ4" s="1621"/>
      <c r="AK4" s="1621"/>
      <c r="AL4" s="1621"/>
      <c r="AM4" s="1621"/>
      <c r="AN4" s="1621"/>
      <c r="AO4" s="1621"/>
      <c r="AP4" s="1621"/>
      <c r="AQ4" s="1621"/>
      <c r="AR4" s="1621"/>
      <c r="AS4" s="1621"/>
      <c r="AT4" s="1621"/>
      <c r="AU4" s="1621"/>
      <c r="AV4" s="158"/>
      <c r="AW4" s="158"/>
    </row>
    <row r="5" spans="1:49" ht="1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1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5"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15"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row>
    <row r="10" spans="1:49" ht="15"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15" customHeight="1">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1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15" customHeight="1">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15"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row>
    <row r="16" spans="1:49" ht="15" customHeight="1">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row>
    <row r="17" spans="1:49" ht="15" customHeight="1">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row>
    <row r="18" spans="1:49" ht="15"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row>
    <row r="19" spans="1:49" ht="1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row>
    <row r="20" spans="1:49" ht="15"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row>
    <row r="21" spans="1:49" ht="1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row>
    <row r="22" spans="1:49" ht="1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W22" s="158"/>
    </row>
    <row r="23" spans="1:49" ht="15" customHeight="1">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W23" s="158"/>
    </row>
    <row r="24" spans="1:49" ht="15" customHeight="1">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W24" s="158"/>
    </row>
    <row r="25" spans="1:49" ht="1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622" t="s">
        <v>39</v>
      </c>
      <c r="AK25" s="1622"/>
      <c r="AL25" s="1622"/>
      <c r="AM25" s="1622"/>
      <c r="AN25" s="1622"/>
      <c r="AO25" s="1622"/>
      <c r="AP25" s="1622"/>
      <c r="AQ25" s="1622"/>
      <c r="AR25" s="1622"/>
      <c r="AS25" s="1622"/>
      <c r="AT25" s="1622"/>
      <c r="AU25" s="1622"/>
      <c r="AV25" s="1622"/>
      <c r="AW25" s="158"/>
    </row>
    <row r="26" spans="1:49" ht="15"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623" t="s">
        <v>720</v>
      </c>
      <c r="AK26" s="1623"/>
      <c r="AL26" s="1623"/>
      <c r="AM26" s="1623"/>
      <c r="AN26" s="1623"/>
      <c r="AO26" s="1623"/>
      <c r="AP26" s="1623"/>
      <c r="AQ26" s="1623"/>
      <c r="AR26" s="1623"/>
      <c r="AS26" s="1623"/>
      <c r="AT26" s="1623" t="s">
        <v>33</v>
      </c>
      <c r="AU26" s="1623"/>
      <c r="AV26" s="1623"/>
      <c r="AW26" s="158"/>
    </row>
    <row r="27" spans="1:49" ht="1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24" t="s">
        <v>392</v>
      </c>
      <c r="AK27" s="1624"/>
      <c r="AL27" s="1624"/>
      <c r="AM27" s="1624"/>
      <c r="AN27" s="1624"/>
      <c r="AO27" s="1624"/>
      <c r="AP27" s="1624"/>
      <c r="AQ27" s="1624"/>
      <c r="AR27" s="1624"/>
      <c r="AS27" s="1624"/>
      <c r="AT27" s="1623" t="s">
        <v>34</v>
      </c>
      <c r="AU27" s="1623"/>
      <c r="AV27" s="1623"/>
      <c r="AW27" s="158"/>
    </row>
    <row r="28" spans="1:48" ht="1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794" t="s">
        <v>321</v>
      </c>
      <c r="AK28" s="896"/>
      <c r="AL28" s="896"/>
      <c r="AM28" s="896"/>
      <c r="AN28" s="896"/>
      <c r="AO28" s="896"/>
      <c r="AP28" s="896"/>
      <c r="AQ28" s="896"/>
      <c r="AR28" s="896"/>
      <c r="AS28" s="795"/>
      <c r="AT28" s="794" t="s">
        <v>35</v>
      </c>
      <c r="AU28" s="896"/>
      <c r="AV28" s="795"/>
    </row>
    <row r="29" spans="1:48" ht="15"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794" t="s">
        <v>323</v>
      </c>
      <c r="AK29" s="896"/>
      <c r="AL29" s="896"/>
      <c r="AM29" s="896"/>
      <c r="AN29" s="896"/>
      <c r="AO29" s="896"/>
      <c r="AP29" s="896"/>
      <c r="AQ29" s="896"/>
      <c r="AR29" s="896"/>
      <c r="AS29" s="795"/>
      <c r="AT29" s="794" t="s">
        <v>40</v>
      </c>
      <c r="AU29" s="896"/>
      <c r="AV29" s="795"/>
    </row>
    <row r="30" spans="1:48"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625" t="s">
        <v>806</v>
      </c>
      <c r="AK30" s="1626"/>
      <c r="AL30" s="1626"/>
      <c r="AM30" s="1626"/>
      <c r="AN30" s="1626"/>
      <c r="AO30" s="1626"/>
      <c r="AP30" s="1626"/>
      <c r="AQ30" s="1626"/>
      <c r="AR30" s="1626"/>
      <c r="AS30" s="1627"/>
      <c r="AT30" s="794" t="s">
        <v>564</v>
      </c>
      <c r="AU30" s="896"/>
      <c r="AV30" s="795"/>
    </row>
    <row r="31" spans="1:48" ht="1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794" t="s">
        <v>226</v>
      </c>
      <c r="AK31" s="896"/>
      <c r="AL31" s="896"/>
      <c r="AM31" s="896"/>
      <c r="AN31" s="896"/>
      <c r="AO31" s="896"/>
      <c r="AP31" s="896"/>
      <c r="AQ31" s="896"/>
      <c r="AR31" s="896"/>
      <c r="AS31" s="795"/>
      <c r="AT31" s="794" t="s">
        <v>36</v>
      </c>
      <c r="AU31" s="896"/>
      <c r="AV31" s="795"/>
    </row>
    <row r="32" spans="1:48" ht="1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794" t="s">
        <v>38</v>
      </c>
      <c r="AK32" s="896"/>
      <c r="AL32" s="896"/>
      <c r="AM32" s="896"/>
      <c r="AN32" s="896"/>
      <c r="AO32" s="896"/>
      <c r="AP32" s="896"/>
      <c r="AQ32" s="896"/>
      <c r="AR32" s="896"/>
      <c r="AS32" s="795"/>
      <c r="AT32" s="794" t="s">
        <v>37</v>
      </c>
      <c r="AU32" s="896"/>
      <c r="AV32" s="795"/>
    </row>
    <row r="33" spans="1:39" ht="15"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row>
    <row r="34" spans="1:41" ht="15" customHeight="1">
      <c r="A34" s="162"/>
      <c r="B34" s="162"/>
      <c r="C34" s="162"/>
      <c r="D34" s="162"/>
      <c r="E34" s="162"/>
      <c r="F34" s="162"/>
      <c r="G34" s="162"/>
      <c r="H34" s="162"/>
      <c r="I34" s="1621" t="s">
        <v>380</v>
      </c>
      <c r="J34" s="1621"/>
      <c r="K34" s="1621"/>
      <c r="L34" s="1621"/>
      <c r="M34" s="1621"/>
      <c r="N34" s="1621"/>
      <c r="O34" s="1621"/>
      <c r="P34" s="1621"/>
      <c r="Q34" s="1621"/>
      <c r="R34" s="1621"/>
      <c r="S34" s="1621"/>
      <c r="T34" s="1621"/>
      <c r="U34" s="1621"/>
      <c r="V34" s="1621"/>
      <c r="W34" s="1621"/>
      <c r="X34" s="1621"/>
      <c r="Y34" s="1621"/>
      <c r="Z34" s="1621"/>
      <c r="AA34" s="1621"/>
      <c r="AB34" s="1621"/>
      <c r="AC34" s="1621"/>
      <c r="AD34" s="1621"/>
      <c r="AE34" s="1621"/>
      <c r="AF34" s="1621"/>
      <c r="AG34" s="1621"/>
      <c r="AH34" s="1621"/>
      <c r="AI34" s="1621"/>
      <c r="AJ34" s="1621"/>
      <c r="AK34" s="1621"/>
      <c r="AL34" s="1621"/>
      <c r="AM34" s="1621"/>
      <c r="AN34" s="1621"/>
      <c r="AO34" s="158"/>
    </row>
  </sheetData>
  <sheetProtection/>
  <mergeCells count="17">
    <mergeCell ref="I34:AN34"/>
    <mergeCell ref="AT26:AV26"/>
    <mergeCell ref="AT27:AV27"/>
    <mergeCell ref="AT30:AV30"/>
    <mergeCell ref="AJ27:AS27"/>
    <mergeCell ref="AJ29:AS29"/>
    <mergeCell ref="AJ30:AS30"/>
    <mergeCell ref="C4:AU4"/>
    <mergeCell ref="AJ31:AS31"/>
    <mergeCell ref="AJ32:AS32"/>
    <mergeCell ref="AT31:AV31"/>
    <mergeCell ref="AT32:AV32"/>
    <mergeCell ref="AJ25:AV25"/>
    <mergeCell ref="AT28:AV28"/>
    <mergeCell ref="AT29:AV29"/>
    <mergeCell ref="AJ28:AS28"/>
    <mergeCell ref="AJ26:AS26"/>
  </mergeCells>
  <printOptions/>
  <pageMargins left="0.7874015748031497" right="0.7874015748031497" top="0.984251968503937" bottom="0.61" header="0.5118110236220472" footer="0.5118110236220472"/>
  <pageSetup fitToHeight="1" fitToWidth="1" horizontalDpi="400" verticalDpi="400" orientation="landscape"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29"/>
  <sheetViews>
    <sheetView view="pageBreakPreview" zoomScale="85" zoomScaleNormal="75" zoomScaleSheetLayoutView="85" zoomScalePageLayoutView="0" workbookViewId="0" topLeftCell="A16">
      <selection activeCell="A16" sqref="A16"/>
    </sheetView>
  </sheetViews>
  <sheetFormatPr defaultColWidth="2.625" defaultRowHeight="15" customHeight="1"/>
  <cols>
    <col min="1" max="1" width="15.125" style="1" customWidth="1"/>
    <col min="2" max="2" width="12.125" style="1" customWidth="1"/>
    <col min="3" max="3" width="17.75390625" style="1" bestFit="1" customWidth="1"/>
    <col min="4" max="5" width="5.875" style="1" customWidth="1"/>
    <col min="6" max="8" width="9.375" style="1" customWidth="1"/>
    <col min="9" max="9" width="8.50390625" style="1" bestFit="1" customWidth="1"/>
    <col min="10" max="10" width="15.625" style="1" bestFit="1" customWidth="1"/>
    <col min="11" max="11" width="7.875" style="1" customWidth="1"/>
    <col min="12" max="12" width="9.25390625" style="1" customWidth="1"/>
    <col min="13" max="13" width="8.875" style="1" customWidth="1"/>
    <col min="14" max="16384" width="2.625" style="1" customWidth="1"/>
  </cols>
  <sheetData>
    <row r="1" ht="15" customHeight="1">
      <c r="M1" s="4" t="s">
        <v>463</v>
      </c>
    </row>
    <row r="2" spans="1:13" ht="15" customHeight="1">
      <c r="A2" s="1" t="s">
        <v>129</v>
      </c>
      <c r="M2" s="4" t="s">
        <v>464</v>
      </c>
    </row>
    <row r="3" spans="1:13" ht="18" customHeight="1">
      <c r="A3" s="1630" t="s">
        <v>465</v>
      </c>
      <c r="B3" s="1631" t="s">
        <v>466</v>
      </c>
      <c r="C3" s="1631" t="s">
        <v>467</v>
      </c>
      <c r="D3" s="1630" t="s">
        <v>468</v>
      </c>
      <c r="E3" s="1630" t="s">
        <v>469</v>
      </c>
      <c r="F3" s="272" t="s">
        <v>470</v>
      </c>
      <c r="G3" s="272" t="s">
        <v>471</v>
      </c>
      <c r="H3" s="272" t="s">
        <v>472</v>
      </c>
      <c r="I3" s="272" t="s">
        <v>473</v>
      </c>
      <c r="J3" s="272" t="s">
        <v>474</v>
      </c>
      <c r="K3" s="1630" t="s">
        <v>475</v>
      </c>
      <c r="L3" s="272" t="s">
        <v>476</v>
      </c>
      <c r="M3" s="1628" t="s">
        <v>41</v>
      </c>
    </row>
    <row r="4" spans="1:13" s="2" customFormat="1" ht="18" customHeight="1">
      <c r="A4" s="1630"/>
      <c r="B4" s="1631"/>
      <c r="C4" s="1631"/>
      <c r="D4" s="1630"/>
      <c r="E4" s="1630"/>
      <c r="F4" s="272" t="s">
        <v>477</v>
      </c>
      <c r="G4" s="272" t="s">
        <v>235</v>
      </c>
      <c r="H4" s="272" t="s">
        <v>478</v>
      </c>
      <c r="I4" s="272" t="s">
        <v>479</v>
      </c>
      <c r="J4" s="272" t="s">
        <v>478</v>
      </c>
      <c r="K4" s="1630"/>
      <c r="L4" s="272" t="s">
        <v>478</v>
      </c>
      <c r="M4" s="1628"/>
    </row>
    <row r="5" spans="1:13" ht="15" customHeight="1">
      <c r="A5" s="10" t="s">
        <v>480</v>
      </c>
      <c r="B5" s="10"/>
      <c r="C5" s="10"/>
      <c r="D5" s="10"/>
      <c r="E5" s="10"/>
      <c r="F5" s="10"/>
      <c r="G5" s="10"/>
      <c r="H5" s="10"/>
      <c r="I5" s="10"/>
      <c r="J5" s="10"/>
      <c r="K5" s="10"/>
      <c r="L5" s="10"/>
      <c r="M5" s="10"/>
    </row>
    <row r="6" spans="1:13" ht="15" customHeight="1">
      <c r="A6" s="296" t="s">
        <v>481</v>
      </c>
      <c r="B6" s="296"/>
      <c r="C6" s="296"/>
      <c r="D6" s="296"/>
      <c r="E6" s="296"/>
      <c r="F6" s="296"/>
      <c r="G6" s="296"/>
      <c r="H6" s="296"/>
      <c r="I6" s="296"/>
      <c r="J6" s="296"/>
      <c r="K6" s="296"/>
      <c r="L6" s="296"/>
      <c r="M6" s="1629" t="s">
        <v>482</v>
      </c>
    </row>
    <row r="7" spans="1:13" ht="15" customHeight="1">
      <c r="A7" s="10"/>
      <c r="B7" s="10"/>
      <c r="C7" s="10"/>
      <c r="D7" s="10"/>
      <c r="E7" s="10"/>
      <c r="F7" s="10"/>
      <c r="G7" s="10"/>
      <c r="H7" s="10"/>
      <c r="I7" s="10"/>
      <c r="J7" s="10"/>
      <c r="K7" s="10"/>
      <c r="L7" s="10"/>
      <c r="M7" s="1629"/>
    </row>
    <row r="8" spans="1:13" ht="15" customHeight="1">
      <c r="A8" s="10"/>
      <c r="B8" s="10"/>
      <c r="C8" s="10"/>
      <c r="D8" s="10"/>
      <c r="E8" s="10"/>
      <c r="F8" s="10"/>
      <c r="G8" s="10"/>
      <c r="H8" s="10"/>
      <c r="I8" s="10"/>
      <c r="J8" s="10"/>
      <c r="K8" s="10"/>
      <c r="L8" s="10"/>
      <c r="M8" s="1629"/>
    </row>
    <row r="9" spans="1:13" ht="15" customHeight="1">
      <c r="A9" s="10"/>
      <c r="B9" s="10"/>
      <c r="C9" s="10"/>
      <c r="D9" s="10"/>
      <c r="E9" s="10"/>
      <c r="F9" s="10"/>
      <c r="G9" s="10"/>
      <c r="H9" s="10"/>
      <c r="I9" s="10"/>
      <c r="J9" s="10"/>
      <c r="K9" s="10"/>
      <c r="L9" s="10"/>
      <c r="M9" s="1629"/>
    </row>
    <row r="10" spans="1:13" ht="15" customHeight="1">
      <c r="A10" s="10"/>
      <c r="B10" s="10"/>
      <c r="C10" s="10"/>
      <c r="D10" s="10"/>
      <c r="E10" s="10"/>
      <c r="F10" s="10"/>
      <c r="G10" s="10"/>
      <c r="H10" s="10"/>
      <c r="I10" s="10"/>
      <c r="J10" s="10"/>
      <c r="K10" s="10"/>
      <c r="L10" s="10"/>
      <c r="M10" s="10"/>
    </row>
    <row r="11" spans="1:13" ht="15" customHeight="1">
      <c r="A11" s="10"/>
      <c r="B11" s="10"/>
      <c r="C11" s="10"/>
      <c r="D11" s="10"/>
      <c r="E11" s="10"/>
      <c r="F11" s="10"/>
      <c r="G11" s="10"/>
      <c r="H11" s="10"/>
      <c r="I11" s="10"/>
      <c r="J11" s="10"/>
      <c r="K11" s="10"/>
      <c r="L11" s="10"/>
      <c r="M11" s="10"/>
    </row>
    <row r="12" spans="1:13" ht="15" customHeight="1">
      <c r="A12" s="10"/>
      <c r="B12" s="10"/>
      <c r="C12" s="10"/>
      <c r="D12" s="10"/>
      <c r="E12" s="10"/>
      <c r="F12" s="10"/>
      <c r="G12" s="10"/>
      <c r="H12" s="10"/>
      <c r="I12" s="10"/>
      <c r="J12" s="10"/>
      <c r="K12" s="10"/>
      <c r="L12" s="10"/>
      <c r="M12" s="10"/>
    </row>
    <row r="13" spans="1:13" ht="15" customHeight="1">
      <c r="A13" s="10"/>
      <c r="B13" s="10"/>
      <c r="C13" s="10"/>
      <c r="D13" s="10"/>
      <c r="E13" s="10"/>
      <c r="F13" s="10"/>
      <c r="G13" s="10"/>
      <c r="H13" s="10"/>
      <c r="I13" s="10"/>
      <c r="J13" s="10"/>
      <c r="K13" s="10"/>
      <c r="L13" s="10"/>
      <c r="M13" s="10"/>
    </row>
    <row r="14" spans="1:13" ht="15" customHeight="1">
      <c r="A14" s="10"/>
      <c r="B14" s="10"/>
      <c r="C14" s="10"/>
      <c r="D14" s="10"/>
      <c r="E14" s="10"/>
      <c r="F14" s="10"/>
      <c r="G14" s="10"/>
      <c r="H14" s="10"/>
      <c r="I14" s="10"/>
      <c r="J14" s="10"/>
      <c r="K14" s="10"/>
      <c r="L14" s="10"/>
      <c r="M14" s="10"/>
    </row>
    <row r="15" spans="1:13" ht="15" customHeight="1">
      <c r="A15" s="10"/>
      <c r="B15" s="10"/>
      <c r="C15" s="10"/>
      <c r="D15" s="10"/>
      <c r="E15" s="10"/>
      <c r="F15" s="10"/>
      <c r="G15" s="10"/>
      <c r="H15" s="10"/>
      <c r="I15" s="10"/>
      <c r="J15" s="10"/>
      <c r="K15" s="10"/>
      <c r="L15" s="10"/>
      <c r="M15" s="10"/>
    </row>
    <row r="16" spans="1:13" ht="15" customHeight="1">
      <c r="A16" s="10"/>
      <c r="B16" s="10"/>
      <c r="C16" s="10"/>
      <c r="D16" s="10"/>
      <c r="E16" s="10"/>
      <c r="F16" s="10"/>
      <c r="G16" s="10"/>
      <c r="H16" s="10"/>
      <c r="I16" s="10"/>
      <c r="J16" s="10"/>
      <c r="K16" s="10"/>
      <c r="L16" s="10"/>
      <c r="M16" s="10"/>
    </row>
    <row r="17" spans="1:13" ht="15" customHeight="1">
      <c r="A17" s="10"/>
      <c r="B17" s="10"/>
      <c r="C17" s="10"/>
      <c r="D17" s="10"/>
      <c r="E17" s="10"/>
      <c r="F17" s="10"/>
      <c r="G17" s="10"/>
      <c r="H17" s="10"/>
      <c r="I17" s="10"/>
      <c r="J17" s="10"/>
      <c r="K17" s="10"/>
      <c r="L17" s="10"/>
      <c r="M17" s="10"/>
    </row>
    <row r="18" spans="1:13" ht="15" customHeight="1">
      <c r="A18" s="10"/>
      <c r="B18" s="10"/>
      <c r="C18" s="10"/>
      <c r="D18" s="10"/>
      <c r="E18" s="10"/>
      <c r="F18" s="10"/>
      <c r="G18" s="10"/>
      <c r="H18" s="10"/>
      <c r="I18" s="10"/>
      <c r="J18" s="10"/>
      <c r="K18" s="10"/>
      <c r="L18" s="10"/>
      <c r="M18" s="10"/>
    </row>
    <row r="19" spans="1:13" ht="15" customHeight="1">
      <c r="A19" s="10"/>
      <c r="B19" s="10"/>
      <c r="C19" s="10"/>
      <c r="D19" s="10"/>
      <c r="E19" s="10"/>
      <c r="F19" s="10"/>
      <c r="G19" s="10"/>
      <c r="H19" s="10"/>
      <c r="I19" s="10"/>
      <c r="J19" s="10"/>
      <c r="K19" s="10"/>
      <c r="L19" s="10"/>
      <c r="M19" s="10"/>
    </row>
    <row r="20" spans="1:13" ht="15" customHeight="1">
      <c r="A20" s="10"/>
      <c r="B20" s="10"/>
      <c r="C20" s="10"/>
      <c r="D20" s="10"/>
      <c r="E20" s="10"/>
      <c r="F20" s="10"/>
      <c r="G20" s="10"/>
      <c r="H20" s="10"/>
      <c r="I20" s="10"/>
      <c r="J20" s="10"/>
      <c r="K20" s="10"/>
      <c r="L20" s="10"/>
      <c r="M20" s="10"/>
    </row>
    <row r="21" spans="1:13" ht="15" customHeight="1">
      <c r="A21" s="10"/>
      <c r="B21" s="10"/>
      <c r="C21" s="10"/>
      <c r="D21" s="10"/>
      <c r="E21" s="10"/>
      <c r="F21" s="10"/>
      <c r="G21" s="10"/>
      <c r="H21" s="10"/>
      <c r="I21" s="10"/>
      <c r="J21" s="10"/>
      <c r="K21" s="10"/>
      <c r="L21" s="10"/>
      <c r="M21" s="10"/>
    </row>
    <row r="22" spans="1:13" ht="15" customHeight="1">
      <c r="A22" s="10"/>
      <c r="B22" s="10"/>
      <c r="C22" s="10"/>
      <c r="D22" s="10"/>
      <c r="E22" s="10"/>
      <c r="F22" s="10"/>
      <c r="G22" s="10"/>
      <c r="H22" s="10"/>
      <c r="I22" s="10"/>
      <c r="J22" s="10"/>
      <c r="K22" s="10"/>
      <c r="L22" s="10"/>
      <c r="M22" s="10"/>
    </row>
    <row r="23" spans="1:13" ht="15" customHeight="1">
      <c r="A23" s="10"/>
      <c r="B23" s="10"/>
      <c r="C23" s="10"/>
      <c r="D23" s="10"/>
      <c r="E23" s="10"/>
      <c r="F23" s="10"/>
      <c r="G23" s="10"/>
      <c r="H23" s="10"/>
      <c r="I23" s="10"/>
      <c r="J23" s="10"/>
      <c r="K23" s="10"/>
      <c r="L23" s="10"/>
      <c r="M23" s="10"/>
    </row>
    <row r="24" spans="1:13" ht="15" customHeight="1">
      <c r="A24" s="10" t="s">
        <v>483</v>
      </c>
      <c r="B24" s="10"/>
      <c r="C24" s="10"/>
      <c r="D24" s="10"/>
      <c r="E24" s="10"/>
      <c r="F24" s="10"/>
      <c r="G24" s="10"/>
      <c r="H24" s="10"/>
      <c r="I24" s="10"/>
      <c r="J24" s="10"/>
      <c r="K24" s="10"/>
      <c r="L24" s="10"/>
      <c r="M24" s="10"/>
    </row>
    <row r="25" spans="1:13" ht="15" customHeight="1">
      <c r="A25" s="296" t="s">
        <v>484</v>
      </c>
      <c r="B25" s="296"/>
      <c r="C25" s="296"/>
      <c r="D25" s="296"/>
      <c r="E25" s="296"/>
      <c r="F25" s="296"/>
      <c r="G25" s="296"/>
      <c r="H25" s="296"/>
      <c r="I25" s="296"/>
      <c r="J25" s="296"/>
      <c r="K25" s="296"/>
      <c r="L25" s="296"/>
      <c r="M25" s="296"/>
    </row>
    <row r="26" spans="1:13" ht="15" customHeight="1">
      <c r="A26" s="271"/>
      <c r="B26" s="271"/>
      <c r="C26" s="271"/>
      <c r="D26" s="271"/>
      <c r="E26" s="271"/>
      <c r="F26" s="271"/>
      <c r="G26" s="271"/>
      <c r="H26" s="271"/>
      <c r="I26" s="271"/>
      <c r="J26" s="271"/>
      <c r="K26" s="271"/>
      <c r="L26" s="271"/>
      <c r="M26" s="271"/>
    </row>
    <row r="27" spans="1:13" ht="15" customHeight="1">
      <c r="A27" s="297" t="s">
        <v>485</v>
      </c>
      <c r="B27" s="270"/>
      <c r="C27" s="270"/>
      <c r="D27" s="270"/>
      <c r="E27" s="270"/>
      <c r="F27" s="270"/>
      <c r="G27" s="270"/>
      <c r="H27" s="270"/>
      <c r="I27" s="270"/>
      <c r="J27" s="270"/>
      <c r="K27" s="270"/>
      <c r="L27" s="270"/>
      <c r="M27" s="270"/>
    </row>
    <row r="28" spans="1:13" ht="15" customHeight="1">
      <c r="A28" s="298" t="s">
        <v>486</v>
      </c>
      <c r="B28" s="10"/>
      <c r="C28" s="10"/>
      <c r="D28" s="10"/>
      <c r="E28" s="10"/>
      <c r="F28" s="10"/>
      <c r="G28" s="10"/>
      <c r="H28" s="10"/>
      <c r="I28" s="10"/>
      <c r="J28" s="10"/>
      <c r="K28" s="10"/>
      <c r="L28" s="10"/>
      <c r="M28" s="10"/>
    </row>
    <row r="29" spans="1:13" ht="15" customHeight="1">
      <c r="A29" s="299" t="s">
        <v>487</v>
      </c>
      <c r="B29" s="271"/>
      <c r="C29" s="271"/>
      <c r="D29" s="271"/>
      <c r="E29" s="271"/>
      <c r="F29" s="271"/>
      <c r="G29" s="271"/>
      <c r="H29" s="271"/>
      <c r="I29" s="271"/>
      <c r="J29" s="271"/>
      <c r="K29" s="271"/>
      <c r="L29" s="271"/>
      <c r="M29" s="271"/>
    </row>
  </sheetData>
  <sheetProtection/>
  <mergeCells count="8">
    <mergeCell ref="M3:M4"/>
    <mergeCell ref="M6:M9"/>
    <mergeCell ref="A3:A4"/>
    <mergeCell ref="B3:B4"/>
    <mergeCell ref="C3:C4"/>
    <mergeCell ref="D3:D4"/>
    <mergeCell ref="E3:E4"/>
    <mergeCell ref="K3:K4"/>
  </mergeCells>
  <printOptions/>
  <pageMargins left="0.5905511811023623" right="0.5905511811023623" top="0.984251968503937" bottom="0.7874015748031497" header="0.5118110236220472" footer="0.5118110236220472"/>
  <pageSetup fitToHeight="1" fitToWidth="1"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AW34"/>
  <sheetViews>
    <sheetView view="pageBreakPreview" zoomScale="85" zoomScaleNormal="75" zoomScaleSheetLayoutView="85" zoomScalePageLayoutView="0" workbookViewId="0" topLeftCell="A1">
      <selection activeCell="AE30" sqref="AE30"/>
    </sheetView>
  </sheetViews>
  <sheetFormatPr defaultColWidth="2.625" defaultRowHeight="15" customHeight="1"/>
  <cols>
    <col min="1" max="16384" width="2.625" style="3" customWidth="1"/>
  </cols>
  <sheetData>
    <row r="1" ht="15" customHeight="1">
      <c r="A1" s="3" t="s">
        <v>673</v>
      </c>
    </row>
    <row r="2" ht="6" customHeight="1"/>
    <row r="4" spans="19:47" ht="15" customHeight="1">
      <c r="S4" s="768" t="s">
        <v>681</v>
      </c>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row>
    <row r="34" spans="1:49" ht="15" customHeight="1">
      <c r="A34" s="768" t="s">
        <v>138</v>
      </c>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row>
    <row r="35" ht="6" customHeight="1"/>
  </sheetData>
  <sheetProtection/>
  <mergeCells count="2">
    <mergeCell ref="S4:AU4"/>
    <mergeCell ref="A34:AW34"/>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W34"/>
  <sheetViews>
    <sheetView view="pageBreakPreview" zoomScaleNormal="75" zoomScaleSheetLayoutView="100" zoomScalePageLayoutView="0" workbookViewId="0" topLeftCell="A1">
      <selection activeCell="T74" sqref="T74"/>
    </sheetView>
  </sheetViews>
  <sheetFormatPr defaultColWidth="2.625" defaultRowHeight="15" customHeight="1"/>
  <cols>
    <col min="1" max="16384" width="2.625" style="3" customWidth="1"/>
  </cols>
  <sheetData>
    <row r="1" ht="15" customHeight="1">
      <c r="A1" s="3" t="s">
        <v>682</v>
      </c>
    </row>
    <row r="2" ht="6" customHeight="1"/>
    <row r="4" spans="19:47" ht="15" customHeight="1">
      <c r="S4" s="768" t="s">
        <v>488</v>
      </c>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row>
    <row r="34" spans="1:49" ht="15" customHeight="1">
      <c r="A34" s="768" t="s">
        <v>138</v>
      </c>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row>
    <row r="35" ht="6" customHeight="1"/>
  </sheetData>
  <sheetProtection/>
  <mergeCells count="2">
    <mergeCell ref="S4:AU4"/>
    <mergeCell ref="A34:AW34"/>
  </mergeCells>
  <printOptions/>
  <pageMargins left="0.7874015748031497" right="0.7874015748031497" top="0.984251968503937" bottom="0.7874015748031497" header="0.5118110236220472" footer="0.5118110236220472"/>
  <pageSetup fitToHeight="1" fitToWidth="1" horizontalDpi="400" verticalDpi="400" orientation="landscape" paperSize="9" scale="98"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L58"/>
  <sheetViews>
    <sheetView view="pageBreakPreview" zoomScale="75" zoomScaleNormal="75" zoomScaleSheetLayoutView="75" zoomScalePageLayoutView="0" workbookViewId="0" topLeftCell="A1">
      <selection activeCell="H41" sqref="H41"/>
    </sheetView>
  </sheetViews>
  <sheetFormatPr defaultColWidth="2.625" defaultRowHeight="15" customHeight="1"/>
  <cols>
    <col min="1" max="5" width="3.125" style="11" customWidth="1"/>
    <col min="6" max="6" width="11.25390625" style="11" customWidth="1"/>
    <col min="7" max="7" width="3.75390625" style="12" bestFit="1" customWidth="1"/>
    <col min="8" max="19" width="8.125" style="11" customWidth="1"/>
    <col min="20" max="20" width="9.875" style="11" customWidth="1"/>
    <col min="21" max="16384" width="2.625" style="11" customWidth="1"/>
  </cols>
  <sheetData>
    <row r="1" spans="1:7" ht="15" customHeight="1">
      <c r="A1" s="1036" t="s">
        <v>675</v>
      </c>
      <c r="B1" s="942"/>
      <c r="C1" s="942"/>
      <c r="D1" s="1037"/>
      <c r="E1" s="2"/>
      <c r="F1" s="1" t="s">
        <v>130</v>
      </c>
      <c r="G1" s="2"/>
    </row>
    <row r="2" spans="2:22" ht="15" customHeight="1">
      <c r="B2" s="11" t="s">
        <v>131</v>
      </c>
      <c r="V2" s="11" t="s">
        <v>132</v>
      </c>
    </row>
    <row r="3" spans="2:38" ht="48" customHeight="1">
      <c r="B3" s="1655" t="s">
        <v>216</v>
      </c>
      <c r="C3" s="1655"/>
      <c r="D3" s="1655"/>
      <c r="E3" s="1655"/>
      <c r="F3" s="1655"/>
      <c r="G3" s="1642" t="s">
        <v>62</v>
      </c>
      <c r="H3" s="1671" t="s">
        <v>63</v>
      </c>
      <c r="I3" s="1669"/>
      <c r="J3" s="1669"/>
      <c r="K3" s="1668" t="s">
        <v>585</v>
      </c>
      <c r="L3" s="1668"/>
      <c r="M3" s="1668"/>
      <c r="N3" s="1669" t="s">
        <v>824</v>
      </c>
      <c r="O3" s="1669"/>
      <c r="P3" s="1670"/>
      <c r="Q3" s="1669" t="s">
        <v>418</v>
      </c>
      <c r="R3" s="1669"/>
      <c r="S3" s="1670"/>
      <c r="T3" s="1663" t="s">
        <v>41</v>
      </c>
      <c r="V3" s="1665" t="s">
        <v>66</v>
      </c>
      <c r="W3" s="1666"/>
      <c r="X3" s="1666"/>
      <c r="Y3" s="1666"/>
      <c r="Z3" s="1666"/>
      <c r="AA3" s="1666"/>
      <c r="AB3" s="1666"/>
      <c r="AC3" s="1666"/>
      <c r="AD3" s="1666"/>
      <c r="AE3" s="1666"/>
      <c r="AF3" s="1666"/>
      <c r="AG3" s="1666"/>
      <c r="AH3" s="1666"/>
      <c r="AI3" s="1666"/>
      <c r="AJ3" s="1666"/>
      <c r="AK3" s="1666"/>
      <c r="AL3" s="1667"/>
    </row>
    <row r="4" spans="2:38" ht="15" customHeight="1">
      <c r="B4" s="1655"/>
      <c r="C4" s="1655"/>
      <c r="D4" s="1655"/>
      <c r="E4" s="1655"/>
      <c r="F4" s="1655"/>
      <c r="G4" s="1644"/>
      <c r="H4" s="254" t="s">
        <v>242</v>
      </c>
      <c r="I4" s="17" t="s">
        <v>154</v>
      </c>
      <c r="J4" s="17" t="s">
        <v>236</v>
      </c>
      <c r="K4" s="17" t="s">
        <v>242</v>
      </c>
      <c r="L4" s="17" t="s">
        <v>154</v>
      </c>
      <c r="M4" s="17" t="s">
        <v>236</v>
      </c>
      <c r="N4" s="17" t="s">
        <v>242</v>
      </c>
      <c r="O4" s="17" t="s">
        <v>154</v>
      </c>
      <c r="P4" s="17" t="s">
        <v>236</v>
      </c>
      <c r="Q4" s="17" t="s">
        <v>242</v>
      </c>
      <c r="R4" s="17" t="s">
        <v>154</v>
      </c>
      <c r="S4" s="253" t="s">
        <v>236</v>
      </c>
      <c r="T4" s="1664"/>
      <c r="V4" s="19"/>
      <c r="W4" s="15"/>
      <c r="X4" s="15"/>
      <c r="Y4" s="15"/>
      <c r="Z4" s="15"/>
      <c r="AA4" s="15"/>
      <c r="AB4" s="15"/>
      <c r="AC4" s="15"/>
      <c r="AD4" s="15"/>
      <c r="AE4" s="15"/>
      <c r="AF4" s="15"/>
      <c r="AG4" s="15"/>
      <c r="AH4" s="15"/>
      <c r="AI4" s="15"/>
      <c r="AJ4" s="15"/>
      <c r="AK4" s="15"/>
      <c r="AL4" s="20"/>
    </row>
    <row r="5" spans="2:38" ht="12" customHeight="1">
      <c r="B5" s="1642" t="s">
        <v>42</v>
      </c>
      <c r="C5" s="1642" t="s">
        <v>65</v>
      </c>
      <c r="D5" s="1632" t="s">
        <v>43</v>
      </c>
      <c r="E5" s="1632"/>
      <c r="F5" s="1633"/>
      <c r="G5" s="1645" t="s">
        <v>381</v>
      </c>
      <c r="H5" s="255"/>
      <c r="I5" s="255"/>
      <c r="J5" s="255"/>
      <c r="K5" s="255"/>
      <c r="L5" s="255"/>
      <c r="M5" s="255"/>
      <c r="N5" s="258"/>
      <c r="O5" s="258"/>
      <c r="P5" s="258"/>
      <c r="Q5" s="255"/>
      <c r="R5" s="255"/>
      <c r="S5" s="256"/>
      <c r="T5" s="257"/>
      <c r="V5" s="19" t="s">
        <v>67</v>
      </c>
      <c r="W5" s="15"/>
      <c r="X5" s="15"/>
      <c r="Y5" s="15"/>
      <c r="Z5" s="15"/>
      <c r="AA5" s="15"/>
      <c r="AB5" s="15"/>
      <c r="AC5" s="15"/>
      <c r="AD5" s="15"/>
      <c r="AE5" s="15"/>
      <c r="AF5" s="15"/>
      <c r="AG5" s="15"/>
      <c r="AH5" s="15"/>
      <c r="AI5" s="15"/>
      <c r="AJ5" s="15"/>
      <c r="AK5" s="15"/>
      <c r="AL5" s="20"/>
    </row>
    <row r="6" spans="2:38" ht="12" customHeight="1">
      <c r="B6" s="1643"/>
      <c r="C6" s="1643"/>
      <c r="D6" s="1634"/>
      <c r="E6" s="1634"/>
      <c r="F6" s="1635"/>
      <c r="G6" s="1646"/>
      <c r="H6" s="13"/>
      <c r="I6" s="13"/>
      <c r="J6" s="13"/>
      <c r="K6" s="13"/>
      <c r="L6" s="13"/>
      <c r="M6" s="13"/>
      <c r="N6" s="259"/>
      <c r="O6" s="259"/>
      <c r="P6" s="259"/>
      <c r="Q6" s="13"/>
      <c r="R6" s="13"/>
      <c r="S6" s="16"/>
      <c r="T6" s="18"/>
      <c r="V6" s="19"/>
      <c r="W6" s="15"/>
      <c r="X6" s="15"/>
      <c r="Y6" s="15"/>
      <c r="Z6" s="15"/>
      <c r="AA6" s="15"/>
      <c r="AB6" s="15"/>
      <c r="AC6" s="15"/>
      <c r="AD6" s="15"/>
      <c r="AE6" s="15"/>
      <c r="AF6" s="15"/>
      <c r="AG6" s="15"/>
      <c r="AH6" s="15"/>
      <c r="AI6" s="15"/>
      <c r="AJ6" s="15"/>
      <c r="AK6" s="15"/>
      <c r="AL6" s="20"/>
    </row>
    <row r="7" spans="2:38" ht="12" customHeight="1">
      <c r="B7" s="1643"/>
      <c r="C7" s="1643"/>
      <c r="D7" s="1632" t="s">
        <v>44</v>
      </c>
      <c r="E7" s="1632"/>
      <c r="F7" s="1633"/>
      <c r="G7" s="1645" t="s">
        <v>382</v>
      </c>
      <c r="H7" s="255"/>
      <c r="I7" s="255"/>
      <c r="J7" s="255"/>
      <c r="K7" s="255"/>
      <c r="L7" s="255"/>
      <c r="M7" s="255"/>
      <c r="N7" s="258"/>
      <c r="O7" s="258"/>
      <c r="P7" s="258"/>
      <c r="Q7" s="255"/>
      <c r="R7" s="255"/>
      <c r="S7" s="256"/>
      <c r="T7" s="257"/>
      <c r="V7" s="19"/>
      <c r="W7" s="15"/>
      <c r="X7" s="15"/>
      <c r="Y7" s="15"/>
      <c r="Z7" s="15"/>
      <c r="AA7" s="15"/>
      <c r="AB7" s="15"/>
      <c r="AC7" s="15"/>
      <c r="AD7" s="15"/>
      <c r="AE7" s="15"/>
      <c r="AF7" s="15"/>
      <c r="AG7" s="15"/>
      <c r="AH7" s="15"/>
      <c r="AI7" s="15"/>
      <c r="AJ7" s="15"/>
      <c r="AK7" s="15"/>
      <c r="AL7" s="20"/>
    </row>
    <row r="8" spans="2:38" ht="12" customHeight="1">
      <c r="B8" s="1643"/>
      <c r="C8" s="1643"/>
      <c r="D8" s="1634"/>
      <c r="E8" s="1634"/>
      <c r="F8" s="1635"/>
      <c r="G8" s="1646"/>
      <c r="H8" s="13"/>
      <c r="I8" s="13"/>
      <c r="J8" s="13"/>
      <c r="K8" s="13"/>
      <c r="L8" s="13"/>
      <c r="M8" s="13"/>
      <c r="N8" s="259"/>
      <c r="O8" s="259"/>
      <c r="P8" s="259"/>
      <c r="Q8" s="13"/>
      <c r="R8" s="13"/>
      <c r="S8" s="16"/>
      <c r="T8" s="18"/>
      <c r="V8" s="19"/>
      <c r="W8" s="15"/>
      <c r="X8" s="15"/>
      <c r="Y8" s="15"/>
      <c r="Z8" s="15"/>
      <c r="AA8" s="15"/>
      <c r="AB8" s="15"/>
      <c r="AC8" s="15"/>
      <c r="AD8" s="15"/>
      <c r="AE8" s="15"/>
      <c r="AF8" s="15"/>
      <c r="AG8" s="15"/>
      <c r="AH8" s="15"/>
      <c r="AI8" s="15"/>
      <c r="AJ8" s="15"/>
      <c r="AK8" s="15"/>
      <c r="AL8" s="20"/>
    </row>
    <row r="9" spans="2:38" ht="12" customHeight="1">
      <c r="B9" s="1643"/>
      <c r="C9" s="1643"/>
      <c r="D9" s="1632" t="s">
        <v>45</v>
      </c>
      <c r="E9" s="1632"/>
      <c r="F9" s="1633"/>
      <c r="G9" s="1645" t="s">
        <v>383</v>
      </c>
      <c r="H9" s="255"/>
      <c r="I9" s="255"/>
      <c r="J9" s="255"/>
      <c r="K9" s="255"/>
      <c r="L9" s="255"/>
      <c r="M9" s="255"/>
      <c r="N9" s="258"/>
      <c r="O9" s="258"/>
      <c r="P9" s="258"/>
      <c r="Q9" s="255"/>
      <c r="R9" s="255"/>
      <c r="S9" s="256"/>
      <c r="T9" s="257"/>
      <c r="V9" s="19"/>
      <c r="W9" s="15"/>
      <c r="X9" s="15"/>
      <c r="Y9" s="15"/>
      <c r="Z9" s="15"/>
      <c r="AA9" s="15"/>
      <c r="AB9" s="15"/>
      <c r="AC9" s="15"/>
      <c r="AD9" s="15"/>
      <c r="AE9" s="15"/>
      <c r="AF9" s="15"/>
      <c r="AG9" s="15"/>
      <c r="AH9" s="15"/>
      <c r="AI9" s="15"/>
      <c r="AJ9" s="15"/>
      <c r="AK9" s="15"/>
      <c r="AL9" s="20"/>
    </row>
    <row r="10" spans="2:38" ht="12" customHeight="1">
      <c r="B10" s="1643"/>
      <c r="C10" s="1643"/>
      <c r="D10" s="1634"/>
      <c r="E10" s="1634"/>
      <c r="F10" s="1635"/>
      <c r="G10" s="1646"/>
      <c r="H10" s="13"/>
      <c r="I10" s="13"/>
      <c r="J10" s="13"/>
      <c r="K10" s="13"/>
      <c r="L10" s="13"/>
      <c r="M10" s="13"/>
      <c r="N10" s="259"/>
      <c r="O10" s="259"/>
      <c r="P10" s="259"/>
      <c r="Q10" s="13"/>
      <c r="R10" s="13"/>
      <c r="S10" s="16"/>
      <c r="T10" s="18"/>
      <c r="V10" s="19"/>
      <c r="W10" s="15"/>
      <c r="X10" s="15"/>
      <c r="Y10" s="15"/>
      <c r="Z10" s="15"/>
      <c r="AA10" s="15"/>
      <c r="AB10" s="15"/>
      <c r="AC10" s="15"/>
      <c r="AD10" s="15"/>
      <c r="AE10" s="15"/>
      <c r="AF10" s="15"/>
      <c r="AG10" s="15"/>
      <c r="AH10" s="15"/>
      <c r="AI10" s="15"/>
      <c r="AJ10" s="15"/>
      <c r="AK10" s="15"/>
      <c r="AL10" s="20"/>
    </row>
    <row r="11" spans="2:38" ht="12" customHeight="1">
      <c r="B11" s="1643"/>
      <c r="C11" s="1643"/>
      <c r="D11" s="1652" t="s">
        <v>384</v>
      </c>
      <c r="E11" s="1652"/>
      <c r="F11" s="1649"/>
      <c r="G11" s="1645"/>
      <c r="H11" s="255"/>
      <c r="I11" s="255"/>
      <c r="J11" s="255"/>
      <c r="K11" s="255"/>
      <c r="L11" s="255"/>
      <c r="M11" s="255"/>
      <c r="N11" s="258"/>
      <c r="O11" s="258"/>
      <c r="P11" s="258"/>
      <c r="Q11" s="255"/>
      <c r="R11" s="255"/>
      <c r="S11" s="256"/>
      <c r="T11" s="257"/>
      <c r="V11" s="19"/>
      <c r="W11" s="15"/>
      <c r="X11" s="15"/>
      <c r="Y11" s="15"/>
      <c r="Z11" s="15"/>
      <c r="AA11" s="15"/>
      <c r="AB11" s="15"/>
      <c r="AC11" s="15"/>
      <c r="AD11" s="15"/>
      <c r="AE11" s="15"/>
      <c r="AF11" s="15"/>
      <c r="AG11" s="15"/>
      <c r="AH11" s="15"/>
      <c r="AI11" s="15"/>
      <c r="AJ11" s="15"/>
      <c r="AK11" s="15"/>
      <c r="AL11" s="20"/>
    </row>
    <row r="12" spans="2:38" ht="12" customHeight="1">
      <c r="B12" s="1643"/>
      <c r="C12" s="1643"/>
      <c r="D12" s="1653"/>
      <c r="E12" s="1653"/>
      <c r="F12" s="1654"/>
      <c r="G12" s="1646"/>
      <c r="H12" s="13"/>
      <c r="I12" s="13"/>
      <c r="J12" s="13"/>
      <c r="K12" s="13"/>
      <c r="L12" s="13"/>
      <c r="M12" s="13"/>
      <c r="N12" s="259"/>
      <c r="O12" s="259"/>
      <c r="P12" s="259"/>
      <c r="Q12" s="13"/>
      <c r="R12" s="13"/>
      <c r="S12" s="16"/>
      <c r="T12" s="18"/>
      <c r="V12" s="19"/>
      <c r="W12" s="15"/>
      <c r="X12" s="15"/>
      <c r="Y12" s="15"/>
      <c r="Z12" s="15"/>
      <c r="AA12" s="15"/>
      <c r="AB12" s="15"/>
      <c r="AC12" s="15"/>
      <c r="AD12" s="15"/>
      <c r="AE12" s="15"/>
      <c r="AF12" s="15"/>
      <c r="AG12" s="15"/>
      <c r="AH12" s="15"/>
      <c r="AI12" s="15"/>
      <c r="AJ12" s="15"/>
      <c r="AK12" s="15"/>
      <c r="AL12" s="20"/>
    </row>
    <row r="13" spans="2:38" ht="12" customHeight="1">
      <c r="B13" s="1643"/>
      <c r="C13" s="1643"/>
      <c r="D13" s="1662"/>
      <c r="E13" s="1648" t="s">
        <v>385</v>
      </c>
      <c r="F13" s="1649"/>
      <c r="G13" s="1645" t="s">
        <v>382</v>
      </c>
      <c r="H13" s="255"/>
      <c r="I13" s="255"/>
      <c r="J13" s="255"/>
      <c r="K13" s="255"/>
      <c r="L13" s="255"/>
      <c r="M13" s="255"/>
      <c r="N13" s="258"/>
      <c r="O13" s="258"/>
      <c r="P13" s="258"/>
      <c r="Q13" s="255"/>
      <c r="R13" s="255"/>
      <c r="S13" s="256"/>
      <c r="T13" s="257"/>
      <c r="V13" s="19"/>
      <c r="W13" s="15"/>
      <c r="X13" s="15"/>
      <c r="Y13" s="15"/>
      <c r="Z13" s="15"/>
      <c r="AA13" s="15"/>
      <c r="AB13" s="15"/>
      <c r="AC13" s="15"/>
      <c r="AD13" s="15"/>
      <c r="AE13" s="15"/>
      <c r="AF13" s="15"/>
      <c r="AG13" s="15"/>
      <c r="AH13" s="15"/>
      <c r="AI13" s="15"/>
      <c r="AJ13" s="15"/>
      <c r="AK13" s="15"/>
      <c r="AL13" s="20"/>
    </row>
    <row r="14" spans="2:38" ht="12" customHeight="1">
      <c r="B14" s="1643"/>
      <c r="C14" s="1644"/>
      <c r="D14" s="1660"/>
      <c r="E14" s="1650"/>
      <c r="F14" s="1651"/>
      <c r="G14" s="1646"/>
      <c r="H14" s="13"/>
      <c r="I14" s="13"/>
      <c r="J14" s="13"/>
      <c r="K14" s="13"/>
      <c r="L14" s="13"/>
      <c r="M14" s="13"/>
      <c r="N14" s="259"/>
      <c r="O14" s="259"/>
      <c r="P14" s="259"/>
      <c r="Q14" s="13"/>
      <c r="R14" s="13"/>
      <c r="S14" s="16"/>
      <c r="T14" s="18"/>
      <c r="V14" s="19"/>
      <c r="W14" s="15"/>
      <c r="X14" s="15"/>
      <c r="Y14" s="15"/>
      <c r="Z14" s="15"/>
      <c r="AA14" s="15"/>
      <c r="AB14" s="15"/>
      <c r="AC14" s="15"/>
      <c r="AD14" s="15"/>
      <c r="AE14" s="15"/>
      <c r="AF14" s="15"/>
      <c r="AG14" s="15"/>
      <c r="AH14" s="15"/>
      <c r="AI14" s="15"/>
      <c r="AJ14" s="15"/>
      <c r="AK14" s="15"/>
      <c r="AL14" s="20"/>
    </row>
    <row r="15" spans="2:38" ht="12" customHeight="1">
      <c r="B15" s="1643"/>
      <c r="C15" s="1636" t="s">
        <v>46</v>
      </c>
      <c r="D15" s="1632"/>
      <c r="E15" s="1632"/>
      <c r="F15" s="1633"/>
      <c r="G15" s="1645" t="s">
        <v>389</v>
      </c>
      <c r="H15" s="255"/>
      <c r="I15" s="255"/>
      <c r="J15" s="255"/>
      <c r="K15" s="255"/>
      <c r="L15" s="255"/>
      <c r="M15" s="255"/>
      <c r="N15" s="255"/>
      <c r="O15" s="255"/>
      <c r="P15" s="255"/>
      <c r="Q15" s="255"/>
      <c r="R15" s="255"/>
      <c r="S15" s="256"/>
      <c r="T15" s="257"/>
      <c r="V15" s="19"/>
      <c r="W15" s="15"/>
      <c r="X15" s="15"/>
      <c r="Y15" s="15"/>
      <c r="Z15" s="15"/>
      <c r="AA15" s="15"/>
      <c r="AB15" s="15"/>
      <c r="AC15" s="15"/>
      <c r="AD15" s="15"/>
      <c r="AE15" s="15"/>
      <c r="AF15" s="15"/>
      <c r="AG15" s="15"/>
      <c r="AH15" s="15"/>
      <c r="AI15" s="15"/>
      <c r="AJ15" s="15"/>
      <c r="AK15" s="15"/>
      <c r="AL15" s="20"/>
    </row>
    <row r="16" spans="2:38" ht="12" customHeight="1">
      <c r="B16" s="1643"/>
      <c r="C16" s="1637"/>
      <c r="D16" s="1634"/>
      <c r="E16" s="1634"/>
      <c r="F16" s="1635"/>
      <c r="G16" s="1646"/>
      <c r="H16" s="13"/>
      <c r="I16" s="13"/>
      <c r="J16" s="13"/>
      <c r="K16" s="13"/>
      <c r="L16" s="13"/>
      <c r="M16" s="13"/>
      <c r="N16" s="13"/>
      <c r="O16" s="13"/>
      <c r="P16" s="13"/>
      <c r="Q16" s="13"/>
      <c r="R16" s="13"/>
      <c r="S16" s="16"/>
      <c r="T16" s="18"/>
      <c r="V16" s="19"/>
      <c r="W16" s="15"/>
      <c r="X16" s="15"/>
      <c r="Y16" s="15"/>
      <c r="Z16" s="15"/>
      <c r="AA16" s="15"/>
      <c r="AB16" s="15"/>
      <c r="AC16" s="15"/>
      <c r="AD16" s="15"/>
      <c r="AE16" s="15"/>
      <c r="AF16" s="15"/>
      <c r="AG16" s="15"/>
      <c r="AH16" s="15"/>
      <c r="AI16" s="15"/>
      <c r="AJ16" s="15"/>
      <c r="AK16" s="15"/>
      <c r="AL16" s="20"/>
    </row>
    <row r="17" spans="2:38" ht="12" customHeight="1">
      <c r="B17" s="1643"/>
      <c r="C17" s="1636" t="s">
        <v>47</v>
      </c>
      <c r="D17" s="1632"/>
      <c r="E17" s="1632"/>
      <c r="F17" s="1633"/>
      <c r="G17" s="1645" t="s">
        <v>382</v>
      </c>
      <c r="H17" s="255"/>
      <c r="I17" s="255"/>
      <c r="J17" s="255"/>
      <c r="K17" s="255"/>
      <c r="L17" s="255"/>
      <c r="M17" s="255"/>
      <c r="N17" s="255"/>
      <c r="O17" s="255"/>
      <c r="P17" s="255"/>
      <c r="Q17" s="255"/>
      <c r="R17" s="255"/>
      <c r="S17" s="256"/>
      <c r="T17" s="257"/>
      <c r="V17" s="19"/>
      <c r="W17" s="15"/>
      <c r="X17" s="15"/>
      <c r="Y17" s="15"/>
      <c r="Z17" s="15"/>
      <c r="AA17" s="15"/>
      <c r="AB17" s="15"/>
      <c r="AC17" s="15"/>
      <c r="AD17" s="15"/>
      <c r="AE17" s="15"/>
      <c r="AF17" s="15"/>
      <c r="AG17" s="15"/>
      <c r="AH17" s="15"/>
      <c r="AI17" s="15"/>
      <c r="AJ17" s="15"/>
      <c r="AK17" s="15"/>
      <c r="AL17" s="20"/>
    </row>
    <row r="18" spans="2:38" ht="12" customHeight="1">
      <c r="B18" s="1643"/>
      <c r="C18" s="1637"/>
      <c r="D18" s="1634"/>
      <c r="E18" s="1634"/>
      <c r="F18" s="1635"/>
      <c r="G18" s="1646"/>
      <c r="H18" s="13"/>
      <c r="I18" s="13"/>
      <c r="J18" s="13"/>
      <c r="K18" s="13"/>
      <c r="L18" s="13"/>
      <c r="M18" s="13"/>
      <c r="N18" s="13"/>
      <c r="O18" s="13"/>
      <c r="P18" s="13"/>
      <c r="Q18" s="13"/>
      <c r="R18" s="13"/>
      <c r="S18" s="16"/>
      <c r="T18" s="18"/>
      <c r="V18" s="19"/>
      <c r="W18" s="15"/>
      <c r="X18" s="15"/>
      <c r="Y18" s="15"/>
      <c r="Z18" s="15"/>
      <c r="AA18" s="15"/>
      <c r="AB18" s="15"/>
      <c r="AC18" s="15"/>
      <c r="AD18" s="15"/>
      <c r="AE18" s="15"/>
      <c r="AF18" s="15"/>
      <c r="AG18" s="15"/>
      <c r="AH18" s="15"/>
      <c r="AI18" s="15"/>
      <c r="AJ18" s="15"/>
      <c r="AK18" s="15"/>
      <c r="AL18" s="20"/>
    </row>
    <row r="19" spans="2:38" ht="12" customHeight="1">
      <c r="B19" s="1643"/>
      <c r="C19" s="1636" t="s">
        <v>48</v>
      </c>
      <c r="D19" s="1632"/>
      <c r="E19" s="1632"/>
      <c r="F19" s="1633"/>
      <c r="G19" s="1645" t="s">
        <v>386</v>
      </c>
      <c r="H19" s="255"/>
      <c r="I19" s="255"/>
      <c r="J19" s="255"/>
      <c r="K19" s="255"/>
      <c r="L19" s="255"/>
      <c r="M19" s="255"/>
      <c r="N19" s="255"/>
      <c r="O19" s="255"/>
      <c r="P19" s="255"/>
      <c r="Q19" s="255"/>
      <c r="R19" s="255"/>
      <c r="S19" s="256"/>
      <c r="T19" s="257"/>
      <c r="V19" s="19" t="s">
        <v>68</v>
      </c>
      <c r="W19" s="15"/>
      <c r="X19" s="15"/>
      <c r="Y19" s="15"/>
      <c r="Z19" s="15"/>
      <c r="AA19" s="15"/>
      <c r="AB19" s="15"/>
      <c r="AC19" s="15"/>
      <c r="AD19" s="15"/>
      <c r="AE19" s="15"/>
      <c r="AF19" s="15"/>
      <c r="AG19" s="15"/>
      <c r="AH19" s="15"/>
      <c r="AI19" s="15"/>
      <c r="AJ19" s="15"/>
      <c r="AK19" s="15"/>
      <c r="AL19" s="20"/>
    </row>
    <row r="20" spans="2:38" ht="12" customHeight="1">
      <c r="B20" s="1643"/>
      <c r="C20" s="1637"/>
      <c r="D20" s="1634"/>
      <c r="E20" s="1634"/>
      <c r="F20" s="1635"/>
      <c r="G20" s="1646"/>
      <c r="H20" s="13"/>
      <c r="I20" s="13"/>
      <c r="J20" s="13"/>
      <c r="K20" s="13"/>
      <c r="L20" s="13"/>
      <c r="M20" s="13"/>
      <c r="N20" s="13"/>
      <c r="O20" s="13"/>
      <c r="P20" s="13"/>
      <c r="Q20" s="13"/>
      <c r="R20" s="13"/>
      <c r="S20" s="16"/>
      <c r="T20" s="18"/>
      <c r="V20" s="19"/>
      <c r="W20" s="15"/>
      <c r="X20" s="15"/>
      <c r="Y20" s="15"/>
      <c r="Z20" s="15"/>
      <c r="AA20" s="15"/>
      <c r="AB20" s="15"/>
      <c r="AC20" s="15"/>
      <c r="AD20" s="15"/>
      <c r="AE20" s="15"/>
      <c r="AF20" s="15"/>
      <c r="AG20" s="15"/>
      <c r="AH20" s="15"/>
      <c r="AI20" s="15"/>
      <c r="AJ20" s="15"/>
      <c r="AK20" s="15"/>
      <c r="AL20" s="20"/>
    </row>
    <row r="21" spans="2:38" ht="12" customHeight="1">
      <c r="B21" s="1643"/>
      <c r="C21" s="1636" t="s">
        <v>217</v>
      </c>
      <c r="D21" s="1632"/>
      <c r="E21" s="1632"/>
      <c r="F21" s="1633"/>
      <c r="G21" s="1645"/>
      <c r="H21" s="255"/>
      <c r="I21" s="255"/>
      <c r="J21" s="255"/>
      <c r="K21" s="255"/>
      <c r="L21" s="255"/>
      <c r="M21" s="255"/>
      <c r="N21" s="255"/>
      <c r="O21" s="255"/>
      <c r="P21" s="255"/>
      <c r="Q21" s="255"/>
      <c r="R21" s="255"/>
      <c r="S21" s="256"/>
      <c r="T21" s="257"/>
      <c r="V21" s="19"/>
      <c r="W21" s="22" t="s">
        <v>246</v>
      </c>
      <c r="X21" s="22"/>
      <c r="Y21" s="22" t="s">
        <v>69</v>
      </c>
      <c r="Z21" s="22"/>
      <c r="AA21" s="22"/>
      <c r="AB21" s="15"/>
      <c r="AC21" s="15"/>
      <c r="AD21" s="15"/>
      <c r="AE21" s="15"/>
      <c r="AF21" s="15"/>
      <c r="AG21" s="15"/>
      <c r="AH21" s="15"/>
      <c r="AI21" s="15"/>
      <c r="AJ21" s="15"/>
      <c r="AK21" s="15"/>
      <c r="AL21" s="20"/>
    </row>
    <row r="22" spans="2:38" ht="12" customHeight="1">
      <c r="B22" s="1644"/>
      <c r="C22" s="1637"/>
      <c r="D22" s="1634"/>
      <c r="E22" s="1634"/>
      <c r="F22" s="1635"/>
      <c r="G22" s="1646"/>
      <c r="H22" s="13"/>
      <c r="I22" s="13"/>
      <c r="J22" s="13"/>
      <c r="K22" s="13"/>
      <c r="L22" s="13"/>
      <c r="M22" s="13"/>
      <c r="N22" s="13"/>
      <c r="O22" s="13"/>
      <c r="P22" s="13"/>
      <c r="Q22" s="13"/>
      <c r="R22" s="13"/>
      <c r="S22" s="16"/>
      <c r="T22" s="18"/>
      <c r="V22" s="19"/>
      <c r="W22" s="22"/>
      <c r="X22" s="22"/>
      <c r="Y22" s="22"/>
      <c r="Z22" s="22"/>
      <c r="AA22" s="22"/>
      <c r="AB22" s="15"/>
      <c r="AC22" s="15"/>
      <c r="AD22" s="15"/>
      <c r="AE22" s="15"/>
      <c r="AF22" s="15"/>
      <c r="AG22" s="15"/>
      <c r="AH22" s="15"/>
      <c r="AI22" s="15"/>
      <c r="AJ22" s="15"/>
      <c r="AK22" s="15"/>
      <c r="AL22" s="20"/>
    </row>
    <row r="23" spans="2:38" ht="12" customHeight="1">
      <c r="B23" s="1642" t="s">
        <v>49</v>
      </c>
      <c r="C23" s="1636" t="s">
        <v>50</v>
      </c>
      <c r="D23" s="1632"/>
      <c r="E23" s="1632"/>
      <c r="F23" s="1633"/>
      <c r="G23" s="1645" t="s">
        <v>142</v>
      </c>
      <c r="H23" s="255"/>
      <c r="I23" s="255"/>
      <c r="J23" s="255"/>
      <c r="K23" s="255"/>
      <c r="L23" s="255"/>
      <c r="M23" s="255"/>
      <c r="N23" s="255"/>
      <c r="O23" s="255"/>
      <c r="P23" s="255"/>
      <c r="Q23" s="255"/>
      <c r="R23" s="255"/>
      <c r="S23" s="256"/>
      <c r="T23" s="257"/>
      <c r="V23" s="19"/>
      <c r="W23" s="22"/>
      <c r="X23" s="22"/>
      <c r="Y23" s="22" t="s">
        <v>70</v>
      </c>
      <c r="Z23" s="22"/>
      <c r="AA23" s="22"/>
      <c r="AB23" s="15"/>
      <c r="AC23" s="15"/>
      <c r="AD23" s="15"/>
      <c r="AE23" s="15"/>
      <c r="AF23" s="15"/>
      <c r="AG23" s="15"/>
      <c r="AH23" s="15"/>
      <c r="AI23" s="15"/>
      <c r="AJ23" s="15"/>
      <c r="AK23" s="15"/>
      <c r="AL23" s="20"/>
    </row>
    <row r="24" spans="2:38" ht="12" customHeight="1">
      <c r="B24" s="1643"/>
      <c r="C24" s="1637"/>
      <c r="D24" s="1634"/>
      <c r="E24" s="1634"/>
      <c r="F24" s="1635"/>
      <c r="G24" s="1646"/>
      <c r="H24" s="13"/>
      <c r="I24" s="13"/>
      <c r="J24" s="13"/>
      <c r="K24" s="13"/>
      <c r="L24" s="13"/>
      <c r="M24" s="13"/>
      <c r="N24" s="13"/>
      <c r="O24" s="13"/>
      <c r="P24" s="13"/>
      <c r="Q24" s="13"/>
      <c r="R24" s="13"/>
      <c r="S24" s="16"/>
      <c r="T24" s="18"/>
      <c r="V24" s="19"/>
      <c r="W24" s="22"/>
      <c r="X24" s="22"/>
      <c r="Y24" s="22"/>
      <c r="Z24" s="22"/>
      <c r="AA24" s="22"/>
      <c r="AB24" s="15"/>
      <c r="AC24" s="15"/>
      <c r="AD24" s="15"/>
      <c r="AE24" s="15"/>
      <c r="AF24" s="15"/>
      <c r="AG24" s="15"/>
      <c r="AH24" s="15"/>
      <c r="AI24" s="15"/>
      <c r="AJ24" s="15"/>
      <c r="AK24" s="15"/>
      <c r="AL24" s="20"/>
    </row>
    <row r="25" spans="2:38" ht="12" customHeight="1">
      <c r="B25" s="1643"/>
      <c r="C25" s="1636" t="s">
        <v>51</v>
      </c>
      <c r="D25" s="1632"/>
      <c r="E25" s="1632"/>
      <c r="F25" s="1633"/>
      <c r="G25" s="1645" t="s">
        <v>390</v>
      </c>
      <c r="H25" s="255"/>
      <c r="I25" s="255"/>
      <c r="J25" s="255"/>
      <c r="K25" s="255"/>
      <c r="L25" s="255"/>
      <c r="M25" s="255"/>
      <c r="N25" s="255"/>
      <c r="O25" s="255"/>
      <c r="P25" s="255"/>
      <c r="Q25" s="255"/>
      <c r="R25" s="255"/>
      <c r="S25" s="256"/>
      <c r="T25" s="257"/>
      <c r="V25" s="19"/>
      <c r="W25" s="22"/>
      <c r="X25" s="22"/>
      <c r="Y25" s="22"/>
      <c r="Z25" s="22" t="s">
        <v>71</v>
      </c>
      <c r="AA25" s="22"/>
      <c r="AB25" s="15"/>
      <c r="AC25" s="15"/>
      <c r="AD25" s="15"/>
      <c r="AE25" s="15"/>
      <c r="AF25" s="15"/>
      <c r="AG25" s="15"/>
      <c r="AH25" s="15"/>
      <c r="AI25" s="15"/>
      <c r="AJ25" s="15"/>
      <c r="AK25" s="15"/>
      <c r="AL25" s="20"/>
    </row>
    <row r="26" spans="2:38" ht="12" customHeight="1">
      <c r="B26" s="1643"/>
      <c r="C26" s="1637"/>
      <c r="D26" s="1634"/>
      <c r="E26" s="1634"/>
      <c r="F26" s="1635"/>
      <c r="G26" s="1646"/>
      <c r="H26" s="13"/>
      <c r="I26" s="13"/>
      <c r="J26" s="13"/>
      <c r="K26" s="13"/>
      <c r="L26" s="13"/>
      <c r="M26" s="13"/>
      <c r="N26" s="13"/>
      <c r="O26" s="13"/>
      <c r="P26" s="13"/>
      <c r="Q26" s="13"/>
      <c r="R26" s="13"/>
      <c r="S26" s="16"/>
      <c r="T26" s="18"/>
      <c r="V26" s="19"/>
      <c r="W26" s="22"/>
      <c r="X26" s="22"/>
      <c r="Y26" s="22"/>
      <c r="Z26" s="22"/>
      <c r="AA26" s="22"/>
      <c r="AB26" s="15"/>
      <c r="AC26" s="15"/>
      <c r="AD26" s="15"/>
      <c r="AE26" s="15"/>
      <c r="AF26" s="15"/>
      <c r="AG26" s="15"/>
      <c r="AH26" s="15"/>
      <c r="AI26" s="15"/>
      <c r="AJ26" s="15"/>
      <c r="AK26" s="15"/>
      <c r="AL26" s="20"/>
    </row>
    <row r="27" spans="2:38" ht="12" customHeight="1">
      <c r="B27" s="1643"/>
      <c r="C27" s="1636" t="s">
        <v>52</v>
      </c>
      <c r="D27" s="1632"/>
      <c r="E27" s="1632"/>
      <c r="F27" s="1633"/>
      <c r="G27" s="1645" t="s">
        <v>390</v>
      </c>
      <c r="H27" s="255"/>
      <c r="I27" s="255"/>
      <c r="J27" s="255"/>
      <c r="K27" s="255"/>
      <c r="L27" s="255"/>
      <c r="M27" s="255"/>
      <c r="N27" s="255"/>
      <c r="O27" s="255"/>
      <c r="P27" s="255"/>
      <c r="Q27" s="255"/>
      <c r="R27" s="255"/>
      <c r="S27" s="256"/>
      <c r="T27" s="257"/>
      <c r="V27" s="19"/>
      <c r="W27" s="22"/>
      <c r="X27" s="22"/>
      <c r="Y27" s="22" t="s">
        <v>72</v>
      </c>
      <c r="Z27" s="22"/>
      <c r="AA27" s="22"/>
      <c r="AB27" s="15"/>
      <c r="AC27" s="15"/>
      <c r="AD27" s="15"/>
      <c r="AE27" s="15"/>
      <c r="AF27" s="15"/>
      <c r="AG27" s="15"/>
      <c r="AH27" s="15"/>
      <c r="AI27" s="15"/>
      <c r="AJ27" s="15"/>
      <c r="AK27" s="15"/>
      <c r="AL27" s="20"/>
    </row>
    <row r="28" spans="2:38" ht="12" customHeight="1">
      <c r="B28" s="1643"/>
      <c r="C28" s="1637"/>
      <c r="D28" s="1634"/>
      <c r="E28" s="1634"/>
      <c r="F28" s="1635"/>
      <c r="G28" s="1646"/>
      <c r="H28" s="13"/>
      <c r="I28" s="13"/>
      <c r="J28" s="13"/>
      <c r="K28" s="13"/>
      <c r="L28" s="13"/>
      <c r="M28" s="13"/>
      <c r="N28" s="13"/>
      <c r="O28" s="13"/>
      <c r="P28" s="13"/>
      <c r="Q28" s="13"/>
      <c r="R28" s="13"/>
      <c r="S28" s="16"/>
      <c r="T28" s="18"/>
      <c r="V28" s="19"/>
      <c r="W28" s="22"/>
      <c r="X28" s="22"/>
      <c r="Y28" s="22"/>
      <c r="Z28" s="22"/>
      <c r="AA28" s="22"/>
      <c r="AB28" s="15"/>
      <c r="AC28" s="15"/>
      <c r="AD28" s="15"/>
      <c r="AE28" s="15"/>
      <c r="AF28" s="15"/>
      <c r="AG28" s="15"/>
      <c r="AH28" s="15"/>
      <c r="AI28" s="15"/>
      <c r="AJ28" s="15"/>
      <c r="AK28" s="15"/>
      <c r="AL28" s="20"/>
    </row>
    <row r="29" spans="2:38" ht="12" customHeight="1">
      <c r="B29" s="1643"/>
      <c r="C29" s="1636" t="s">
        <v>48</v>
      </c>
      <c r="D29" s="1632"/>
      <c r="E29" s="1632"/>
      <c r="F29" s="1633"/>
      <c r="G29" s="1645" t="s">
        <v>390</v>
      </c>
      <c r="H29" s="255"/>
      <c r="I29" s="255"/>
      <c r="J29" s="255"/>
      <c r="K29" s="255"/>
      <c r="L29" s="255"/>
      <c r="M29" s="255"/>
      <c r="N29" s="255"/>
      <c r="O29" s="255"/>
      <c r="P29" s="255"/>
      <c r="Q29" s="255"/>
      <c r="R29" s="255"/>
      <c r="S29" s="256"/>
      <c r="T29" s="257"/>
      <c r="V29" s="19"/>
      <c r="W29" s="22"/>
      <c r="X29" s="22"/>
      <c r="Y29" s="22" t="s">
        <v>284</v>
      </c>
      <c r="Z29" s="22"/>
      <c r="AA29" s="22"/>
      <c r="AB29" s="15"/>
      <c r="AC29" s="15"/>
      <c r="AD29" s="15"/>
      <c r="AE29" s="15"/>
      <c r="AF29" s="15"/>
      <c r="AG29" s="15"/>
      <c r="AH29" s="15"/>
      <c r="AI29" s="15"/>
      <c r="AJ29" s="15"/>
      <c r="AK29" s="15"/>
      <c r="AL29" s="20"/>
    </row>
    <row r="30" spans="2:38" ht="12" customHeight="1">
      <c r="B30" s="1643"/>
      <c r="C30" s="1637"/>
      <c r="D30" s="1634"/>
      <c r="E30" s="1634"/>
      <c r="F30" s="1635"/>
      <c r="G30" s="1646"/>
      <c r="H30" s="13"/>
      <c r="I30" s="13"/>
      <c r="J30" s="13"/>
      <c r="K30" s="13"/>
      <c r="L30" s="13"/>
      <c r="M30" s="13"/>
      <c r="N30" s="13"/>
      <c r="O30" s="13"/>
      <c r="P30" s="13"/>
      <c r="Q30" s="13"/>
      <c r="R30" s="13"/>
      <c r="S30" s="16"/>
      <c r="T30" s="18"/>
      <c r="V30" s="19"/>
      <c r="W30" s="22"/>
      <c r="X30" s="22"/>
      <c r="Y30" s="22"/>
      <c r="Z30" s="22"/>
      <c r="AA30" s="22"/>
      <c r="AB30" s="15"/>
      <c r="AC30" s="15"/>
      <c r="AD30" s="15"/>
      <c r="AE30" s="15"/>
      <c r="AF30" s="15"/>
      <c r="AG30" s="15"/>
      <c r="AH30" s="15"/>
      <c r="AI30" s="15"/>
      <c r="AJ30" s="15"/>
      <c r="AK30" s="15"/>
      <c r="AL30" s="20"/>
    </row>
    <row r="31" spans="2:38" ht="12" customHeight="1">
      <c r="B31" s="1643"/>
      <c r="C31" s="1636" t="s">
        <v>217</v>
      </c>
      <c r="D31" s="1632"/>
      <c r="E31" s="1632"/>
      <c r="F31" s="1633"/>
      <c r="G31" s="1645"/>
      <c r="H31" s="255"/>
      <c r="I31" s="255"/>
      <c r="J31" s="255"/>
      <c r="K31" s="255"/>
      <c r="L31" s="255"/>
      <c r="M31" s="255"/>
      <c r="N31" s="255"/>
      <c r="O31" s="255"/>
      <c r="P31" s="255"/>
      <c r="Q31" s="255"/>
      <c r="R31" s="255"/>
      <c r="S31" s="256"/>
      <c r="T31" s="257"/>
      <c r="V31" s="19"/>
      <c r="W31" s="22"/>
      <c r="X31" s="22"/>
      <c r="Y31" s="22" t="s">
        <v>73</v>
      </c>
      <c r="Z31" s="22"/>
      <c r="AA31" s="22"/>
      <c r="AB31" s="15"/>
      <c r="AC31" s="15"/>
      <c r="AD31" s="15"/>
      <c r="AE31" s="15"/>
      <c r="AF31" s="15"/>
      <c r="AG31" s="15"/>
      <c r="AH31" s="15"/>
      <c r="AI31" s="15"/>
      <c r="AJ31" s="15"/>
      <c r="AK31" s="15"/>
      <c r="AL31" s="20"/>
    </row>
    <row r="32" spans="2:38" ht="12" customHeight="1">
      <c r="B32" s="1644"/>
      <c r="C32" s="1637"/>
      <c r="D32" s="1634"/>
      <c r="E32" s="1634"/>
      <c r="F32" s="1635"/>
      <c r="G32" s="1646"/>
      <c r="H32" s="13"/>
      <c r="I32" s="13"/>
      <c r="J32" s="13"/>
      <c r="K32" s="13"/>
      <c r="L32" s="13"/>
      <c r="M32" s="13"/>
      <c r="N32" s="13"/>
      <c r="O32" s="13"/>
      <c r="P32" s="13"/>
      <c r="Q32" s="13"/>
      <c r="R32" s="13"/>
      <c r="S32" s="16"/>
      <c r="T32" s="18"/>
      <c r="V32" s="19"/>
      <c r="W32" s="22"/>
      <c r="X32" s="22"/>
      <c r="Y32" s="22"/>
      <c r="Z32" s="22"/>
      <c r="AA32" s="22"/>
      <c r="AB32" s="15"/>
      <c r="AC32" s="15"/>
      <c r="AD32" s="15"/>
      <c r="AE32" s="15"/>
      <c r="AF32" s="15"/>
      <c r="AG32" s="15"/>
      <c r="AH32" s="15"/>
      <c r="AI32" s="15"/>
      <c r="AJ32" s="15"/>
      <c r="AK32" s="15"/>
      <c r="AL32" s="20"/>
    </row>
    <row r="33" spans="2:38" ht="12" customHeight="1">
      <c r="B33" s="1642" t="s">
        <v>53</v>
      </c>
      <c r="C33" s="1636" t="s">
        <v>54</v>
      </c>
      <c r="D33" s="1632"/>
      <c r="E33" s="1632"/>
      <c r="F33" s="1633"/>
      <c r="G33" s="1645" t="s">
        <v>390</v>
      </c>
      <c r="H33" s="255"/>
      <c r="I33" s="255"/>
      <c r="J33" s="255"/>
      <c r="K33" s="255"/>
      <c r="L33" s="255"/>
      <c r="M33" s="255"/>
      <c r="N33" s="255"/>
      <c r="O33" s="255"/>
      <c r="P33" s="255"/>
      <c r="Q33" s="255"/>
      <c r="R33" s="255"/>
      <c r="S33" s="256"/>
      <c r="T33" s="257"/>
      <c r="V33" s="19"/>
      <c r="W33" s="15"/>
      <c r="X33" s="15"/>
      <c r="Y33" s="15"/>
      <c r="Z33" s="15"/>
      <c r="AA33" s="15"/>
      <c r="AB33" s="15"/>
      <c r="AC33" s="15"/>
      <c r="AD33" s="15"/>
      <c r="AE33" s="15"/>
      <c r="AF33" s="15"/>
      <c r="AG33" s="15"/>
      <c r="AH33" s="15"/>
      <c r="AI33" s="15"/>
      <c r="AJ33" s="15"/>
      <c r="AK33" s="15"/>
      <c r="AL33" s="20"/>
    </row>
    <row r="34" spans="2:38" ht="12" customHeight="1">
      <c r="B34" s="1643"/>
      <c r="C34" s="1637"/>
      <c r="D34" s="1634"/>
      <c r="E34" s="1634"/>
      <c r="F34" s="1635"/>
      <c r="G34" s="1646"/>
      <c r="H34" s="13"/>
      <c r="I34" s="13"/>
      <c r="J34" s="13"/>
      <c r="K34" s="13"/>
      <c r="L34" s="13"/>
      <c r="M34" s="13"/>
      <c r="N34" s="13"/>
      <c r="O34" s="13"/>
      <c r="P34" s="13"/>
      <c r="Q34" s="13"/>
      <c r="R34" s="13"/>
      <c r="S34" s="16"/>
      <c r="T34" s="18"/>
      <c r="V34" s="19"/>
      <c r="W34" s="15"/>
      <c r="X34" s="15"/>
      <c r="Y34" s="15"/>
      <c r="Z34" s="15"/>
      <c r="AA34" s="15"/>
      <c r="AB34" s="15"/>
      <c r="AC34" s="15"/>
      <c r="AD34" s="15"/>
      <c r="AE34" s="15"/>
      <c r="AF34" s="15"/>
      <c r="AG34" s="15"/>
      <c r="AH34" s="15"/>
      <c r="AI34" s="15"/>
      <c r="AJ34" s="15"/>
      <c r="AK34" s="15"/>
      <c r="AL34" s="20"/>
    </row>
    <row r="35" spans="2:38" ht="12" customHeight="1">
      <c r="B35" s="1643"/>
      <c r="C35" s="1636" t="s">
        <v>55</v>
      </c>
      <c r="D35" s="1638"/>
      <c r="E35" s="1638"/>
      <c r="F35" s="1639"/>
      <c r="G35" s="1645" t="s">
        <v>64</v>
      </c>
      <c r="H35" s="255"/>
      <c r="I35" s="255"/>
      <c r="J35" s="255"/>
      <c r="K35" s="255"/>
      <c r="L35" s="255"/>
      <c r="M35" s="255"/>
      <c r="N35" s="255"/>
      <c r="O35" s="255"/>
      <c r="P35" s="255"/>
      <c r="Q35" s="255"/>
      <c r="R35" s="255"/>
      <c r="S35" s="256"/>
      <c r="T35" s="257"/>
      <c r="V35" s="19" t="s">
        <v>74</v>
      </c>
      <c r="W35" s="15"/>
      <c r="X35" s="15"/>
      <c r="Y35" s="15"/>
      <c r="Z35" s="15"/>
      <c r="AA35" s="15"/>
      <c r="AB35" s="15"/>
      <c r="AC35" s="15"/>
      <c r="AD35" s="15"/>
      <c r="AE35" s="15"/>
      <c r="AF35" s="15"/>
      <c r="AG35" s="15"/>
      <c r="AH35" s="15"/>
      <c r="AI35" s="15"/>
      <c r="AJ35" s="15"/>
      <c r="AK35" s="15"/>
      <c r="AL35" s="20"/>
    </row>
    <row r="36" spans="2:38" ht="12" customHeight="1">
      <c r="B36" s="1643"/>
      <c r="C36" s="1637"/>
      <c r="D36" s="1640"/>
      <c r="E36" s="1640"/>
      <c r="F36" s="1641"/>
      <c r="G36" s="1646"/>
      <c r="H36" s="13"/>
      <c r="I36" s="13"/>
      <c r="J36" s="13"/>
      <c r="K36" s="13"/>
      <c r="L36" s="13"/>
      <c r="M36" s="13"/>
      <c r="N36" s="13"/>
      <c r="O36" s="13"/>
      <c r="P36" s="13"/>
      <c r="Q36" s="13"/>
      <c r="R36" s="13"/>
      <c r="S36" s="16"/>
      <c r="T36" s="18"/>
      <c r="V36" s="19"/>
      <c r="W36" s="15"/>
      <c r="X36" s="15"/>
      <c r="Y36" s="15"/>
      <c r="Z36" s="15"/>
      <c r="AA36" s="15"/>
      <c r="AB36" s="15"/>
      <c r="AC36" s="15"/>
      <c r="AD36" s="15"/>
      <c r="AE36" s="15"/>
      <c r="AF36" s="15"/>
      <c r="AG36" s="15"/>
      <c r="AH36" s="15"/>
      <c r="AI36" s="15"/>
      <c r="AJ36" s="15"/>
      <c r="AK36" s="15"/>
      <c r="AL36" s="20"/>
    </row>
    <row r="37" spans="2:38" ht="12" customHeight="1">
      <c r="B37" s="1643"/>
      <c r="C37" s="1636" t="s">
        <v>56</v>
      </c>
      <c r="D37" s="1638"/>
      <c r="E37" s="1638"/>
      <c r="F37" s="1639"/>
      <c r="G37" s="1645"/>
      <c r="H37" s="255"/>
      <c r="I37" s="255"/>
      <c r="J37" s="255"/>
      <c r="K37" s="255"/>
      <c r="L37" s="255"/>
      <c r="M37" s="255"/>
      <c r="N37" s="255"/>
      <c r="O37" s="255"/>
      <c r="P37" s="255"/>
      <c r="Q37" s="255"/>
      <c r="R37" s="255"/>
      <c r="S37" s="256"/>
      <c r="T37" s="257"/>
      <c r="V37" s="19"/>
      <c r="W37" s="22" t="s">
        <v>246</v>
      </c>
      <c r="X37" s="22"/>
      <c r="Y37" s="22" t="s">
        <v>75</v>
      </c>
      <c r="Z37" s="22"/>
      <c r="AA37" s="15"/>
      <c r="AB37" s="15"/>
      <c r="AC37" s="15"/>
      <c r="AD37" s="15"/>
      <c r="AE37" s="15"/>
      <c r="AF37" s="15"/>
      <c r="AG37" s="15"/>
      <c r="AH37" s="15"/>
      <c r="AI37" s="15"/>
      <c r="AJ37" s="15"/>
      <c r="AK37" s="15"/>
      <c r="AL37" s="20"/>
    </row>
    <row r="38" spans="2:38" ht="12" customHeight="1">
      <c r="B38" s="1643"/>
      <c r="C38" s="1637"/>
      <c r="D38" s="1640"/>
      <c r="E38" s="1640"/>
      <c r="F38" s="1641"/>
      <c r="G38" s="1646"/>
      <c r="H38" s="13"/>
      <c r="I38" s="13"/>
      <c r="J38" s="13"/>
      <c r="K38" s="13"/>
      <c r="L38" s="13"/>
      <c r="M38" s="13"/>
      <c r="N38" s="13"/>
      <c r="O38" s="13"/>
      <c r="P38" s="13"/>
      <c r="Q38" s="13"/>
      <c r="R38" s="13"/>
      <c r="S38" s="16"/>
      <c r="T38" s="18"/>
      <c r="V38" s="19"/>
      <c r="W38" s="22"/>
      <c r="X38" s="22"/>
      <c r="Y38" s="22"/>
      <c r="Z38" s="22"/>
      <c r="AA38" s="15"/>
      <c r="AB38" s="15"/>
      <c r="AC38" s="15"/>
      <c r="AD38" s="15"/>
      <c r="AE38" s="15"/>
      <c r="AF38" s="15"/>
      <c r="AG38" s="15"/>
      <c r="AH38" s="15"/>
      <c r="AI38" s="15"/>
      <c r="AJ38" s="15"/>
      <c r="AK38" s="15"/>
      <c r="AL38" s="20"/>
    </row>
    <row r="39" spans="2:38" ht="12" customHeight="1">
      <c r="B39" s="1643"/>
      <c r="C39" s="1636" t="s">
        <v>55</v>
      </c>
      <c r="D39" s="1638"/>
      <c r="E39" s="1638"/>
      <c r="F39" s="1639"/>
      <c r="G39" s="1645" t="s">
        <v>390</v>
      </c>
      <c r="H39" s="255"/>
      <c r="I39" s="255"/>
      <c r="J39" s="255"/>
      <c r="K39" s="255"/>
      <c r="L39" s="255"/>
      <c r="M39" s="255"/>
      <c r="N39" s="255"/>
      <c r="O39" s="255"/>
      <c r="P39" s="255"/>
      <c r="Q39" s="255"/>
      <c r="R39" s="255"/>
      <c r="S39" s="256"/>
      <c r="T39" s="257"/>
      <c r="V39" s="19"/>
      <c r="W39" s="22"/>
      <c r="X39" s="22"/>
      <c r="Y39" s="22" t="s">
        <v>76</v>
      </c>
      <c r="Z39" s="22"/>
      <c r="AA39" s="15"/>
      <c r="AB39" s="15"/>
      <c r="AC39" s="15"/>
      <c r="AD39" s="15"/>
      <c r="AE39" s="15"/>
      <c r="AF39" s="15"/>
      <c r="AG39" s="15"/>
      <c r="AH39" s="15"/>
      <c r="AI39" s="15"/>
      <c r="AJ39" s="15"/>
      <c r="AK39" s="15"/>
      <c r="AL39" s="20"/>
    </row>
    <row r="40" spans="2:38" ht="12" customHeight="1">
      <c r="B40" s="1643"/>
      <c r="C40" s="1637"/>
      <c r="D40" s="1640"/>
      <c r="E40" s="1640"/>
      <c r="F40" s="1641"/>
      <c r="G40" s="1646"/>
      <c r="H40" s="13"/>
      <c r="I40" s="13"/>
      <c r="J40" s="13"/>
      <c r="K40" s="13"/>
      <c r="L40" s="13"/>
      <c r="M40" s="13"/>
      <c r="N40" s="13"/>
      <c r="O40" s="13"/>
      <c r="P40" s="13"/>
      <c r="Q40" s="13"/>
      <c r="R40" s="13"/>
      <c r="S40" s="16"/>
      <c r="T40" s="18"/>
      <c r="V40" s="19"/>
      <c r="W40" s="22"/>
      <c r="X40" s="22"/>
      <c r="Y40" s="22"/>
      <c r="Z40" s="22"/>
      <c r="AA40" s="15"/>
      <c r="AB40" s="15"/>
      <c r="AC40" s="15"/>
      <c r="AD40" s="15"/>
      <c r="AE40" s="15"/>
      <c r="AF40" s="15"/>
      <c r="AG40" s="15"/>
      <c r="AH40" s="15"/>
      <c r="AI40" s="15"/>
      <c r="AJ40" s="15"/>
      <c r="AK40" s="15"/>
      <c r="AL40" s="20"/>
    </row>
    <row r="41" spans="2:38" ht="12" customHeight="1">
      <c r="B41" s="1643"/>
      <c r="C41" s="1636" t="s">
        <v>57</v>
      </c>
      <c r="D41" s="1638"/>
      <c r="E41" s="1638"/>
      <c r="F41" s="1639"/>
      <c r="G41" s="1645"/>
      <c r="H41" s="255"/>
      <c r="I41" s="255"/>
      <c r="J41" s="255"/>
      <c r="K41" s="255"/>
      <c r="L41" s="255"/>
      <c r="M41" s="255"/>
      <c r="N41" s="255"/>
      <c r="O41" s="255"/>
      <c r="P41" s="255"/>
      <c r="Q41" s="255"/>
      <c r="R41" s="255"/>
      <c r="S41" s="256"/>
      <c r="T41" s="257"/>
      <c r="V41" s="19"/>
      <c r="W41" s="22"/>
      <c r="X41" s="22"/>
      <c r="Y41" s="22" t="s">
        <v>77</v>
      </c>
      <c r="Z41" s="22"/>
      <c r="AA41" s="15"/>
      <c r="AB41" s="15"/>
      <c r="AC41" s="15"/>
      <c r="AD41" s="15"/>
      <c r="AE41" s="15"/>
      <c r="AF41" s="15"/>
      <c r="AG41" s="15"/>
      <c r="AH41" s="15"/>
      <c r="AI41" s="15"/>
      <c r="AJ41" s="15"/>
      <c r="AK41" s="15"/>
      <c r="AL41" s="20"/>
    </row>
    <row r="42" spans="2:38" ht="12" customHeight="1">
      <c r="B42" s="1643"/>
      <c r="C42" s="1647"/>
      <c r="D42" s="1640"/>
      <c r="E42" s="1640"/>
      <c r="F42" s="1641"/>
      <c r="G42" s="1646"/>
      <c r="H42" s="13"/>
      <c r="I42" s="13"/>
      <c r="J42" s="13"/>
      <c r="K42" s="13"/>
      <c r="L42" s="13"/>
      <c r="M42" s="13"/>
      <c r="N42" s="13"/>
      <c r="O42" s="13"/>
      <c r="P42" s="13"/>
      <c r="Q42" s="13"/>
      <c r="R42" s="13"/>
      <c r="S42" s="16"/>
      <c r="T42" s="18"/>
      <c r="V42" s="19"/>
      <c r="W42" s="22"/>
      <c r="X42" s="22"/>
      <c r="Y42" s="22"/>
      <c r="Z42" s="22"/>
      <c r="AA42" s="15"/>
      <c r="AB42" s="15"/>
      <c r="AC42" s="15"/>
      <c r="AD42" s="15"/>
      <c r="AE42" s="15"/>
      <c r="AF42" s="15"/>
      <c r="AG42" s="15"/>
      <c r="AH42" s="15"/>
      <c r="AI42" s="15"/>
      <c r="AJ42" s="15"/>
      <c r="AK42" s="15"/>
      <c r="AL42" s="20"/>
    </row>
    <row r="43" spans="2:38" ht="12" customHeight="1">
      <c r="B43" s="1643"/>
      <c r="C43" s="1636" t="s">
        <v>58</v>
      </c>
      <c r="D43" s="1632"/>
      <c r="E43" s="1632"/>
      <c r="F43" s="1633"/>
      <c r="G43" s="1645" t="s">
        <v>390</v>
      </c>
      <c r="H43" s="255"/>
      <c r="I43" s="255"/>
      <c r="J43" s="255"/>
      <c r="K43" s="255"/>
      <c r="L43" s="255"/>
      <c r="M43" s="255"/>
      <c r="N43" s="255"/>
      <c r="O43" s="255"/>
      <c r="P43" s="255"/>
      <c r="Q43" s="255"/>
      <c r="R43" s="255"/>
      <c r="S43" s="256"/>
      <c r="T43" s="257"/>
      <c r="V43" s="19"/>
      <c r="W43" s="22"/>
      <c r="X43" s="22"/>
      <c r="Y43" s="22" t="s">
        <v>387</v>
      </c>
      <c r="Z43" s="22"/>
      <c r="AA43" s="15"/>
      <c r="AB43" s="15"/>
      <c r="AC43" s="15"/>
      <c r="AD43" s="15"/>
      <c r="AE43" s="15"/>
      <c r="AF43" s="15"/>
      <c r="AG43" s="15"/>
      <c r="AH43" s="15"/>
      <c r="AI43" s="15"/>
      <c r="AJ43" s="15"/>
      <c r="AK43" s="15"/>
      <c r="AL43" s="20"/>
    </row>
    <row r="44" spans="2:38" ht="12" customHeight="1">
      <c r="B44" s="1643"/>
      <c r="C44" s="1637"/>
      <c r="D44" s="1634"/>
      <c r="E44" s="1634"/>
      <c r="F44" s="1635"/>
      <c r="G44" s="1646"/>
      <c r="H44" s="13"/>
      <c r="I44" s="13"/>
      <c r="J44" s="13"/>
      <c r="K44" s="13"/>
      <c r="L44" s="13"/>
      <c r="M44" s="13"/>
      <c r="N44" s="13"/>
      <c r="O44" s="13"/>
      <c r="P44" s="13"/>
      <c r="Q44" s="13"/>
      <c r="R44" s="13"/>
      <c r="S44" s="16"/>
      <c r="T44" s="18"/>
      <c r="V44" s="19"/>
      <c r="W44" s="22"/>
      <c r="X44" s="22"/>
      <c r="Y44" s="22"/>
      <c r="Z44" s="22"/>
      <c r="AA44" s="15"/>
      <c r="AB44" s="15"/>
      <c r="AC44" s="15"/>
      <c r="AD44" s="15"/>
      <c r="AE44" s="15"/>
      <c r="AF44" s="15"/>
      <c r="AG44" s="15"/>
      <c r="AH44" s="15"/>
      <c r="AI44" s="15"/>
      <c r="AJ44" s="15"/>
      <c r="AK44" s="15"/>
      <c r="AL44" s="20"/>
    </row>
    <row r="45" spans="2:38" ht="12" customHeight="1">
      <c r="B45" s="1643"/>
      <c r="C45" s="1636" t="s">
        <v>59</v>
      </c>
      <c r="D45" s="1632"/>
      <c r="E45" s="1632"/>
      <c r="F45" s="1633"/>
      <c r="G45" s="1645" t="s">
        <v>390</v>
      </c>
      <c r="H45" s="255"/>
      <c r="I45" s="255"/>
      <c r="J45" s="255"/>
      <c r="K45" s="255"/>
      <c r="L45" s="255"/>
      <c r="M45" s="255"/>
      <c r="N45" s="255"/>
      <c r="O45" s="255"/>
      <c r="P45" s="255"/>
      <c r="Q45" s="255"/>
      <c r="R45" s="255"/>
      <c r="S45" s="256"/>
      <c r="T45" s="257"/>
      <c r="V45" s="19"/>
      <c r="W45" s="15"/>
      <c r="X45" s="15"/>
      <c r="Y45" s="15"/>
      <c r="Z45" s="15"/>
      <c r="AA45" s="15"/>
      <c r="AB45" s="15"/>
      <c r="AC45" s="15"/>
      <c r="AD45" s="15"/>
      <c r="AE45" s="15"/>
      <c r="AF45" s="15"/>
      <c r="AG45" s="15"/>
      <c r="AH45" s="15"/>
      <c r="AI45" s="15"/>
      <c r="AJ45" s="15"/>
      <c r="AK45" s="15"/>
      <c r="AL45" s="20"/>
    </row>
    <row r="46" spans="2:38" ht="12" customHeight="1">
      <c r="B46" s="1643"/>
      <c r="C46" s="1637"/>
      <c r="D46" s="1634"/>
      <c r="E46" s="1634"/>
      <c r="F46" s="1635"/>
      <c r="G46" s="1646"/>
      <c r="H46" s="13"/>
      <c r="I46" s="13"/>
      <c r="J46" s="13"/>
      <c r="K46" s="13"/>
      <c r="L46" s="13"/>
      <c r="M46" s="13"/>
      <c r="N46" s="13"/>
      <c r="O46" s="13"/>
      <c r="P46" s="13"/>
      <c r="Q46" s="13"/>
      <c r="R46" s="13"/>
      <c r="S46" s="16"/>
      <c r="T46" s="18"/>
      <c r="V46" s="19"/>
      <c r="W46" s="15"/>
      <c r="X46" s="15"/>
      <c r="Y46" s="15"/>
      <c r="Z46" s="15"/>
      <c r="AA46" s="15"/>
      <c r="AB46" s="15"/>
      <c r="AC46" s="15"/>
      <c r="AD46" s="15"/>
      <c r="AE46" s="15"/>
      <c r="AF46" s="15"/>
      <c r="AG46" s="15"/>
      <c r="AH46" s="15"/>
      <c r="AI46" s="15"/>
      <c r="AJ46" s="15"/>
      <c r="AK46" s="15"/>
      <c r="AL46" s="20"/>
    </row>
    <row r="47" spans="2:38" ht="12" customHeight="1">
      <c r="B47" s="1643"/>
      <c r="C47" s="1636" t="s">
        <v>60</v>
      </c>
      <c r="D47" s="1632"/>
      <c r="E47" s="1632"/>
      <c r="F47" s="1633"/>
      <c r="G47" s="1645" t="s">
        <v>390</v>
      </c>
      <c r="H47" s="255"/>
      <c r="I47" s="255"/>
      <c r="J47" s="255"/>
      <c r="K47" s="255"/>
      <c r="L47" s="255"/>
      <c r="M47" s="255"/>
      <c r="N47" s="255"/>
      <c r="O47" s="255"/>
      <c r="P47" s="255"/>
      <c r="Q47" s="255"/>
      <c r="R47" s="255"/>
      <c r="S47" s="256"/>
      <c r="T47" s="257"/>
      <c r="V47" s="19" t="s">
        <v>78</v>
      </c>
      <c r="W47" s="15"/>
      <c r="X47" s="15"/>
      <c r="Y47" s="15"/>
      <c r="Z47" s="15"/>
      <c r="AA47" s="15"/>
      <c r="AB47" s="15"/>
      <c r="AC47" s="15"/>
      <c r="AD47" s="15"/>
      <c r="AE47" s="15"/>
      <c r="AF47" s="15"/>
      <c r="AG47" s="15"/>
      <c r="AH47" s="15"/>
      <c r="AI47" s="15"/>
      <c r="AJ47" s="15"/>
      <c r="AK47" s="15"/>
      <c r="AL47" s="20"/>
    </row>
    <row r="48" spans="2:38" ht="12" customHeight="1">
      <c r="B48" s="1643"/>
      <c r="C48" s="1637"/>
      <c r="D48" s="1634"/>
      <c r="E48" s="1634"/>
      <c r="F48" s="1635"/>
      <c r="G48" s="1646"/>
      <c r="H48" s="13"/>
      <c r="I48" s="13"/>
      <c r="J48" s="13"/>
      <c r="K48" s="13"/>
      <c r="L48" s="13"/>
      <c r="M48" s="13"/>
      <c r="N48" s="13"/>
      <c r="O48" s="13"/>
      <c r="P48" s="13"/>
      <c r="Q48" s="13"/>
      <c r="R48" s="13"/>
      <c r="S48" s="16"/>
      <c r="T48" s="18"/>
      <c r="V48" s="19"/>
      <c r="W48" s="15"/>
      <c r="X48" s="15"/>
      <c r="Y48" s="15"/>
      <c r="Z48" s="15"/>
      <c r="AA48" s="15"/>
      <c r="AB48" s="15"/>
      <c r="AC48" s="15"/>
      <c r="AD48" s="15"/>
      <c r="AE48" s="15"/>
      <c r="AF48" s="15"/>
      <c r="AG48" s="15"/>
      <c r="AH48" s="15"/>
      <c r="AI48" s="15"/>
      <c r="AJ48" s="15"/>
      <c r="AK48" s="15"/>
      <c r="AL48" s="20"/>
    </row>
    <row r="49" spans="2:38" ht="12" customHeight="1">
      <c r="B49" s="1643"/>
      <c r="C49" s="1636" t="s">
        <v>61</v>
      </c>
      <c r="D49" s="1632"/>
      <c r="E49" s="1632"/>
      <c r="F49" s="1633"/>
      <c r="G49" s="1645" t="s">
        <v>390</v>
      </c>
      <c r="H49" s="255"/>
      <c r="I49" s="255"/>
      <c r="J49" s="255"/>
      <c r="K49" s="255"/>
      <c r="L49" s="255"/>
      <c r="M49" s="255"/>
      <c r="N49" s="255"/>
      <c r="O49" s="255"/>
      <c r="P49" s="255"/>
      <c r="Q49" s="255"/>
      <c r="R49" s="255"/>
      <c r="S49" s="256"/>
      <c r="T49" s="257"/>
      <c r="V49" s="19"/>
      <c r="W49" s="15"/>
      <c r="X49" s="15"/>
      <c r="Y49" s="15"/>
      <c r="Z49" s="15"/>
      <c r="AA49" s="15"/>
      <c r="AB49" s="15"/>
      <c r="AC49" s="15"/>
      <c r="AD49" s="15"/>
      <c r="AE49" s="15"/>
      <c r="AF49" s="15"/>
      <c r="AG49" s="15"/>
      <c r="AH49" s="15"/>
      <c r="AI49" s="15"/>
      <c r="AJ49" s="15"/>
      <c r="AK49" s="15"/>
      <c r="AL49" s="20"/>
    </row>
    <row r="50" spans="2:38" ht="12" customHeight="1">
      <c r="B50" s="1643"/>
      <c r="C50" s="1637"/>
      <c r="D50" s="1634"/>
      <c r="E50" s="1634"/>
      <c r="F50" s="1635"/>
      <c r="G50" s="1646"/>
      <c r="H50" s="13"/>
      <c r="I50" s="13"/>
      <c r="J50" s="13"/>
      <c r="K50" s="13"/>
      <c r="L50" s="13"/>
      <c r="M50" s="13"/>
      <c r="N50" s="13"/>
      <c r="O50" s="13"/>
      <c r="P50" s="13"/>
      <c r="Q50" s="13"/>
      <c r="R50" s="13"/>
      <c r="S50" s="16"/>
      <c r="T50" s="18"/>
      <c r="V50" s="19"/>
      <c r="W50" s="15"/>
      <c r="X50" s="15"/>
      <c r="Y50" s="15"/>
      <c r="Z50" s="15"/>
      <c r="AA50" s="15"/>
      <c r="AB50" s="15"/>
      <c r="AC50" s="15"/>
      <c r="AD50" s="15"/>
      <c r="AE50" s="15"/>
      <c r="AF50" s="15"/>
      <c r="AG50" s="15"/>
      <c r="AH50" s="15"/>
      <c r="AI50" s="15"/>
      <c r="AJ50" s="15"/>
      <c r="AK50" s="15"/>
      <c r="AL50" s="20"/>
    </row>
    <row r="51" spans="2:38" ht="12" customHeight="1">
      <c r="B51" s="1643"/>
      <c r="C51" s="1636" t="s">
        <v>245</v>
      </c>
      <c r="D51" s="1632"/>
      <c r="E51" s="1632"/>
      <c r="F51" s="1633"/>
      <c r="G51" s="1645" t="s">
        <v>390</v>
      </c>
      <c r="H51" s="255"/>
      <c r="I51" s="255"/>
      <c r="J51" s="255"/>
      <c r="K51" s="255"/>
      <c r="L51" s="255"/>
      <c r="M51" s="255"/>
      <c r="N51" s="255"/>
      <c r="O51" s="255"/>
      <c r="P51" s="255"/>
      <c r="Q51" s="255"/>
      <c r="R51" s="255"/>
      <c r="S51" s="256"/>
      <c r="T51" s="257"/>
      <c r="V51" s="19"/>
      <c r="W51" s="15"/>
      <c r="X51" s="15"/>
      <c r="Y51" s="15"/>
      <c r="Z51" s="15"/>
      <c r="AA51" s="15"/>
      <c r="AB51" s="15"/>
      <c r="AC51" s="15"/>
      <c r="AD51" s="15"/>
      <c r="AE51" s="15"/>
      <c r="AF51" s="15"/>
      <c r="AG51" s="15"/>
      <c r="AH51" s="15"/>
      <c r="AI51" s="15"/>
      <c r="AJ51" s="15"/>
      <c r="AK51" s="15"/>
      <c r="AL51" s="20"/>
    </row>
    <row r="52" spans="2:38" ht="12" customHeight="1">
      <c r="B52" s="1643"/>
      <c r="C52" s="1637"/>
      <c r="D52" s="1634"/>
      <c r="E52" s="1634"/>
      <c r="F52" s="1635"/>
      <c r="G52" s="1646"/>
      <c r="H52" s="13"/>
      <c r="I52" s="13"/>
      <c r="J52" s="13"/>
      <c r="K52" s="13"/>
      <c r="L52" s="13"/>
      <c r="M52" s="13"/>
      <c r="N52" s="13"/>
      <c r="O52" s="13"/>
      <c r="P52" s="13"/>
      <c r="Q52" s="13"/>
      <c r="R52" s="13"/>
      <c r="S52" s="16"/>
      <c r="T52" s="18"/>
      <c r="V52" s="19"/>
      <c r="W52" s="15"/>
      <c r="X52" s="15"/>
      <c r="Y52" s="15"/>
      <c r="Z52" s="15"/>
      <c r="AA52" s="15"/>
      <c r="AB52" s="15"/>
      <c r="AC52" s="15"/>
      <c r="AD52" s="15"/>
      <c r="AE52" s="15"/>
      <c r="AF52" s="15"/>
      <c r="AG52" s="15"/>
      <c r="AH52" s="15"/>
      <c r="AI52" s="15"/>
      <c r="AJ52" s="15"/>
      <c r="AK52" s="15"/>
      <c r="AL52" s="20"/>
    </row>
    <row r="53" spans="2:38" ht="12" customHeight="1">
      <c r="B53" s="1643"/>
      <c r="C53" s="1636" t="s">
        <v>217</v>
      </c>
      <c r="D53" s="1632"/>
      <c r="E53" s="1632"/>
      <c r="F53" s="1633"/>
      <c r="G53" s="1645"/>
      <c r="H53" s="255"/>
      <c r="I53" s="255"/>
      <c r="J53" s="255"/>
      <c r="K53" s="255"/>
      <c r="L53" s="255"/>
      <c r="M53" s="255"/>
      <c r="N53" s="255"/>
      <c r="O53" s="255"/>
      <c r="P53" s="255"/>
      <c r="Q53" s="255"/>
      <c r="R53" s="255"/>
      <c r="S53" s="256"/>
      <c r="T53" s="257"/>
      <c r="V53" s="19"/>
      <c r="W53" s="15"/>
      <c r="X53" s="15"/>
      <c r="Y53" s="15"/>
      <c r="Z53" s="15"/>
      <c r="AA53" s="15"/>
      <c r="AB53" s="15"/>
      <c r="AC53" s="15"/>
      <c r="AD53" s="15"/>
      <c r="AE53" s="15"/>
      <c r="AF53" s="15"/>
      <c r="AG53" s="15"/>
      <c r="AH53" s="15"/>
      <c r="AI53" s="15"/>
      <c r="AJ53" s="15"/>
      <c r="AK53" s="15"/>
      <c r="AL53" s="20"/>
    </row>
    <row r="54" spans="2:38" ht="12" customHeight="1">
      <c r="B54" s="1644"/>
      <c r="C54" s="1637"/>
      <c r="D54" s="1634"/>
      <c r="E54" s="1634"/>
      <c r="F54" s="1635"/>
      <c r="G54" s="1646"/>
      <c r="H54" s="13"/>
      <c r="I54" s="13"/>
      <c r="J54" s="13"/>
      <c r="K54" s="13"/>
      <c r="L54" s="13"/>
      <c r="M54" s="13"/>
      <c r="N54" s="13"/>
      <c r="O54" s="13"/>
      <c r="P54" s="13"/>
      <c r="Q54" s="13"/>
      <c r="R54" s="13"/>
      <c r="S54" s="16"/>
      <c r="T54" s="18"/>
      <c r="V54" s="19"/>
      <c r="W54" s="15"/>
      <c r="X54" s="15"/>
      <c r="Y54" s="15"/>
      <c r="Z54" s="15"/>
      <c r="AA54" s="15"/>
      <c r="AB54" s="15"/>
      <c r="AC54" s="15"/>
      <c r="AD54" s="15"/>
      <c r="AE54" s="15"/>
      <c r="AF54" s="15"/>
      <c r="AG54" s="15"/>
      <c r="AH54" s="15"/>
      <c r="AI54" s="15"/>
      <c r="AJ54" s="15"/>
      <c r="AK54" s="15"/>
      <c r="AL54" s="20"/>
    </row>
    <row r="55" spans="2:38" ht="12" customHeight="1">
      <c r="B55" s="1656" t="s">
        <v>149</v>
      </c>
      <c r="C55" s="1657"/>
      <c r="D55" s="1657"/>
      <c r="E55" s="1657"/>
      <c r="F55" s="1658"/>
      <c r="G55" s="1645"/>
      <c r="H55" s="255"/>
      <c r="I55" s="255"/>
      <c r="J55" s="255"/>
      <c r="K55" s="255"/>
      <c r="L55" s="255"/>
      <c r="M55" s="255"/>
      <c r="N55" s="255"/>
      <c r="O55" s="255"/>
      <c r="P55" s="255"/>
      <c r="Q55" s="255"/>
      <c r="R55" s="255"/>
      <c r="S55" s="256"/>
      <c r="T55" s="257"/>
      <c r="V55" s="19"/>
      <c r="W55" s="15"/>
      <c r="X55" s="15"/>
      <c r="Y55" s="15"/>
      <c r="Z55" s="15"/>
      <c r="AA55" s="15"/>
      <c r="AB55" s="15"/>
      <c r="AC55" s="15"/>
      <c r="AD55" s="15"/>
      <c r="AE55" s="15"/>
      <c r="AF55" s="15"/>
      <c r="AG55" s="15"/>
      <c r="AH55" s="15"/>
      <c r="AI55" s="15"/>
      <c r="AJ55" s="15"/>
      <c r="AK55" s="15"/>
      <c r="AL55" s="20"/>
    </row>
    <row r="56" spans="2:38" ht="12" customHeight="1">
      <c r="B56" s="1659"/>
      <c r="C56" s="1660"/>
      <c r="D56" s="1660"/>
      <c r="E56" s="1660"/>
      <c r="F56" s="1661"/>
      <c r="G56" s="1646"/>
      <c r="H56" s="13"/>
      <c r="I56" s="13"/>
      <c r="J56" s="13"/>
      <c r="K56" s="13"/>
      <c r="L56" s="13"/>
      <c r="M56" s="13"/>
      <c r="N56" s="13"/>
      <c r="O56" s="13"/>
      <c r="P56" s="13"/>
      <c r="Q56" s="13"/>
      <c r="R56" s="13"/>
      <c r="S56" s="16"/>
      <c r="T56" s="18"/>
      <c r="V56" s="16"/>
      <c r="W56" s="21"/>
      <c r="X56" s="21"/>
      <c r="Y56" s="21"/>
      <c r="Z56" s="21"/>
      <c r="AA56" s="21"/>
      <c r="AB56" s="21"/>
      <c r="AC56" s="21"/>
      <c r="AD56" s="21"/>
      <c r="AE56" s="21"/>
      <c r="AF56" s="21"/>
      <c r="AG56" s="21"/>
      <c r="AH56" s="21"/>
      <c r="AI56" s="21"/>
      <c r="AJ56" s="21"/>
      <c r="AK56" s="21"/>
      <c r="AL56" s="14"/>
    </row>
    <row r="57" spans="2:38" ht="26.25" customHeight="1">
      <c r="B57" s="11" t="s">
        <v>317</v>
      </c>
      <c r="V57" s="15"/>
      <c r="W57" s="15"/>
      <c r="X57" s="15"/>
      <c r="Y57" s="15"/>
      <c r="Z57" s="15"/>
      <c r="AA57" s="15"/>
      <c r="AB57" s="15"/>
      <c r="AC57" s="15"/>
      <c r="AD57" s="15"/>
      <c r="AE57" s="15"/>
      <c r="AF57" s="15"/>
      <c r="AG57" s="15"/>
      <c r="AH57" s="15"/>
      <c r="AI57" s="15"/>
      <c r="AJ57" s="15"/>
      <c r="AK57" s="15"/>
      <c r="AL57" s="15"/>
    </row>
    <row r="58" ht="15" customHeight="1">
      <c r="B58" s="11" t="s">
        <v>388</v>
      </c>
    </row>
  </sheetData>
  <sheetProtection/>
  <mergeCells count="66">
    <mergeCell ref="T3:T4"/>
    <mergeCell ref="V3:AL3"/>
    <mergeCell ref="K3:M3"/>
    <mergeCell ref="Q3:S3"/>
    <mergeCell ref="N3:P3"/>
    <mergeCell ref="H3:J3"/>
    <mergeCell ref="G3:G4"/>
    <mergeCell ref="D5:F6"/>
    <mergeCell ref="G5:G6"/>
    <mergeCell ref="B5:B22"/>
    <mergeCell ref="G7:G8"/>
    <mergeCell ref="G9:G10"/>
    <mergeCell ref="D13:D14"/>
    <mergeCell ref="G11:G12"/>
    <mergeCell ref="G13:G14"/>
    <mergeCell ref="C5:C14"/>
    <mergeCell ref="A1:D1"/>
    <mergeCell ref="B3:F4"/>
    <mergeCell ref="C53:F54"/>
    <mergeCell ref="B55:F56"/>
    <mergeCell ref="G15:G16"/>
    <mergeCell ref="G17:G18"/>
    <mergeCell ref="G19:G20"/>
    <mergeCell ref="G21:G22"/>
    <mergeCell ref="G23:G24"/>
    <mergeCell ref="G51:G52"/>
    <mergeCell ref="G55:G56"/>
    <mergeCell ref="G43:G44"/>
    <mergeCell ref="G45:G46"/>
    <mergeCell ref="G47:G48"/>
    <mergeCell ref="C25:F26"/>
    <mergeCell ref="G25:G26"/>
    <mergeCell ref="G27:G28"/>
    <mergeCell ref="G29:G30"/>
    <mergeCell ref="C29:F30"/>
    <mergeCell ref="C35:F36"/>
    <mergeCell ref="E13:F14"/>
    <mergeCell ref="C43:F44"/>
    <mergeCell ref="D11:F12"/>
    <mergeCell ref="G31:G32"/>
    <mergeCell ref="G33:G34"/>
    <mergeCell ref="G35:G36"/>
    <mergeCell ref="G37:G38"/>
    <mergeCell ref="C31:F32"/>
    <mergeCell ref="C15:F16"/>
    <mergeCell ref="C37:F38"/>
    <mergeCell ref="B23:B32"/>
    <mergeCell ref="C33:F34"/>
    <mergeCell ref="B33:B54"/>
    <mergeCell ref="G49:G50"/>
    <mergeCell ref="C19:F20"/>
    <mergeCell ref="C21:F22"/>
    <mergeCell ref="G53:G54"/>
    <mergeCell ref="G41:G42"/>
    <mergeCell ref="G39:G40"/>
    <mergeCell ref="C41:F42"/>
    <mergeCell ref="D9:F10"/>
    <mergeCell ref="D7:F8"/>
    <mergeCell ref="C17:F18"/>
    <mergeCell ref="C51:F52"/>
    <mergeCell ref="C27:F28"/>
    <mergeCell ref="C45:F46"/>
    <mergeCell ref="C47:F48"/>
    <mergeCell ref="C23:F24"/>
    <mergeCell ref="C49:F50"/>
    <mergeCell ref="C39:F40"/>
  </mergeCells>
  <printOptions/>
  <pageMargins left="0.7874015748031497" right="0.7874015748031497" top="0.7" bottom="0.5905511811023623" header="0.5118110236220472" footer="0.5118110236220472"/>
  <pageSetup fitToHeight="1"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BZ100"/>
  <sheetViews>
    <sheetView view="pageBreakPreview" zoomScale="115" zoomScaleNormal="75" zoomScaleSheetLayoutView="115" zoomScalePageLayoutView="0" workbookViewId="0" topLeftCell="B37">
      <selection activeCell="C53" sqref="C53:M56"/>
    </sheetView>
  </sheetViews>
  <sheetFormatPr defaultColWidth="2.625" defaultRowHeight="15" customHeight="1"/>
  <cols>
    <col min="1" max="2" width="2.625" style="388" customWidth="1"/>
    <col min="3" max="3" width="4.875" style="388" customWidth="1"/>
    <col min="4" max="5" width="2.625" style="388" customWidth="1"/>
    <col min="6" max="6" width="10.75390625" style="388" customWidth="1"/>
    <col min="7" max="8" width="2.625" style="388" customWidth="1"/>
    <col min="9" max="9" width="2.875" style="388" customWidth="1"/>
    <col min="10" max="12" width="2.625" style="388" customWidth="1"/>
    <col min="13" max="13" width="4.625" style="388" customWidth="1"/>
    <col min="14" max="14" width="2.25390625" style="388" customWidth="1"/>
    <col min="15" max="16384" width="2.625" style="388" customWidth="1"/>
  </cols>
  <sheetData>
    <row r="1" spans="1:11" ht="15" customHeight="1">
      <c r="A1" s="1682" t="s">
        <v>678</v>
      </c>
      <c r="B1" s="1683"/>
      <c r="C1" s="1683"/>
      <c r="D1" s="1683"/>
      <c r="E1" s="1684"/>
      <c r="F1" s="401"/>
      <c r="G1" s="402"/>
      <c r="H1" s="402" t="s">
        <v>133</v>
      </c>
      <c r="I1" s="402"/>
      <c r="J1" s="402"/>
      <c r="K1" s="402"/>
    </row>
    <row r="2" spans="1:11" ht="6" customHeight="1">
      <c r="A2" s="401"/>
      <c r="B2" s="401"/>
      <c r="C2" s="401"/>
      <c r="D2" s="401"/>
      <c r="E2" s="401"/>
      <c r="F2" s="401"/>
      <c r="G2" s="402"/>
      <c r="H2" s="402"/>
      <c r="I2" s="402"/>
      <c r="J2" s="402"/>
      <c r="K2" s="402"/>
    </row>
    <row r="3" spans="2:78" ht="19.5" customHeight="1">
      <c r="B3" s="1685" t="s">
        <v>86</v>
      </c>
      <c r="C3" s="1686"/>
      <c r="D3" s="1686"/>
      <c r="E3" s="1686"/>
      <c r="F3" s="1686"/>
      <c r="G3" s="1686"/>
      <c r="H3" s="1686"/>
      <c r="I3" s="1686"/>
      <c r="J3" s="1686"/>
      <c r="K3" s="1686"/>
      <c r="L3" s="1686"/>
      <c r="M3" s="1687"/>
      <c r="N3" s="1717" t="s">
        <v>88</v>
      </c>
      <c r="O3" s="1477"/>
      <c r="P3" s="1477"/>
      <c r="Q3" s="1477" t="s">
        <v>88</v>
      </c>
      <c r="R3" s="1477"/>
      <c r="S3" s="1477"/>
      <c r="T3" s="1477" t="s">
        <v>88</v>
      </c>
      <c r="U3" s="1477"/>
      <c r="V3" s="1477"/>
      <c r="W3" s="1477" t="s">
        <v>88</v>
      </c>
      <c r="X3" s="1477"/>
      <c r="Y3" s="1477"/>
      <c r="Z3" s="1477" t="s">
        <v>88</v>
      </c>
      <c r="AA3" s="1477"/>
      <c r="AB3" s="1477"/>
      <c r="AC3" s="1477" t="s">
        <v>88</v>
      </c>
      <c r="AD3" s="1477"/>
      <c r="AE3" s="1477"/>
      <c r="AF3" s="1477" t="s">
        <v>88</v>
      </c>
      <c r="AG3" s="1477"/>
      <c r="AH3" s="1477"/>
      <c r="AI3" s="1477" t="s">
        <v>88</v>
      </c>
      <c r="AJ3" s="1477"/>
      <c r="AK3" s="1477"/>
      <c r="AL3" s="1477" t="s">
        <v>88</v>
      </c>
      <c r="AM3" s="1477"/>
      <c r="AN3" s="1477"/>
      <c r="AO3" s="1477" t="s">
        <v>88</v>
      </c>
      <c r="AP3" s="1477"/>
      <c r="AQ3" s="1477"/>
      <c r="AR3" s="1477" t="s">
        <v>88</v>
      </c>
      <c r="AS3" s="1477"/>
      <c r="AT3" s="1477"/>
      <c r="AU3" s="1477" t="s">
        <v>88</v>
      </c>
      <c r="AV3" s="1477"/>
      <c r="AW3" s="1477"/>
      <c r="AX3" s="1477" t="s">
        <v>88</v>
      </c>
      <c r="AY3" s="1477"/>
      <c r="AZ3" s="1477"/>
      <c r="BA3" s="1477" t="s">
        <v>88</v>
      </c>
      <c r="BB3" s="1477"/>
      <c r="BC3" s="1477"/>
      <c r="BD3" s="1477" t="s">
        <v>88</v>
      </c>
      <c r="BE3" s="1477"/>
      <c r="BF3" s="1477"/>
      <c r="BG3" s="1477" t="s">
        <v>88</v>
      </c>
      <c r="BH3" s="1477"/>
      <c r="BI3" s="1477"/>
      <c r="BJ3" s="1477" t="s">
        <v>88</v>
      </c>
      <c r="BK3" s="1477"/>
      <c r="BL3" s="1477"/>
      <c r="BM3" s="1477" t="s">
        <v>88</v>
      </c>
      <c r="BN3" s="1477"/>
      <c r="BO3" s="1477"/>
      <c r="BP3" s="1477" t="s">
        <v>88</v>
      </c>
      <c r="BQ3" s="1477"/>
      <c r="BR3" s="1477"/>
      <c r="BS3" s="1477" t="s">
        <v>149</v>
      </c>
      <c r="BT3" s="1477"/>
      <c r="BU3" s="1716"/>
      <c r="BV3" s="1477" t="s">
        <v>89</v>
      </c>
      <c r="BW3" s="1477"/>
      <c r="BX3" s="1477"/>
      <c r="BY3" s="1477"/>
      <c r="BZ3" s="1477"/>
    </row>
    <row r="4" spans="2:78" ht="19.5" customHeight="1">
      <c r="B4" s="1718" t="s">
        <v>79</v>
      </c>
      <c r="C4" s="1719"/>
      <c r="D4" s="1719"/>
      <c r="E4" s="1719"/>
      <c r="F4" s="1719"/>
      <c r="G4" s="1719"/>
      <c r="H4" s="1719"/>
      <c r="I4" s="1719"/>
      <c r="J4" s="1719"/>
      <c r="K4" s="1719"/>
      <c r="L4" s="1719"/>
      <c r="M4" s="1720"/>
      <c r="N4" s="1717"/>
      <c r="O4" s="1477"/>
      <c r="P4" s="1477"/>
      <c r="Q4" s="1477"/>
      <c r="R4" s="1477"/>
      <c r="S4" s="1477"/>
      <c r="T4" s="1477"/>
      <c r="U4" s="1477"/>
      <c r="V4" s="1477"/>
      <c r="W4" s="1477"/>
      <c r="X4" s="1477"/>
      <c r="Y4" s="1477"/>
      <c r="Z4" s="1477"/>
      <c r="AA4" s="1477"/>
      <c r="AB4" s="1477"/>
      <c r="AC4" s="1477"/>
      <c r="AD4" s="1477"/>
      <c r="AE4" s="1477"/>
      <c r="AF4" s="1477"/>
      <c r="AG4" s="1477"/>
      <c r="AH4" s="1477"/>
      <c r="AI4" s="1477"/>
      <c r="AJ4" s="1477"/>
      <c r="AK4" s="1477"/>
      <c r="AL4" s="1477"/>
      <c r="AM4" s="1477"/>
      <c r="AN4" s="1477"/>
      <c r="AO4" s="1477"/>
      <c r="AP4" s="1477"/>
      <c r="AQ4" s="1477"/>
      <c r="AR4" s="1477"/>
      <c r="AS4" s="1477"/>
      <c r="AT4" s="1477"/>
      <c r="AU4" s="1477"/>
      <c r="AV4" s="1477"/>
      <c r="AW4" s="1477"/>
      <c r="AX4" s="1477"/>
      <c r="AY4" s="1477"/>
      <c r="AZ4" s="1477"/>
      <c r="BA4" s="1477"/>
      <c r="BB4" s="1477"/>
      <c r="BC4" s="1477"/>
      <c r="BD4" s="1477"/>
      <c r="BE4" s="1477"/>
      <c r="BF4" s="1477"/>
      <c r="BG4" s="1477"/>
      <c r="BH4" s="1477"/>
      <c r="BI4" s="1477"/>
      <c r="BJ4" s="1477"/>
      <c r="BK4" s="1477"/>
      <c r="BL4" s="1477"/>
      <c r="BM4" s="1477"/>
      <c r="BN4" s="1477"/>
      <c r="BO4" s="1477"/>
      <c r="BP4" s="1477"/>
      <c r="BQ4" s="1477"/>
      <c r="BR4" s="1477"/>
      <c r="BS4" s="1477"/>
      <c r="BT4" s="1477"/>
      <c r="BU4" s="1716"/>
      <c r="BV4" s="1477"/>
      <c r="BW4" s="1477"/>
      <c r="BX4" s="1477"/>
      <c r="BY4" s="1477"/>
      <c r="BZ4" s="1477"/>
    </row>
    <row r="5" spans="2:78" ht="12.75" customHeight="1">
      <c r="B5" s="1688" t="s">
        <v>80</v>
      </c>
      <c r="C5" s="1681" t="s">
        <v>721</v>
      </c>
      <c r="D5" s="1681"/>
      <c r="E5" s="1681"/>
      <c r="F5" s="1681"/>
      <c r="G5" s="1681"/>
      <c r="H5" s="1681"/>
      <c r="I5" s="1681"/>
      <c r="J5" s="1681"/>
      <c r="K5" s="1681"/>
      <c r="L5" s="1681"/>
      <c r="M5" s="1681"/>
      <c r="N5" s="1674"/>
      <c r="O5" s="1674"/>
      <c r="P5" s="1674"/>
      <c r="Q5" s="1674"/>
      <c r="R5" s="1674"/>
      <c r="S5" s="1674"/>
      <c r="T5" s="1674"/>
      <c r="U5" s="1674"/>
      <c r="V5" s="1674"/>
      <c r="W5" s="1674"/>
      <c r="X5" s="1674"/>
      <c r="Y5" s="1674"/>
      <c r="Z5" s="1674"/>
      <c r="AA5" s="1674"/>
      <c r="AB5" s="1674"/>
      <c r="AC5" s="1674"/>
      <c r="AD5" s="1674"/>
      <c r="AE5" s="1674"/>
      <c r="AF5" s="1674"/>
      <c r="AG5" s="1674"/>
      <c r="AH5" s="1674"/>
      <c r="AI5" s="1674"/>
      <c r="AJ5" s="1674"/>
      <c r="AK5" s="1674"/>
      <c r="AL5" s="1674"/>
      <c r="AM5" s="1674"/>
      <c r="AN5" s="1674"/>
      <c r="AO5" s="1674"/>
      <c r="AP5" s="1674"/>
      <c r="AQ5" s="1674"/>
      <c r="AR5" s="1674"/>
      <c r="AS5" s="1674"/>
      <c r="AT5" s="1674"/>
      <c r="AU5" s="1674"/>
      <c r="AV5" s="1674"/>
      <c r="AW5" s="1674"/>
      <c r="AX5" s="1674"/>
      <c r="AY5" s="1674"/>
      <c r="AZ5" s="1674"/>
      <c r="BA5" s="1674"/>
      <c r="BB5" s="1674"/>
      <c r="BC5" s="1674"/>
      <c r="BD5" s="1674"/>
      <c r="BE5" s="1674"/>
      <c r="BF5" s="1674"/>
      <c r="BG5" s="1674"/>
      <c r="BH5" s="1674"/>
      <c r="BI5" s="1674"/>
      <c r="BJ5" s="1674"/>
      <c r="BK5" s="1674"/>
      <c r="BL5" s="1674"/>
      <c r="BM5" s="1674"/>
      <c r="BN5" s="1674"/>
      <c r="BO5" s="1674"/>
      <c r="BP5" s="1674"/>
      <c r="BQ5" s="1674"/>
      <c r="BR5" s="1674"/>
      <c r="BS5" s="1674"/>
      <c r="BT5" s="1674"/>
      <c r="BU5" s="1675"/>
      <c r="BV5" s="1674"/>
      <c r="BW5" s="1674"/>
      <c r="BX5" s="1674"/>
      <c r="BY5" s="1674"/>
      <c r="BZ5" s="1674"/>
    </row>
    <row r="6" spans="2:78" ht="12.75" customHeight="1">
      <c r="B6" s="1689"/>
      <c r="C6" s="1681"/>
      <c r="D6" s="1681"/>
      <c r="E6" s="1681"/>
      <c r="F6" s="1681"/>
      <c r="G6" s="1681"/>
      <c r="H6" s="1681"/>
      <c r="I6" s="1681"/>
      <c r="J6" s="1681"/>
      <c r="K6" s="1681"/>
      <c r="L6" s="1681"/>
      <c r="M6" s="1681"/>
      <c r="N6" s="1672"/>
      <c r="O6" s="1672"/>
      <c r="P6" s="1672"/>
      <c r="Q6" s="1672"/>
      <c r="R6" s="1672"/>
      <c r="S6" s="1672"/>
      <c r="T6" s="1672"/>
      <c r="U6" s="1672"/>
      <c r="V6" s="1672"/>
      <c r="W6" s="1672"/>
      <c r="X6" s="1672"/>
      <c r="Y6" s="1672"/>
      <c r="Z6" s="1672"/>
      <c r="AA6" s="1672"/>
      <c r="AB6" s="1672"/>
      <c r="AC6" s="1672"/>
      <c r="AD6" s="1672"/>
      <c r="AE6" s="1672"/>
      <c r="AF6" s="1672"/>
      <c r="AG6" s="1672"/>
      <c r="AH6" s="1672"/>
      <c r="AI6" s="1672"/>
      <c r="AJ6" s="1672"/>
      <c r="AK6" s="1672"/>
      <c r="AL6" s="1672"/>
      <c r="AM6" s="1672"/>
      <c r="AN6" s="1672"/>
      <c r="AO6" s="1672"/>
      <c r="AP6" s="1672"/>
      <c r="AQ6" s="1672"/>
      <c r="AR6" s="1672"/>
      <c r="AS6" s="1672"/>
      <c r="AT6" s="1672"/>
      <c r="AU6" s="1672"/>
      <c r="AV6" s="1672"/>
      <c r="AW6" s="1672"/>
      <c r="AX6" s="1672"/>
      <c r="AY6" s="1672"/>
      <c r="AZ6" s="1672"/>
      <c r="BA6" s="1672"/>
      <c r="BB6" s="1672"/>
      <c r="BC6" s="1672"/>
      <c r="BD6" s="1672"/>
      <c r="BE6" s="1672"/>
      <c r="BF6" s="1672"/>
      <c r="BG6" s="1672"/>
      <c r="BH6" s="1672"/>
      <c r="BI6" s="1672"/>
      <c r="BJ6" s="1672"/>
      <c r="BK6" s="1672"/>
      <c r="BL6" s="1672"/>
      <c r="BM6" s="1672"/>
      <c r="BN6" s="1672"/>
      <c r="BO6" s="1672"/>
      <c r="BP6" s="1672"/>
      <c r="BQ6" s="1672"/>
      <c r="BR6" s="1672"/>
      <c r="BS6" s="1672"/>
      <c r="BT6" s="1672"/>
      <c r="BU6" s="1673"/>
      <c r="BV6" s="1672"/>
      <c r="BW6" s="1672"/>
      <c r="BX6" s="1672"/>
      <c r="BY6" s="1672"/>
      <c r="BZ6" s="1672"/>
    </row>
    <row r="7" spans="2:78" ht="12.75" customHeight="1">
      <c r="B7" s="1689"/>
      <c r="C7" s="1681" t="s">
        <v>706</v>
      </c>
      <c r="D7" s="1681"/>
      <c r="E7" s="1681"/>
      <c r="F7" s="1681"/>
      <c r="G7" s="1681"/>
      <c r="H7" s="1681"/>
      <c r="I7" s="1681"/>
      <c r="J7" s="1681"/>
      <c r="K7" s="1681"/>
      <c r="L7" s="1681"/>
      <c r="M7" s="1681"/>
      <c r="N7" s="1674"/>
      <c r="O7" s="1674"/>
      <c r="P7" s="1674"/>
      <c r="Q7" s="1674"/>
      <c r="R7" s="1674"/>
      <c r="S7" s="1674"/>
      <c r="T7" s="1674"/>
      <c r="U7" s="1674"/>
      <c r="V7" s="1674"/>
      <c r="W7" s="1674"/>
      <c r="X7" s="1674"/>
      <c r="Y7" s="1674"/>
      <c r="Z7" s="1674"/>
      <c r="AA7" s="1674"/>
      <c r="AB7" s="1674"/>
      <c r="AC7" s="1674"/>
      <c r="AD7" s="1674"/>
      <c r="AE7" s="1674"/>
      <c r="AF7" s="1674"/>
      <c r="AG7" s="1674"/>
      <c r="AH7" s="1674"/>
      <c r="AI7" s="1674"/>
      <c r="AJ7" s="1674"/>
      <c r="AK7" s="1674"/>
      <c r="AL7" s="1674"/>
      <c r="AM7" s="1674"/>
      <c r="AN7" s="1674"/>
      <c r="AO7" s="1674"/>
      <c r="AP7" s="1674"/>
      <c r="AQ7" s="1674"/>
      <c r="AR7" s="1674"/>
      <c r="AS7" s="1674"/>
      <c r="AT7" s="1674"/>
      <c r="AU7" s="1674"/>
      <c r="AV7" s="1674"/>
      <c r="AW7" s="1674"/>
      <c r="AX7" s="1674"/>
      <c r="AY7" s="1674"/>
      <c r="AZ7" s="1674"/>
      <c r="BA7" s="1674"/>
      <c r="BB7" s="1674"/>
      <c r="BC7" s="1674"/>
      <c r="BD7" s="1674"/>
      <c r="BE7" s="1674"/>
      <c r="BF7" s="1674"/>
      <c r="BG7" s="1674"/>
      <c r="BH7" s="1674"/>
      <c r="BI7" s="1674"/>
      <c r="BJ7" s="1674"/>
      <c r="BK7" s="1674"/>
      <c r="BL7" s="1674"/>
      <c r="BM7" s="1674"/>
      <c r="BN7" s="1674"/>
      <c r="BO7" s="1674"/>
      <c r="BP7" s="1674"/>
      <c r="BQ7" s="1674"/>
      <c r="BR7" s="1674"/>
      <c r="BS7" s="1674"/>
      <c r="BT7" s="1674"/>
      <c r="BU7" s="1675"/>
      <c r="BV7" s="1674"/>
      <c r="BW7" s="1674"/>
      <c r="BX7" s="1674"/>
      <c r="BY7" s="1674"/>
      <c r="BZ7" s="1674"/>
    </row>
    <row r="8" spans="2:78" ht="12.75" customHeight="1">
      <c r="B8" s="1689"/>
      <c r="C8" s="1681"/>
      <c r="D8" s="1681"/>
      <c r="E8" s="1681"/>
      <c r="F8" s="1681"/>
      <c r="G8" s="1681"/>
      <c r="H8" s="1681"/>
      <c r="I8" s="1681"/>
      <c r="J8" s="1681"/>
      <c r="K8" s="1681"/>
      <c r="L8" s="1681"/>
      <c r="M8" s="1681"/>
      <c r="N8" s="1672"/>
      <c r="O8" s="1672"/>
      <c r="P8" s="1672"/>
      <c r="Q8" s="1672"/>
      <c r="R8" s="1672"/>
      <c r="S8" s="1672"/>
      <c r="T8" s="1672"/>
      <c r="U8" s="1672"/>
      <c r="V8" s="1672"/>
      <c r="W8" s="1672"/>
      <c r="X8" s="1672"/>
      <c r="Y8" s="1672"/>
      <c r="Z8" s="1672"/>
      <c r="AA8" s="1672"/>
      <c r="AB8" s="1672"/>
      <c r="AC8" s="1672"/>
      <c r="AD8" s="1672"/>
      <c r="AE8" s="1672"/>
      <c r="AF8" s="1672"/>
      <c r="AG8" s="1672"/>
      <c r="AH8" s="1672"/>
      <c r="AI8" s="1672"/>
      <c r="AJ8" s="1672"/>
      <c r="AK8" s="1672"/>
      <c r="AL8" s="1672"/>
      <c r="AM8" s="1672"/>
      <c r="AN8" s="1672"/>
      <c r="AO8" s="1672"/>
      <c r="AP8" s="1672"/>
      <c r="AQ8" s="1672"/>
      <c r="AR8" s="1672"/>
      <c r="AS8" s="1672"/>
      <c r="AT8" s="1672"/>
      <c r="AU8" s="1672"/>
      <c r="AV8" s="1672"/>
      <c r="AW8" s="1672"/>
      <c r="AX8" s="1672"/>
      <c r="AY8" s="1672"/>
      <c r="AZ8" s="1672"/>
      <c r="BA8" s="1672"/>
      <c r="BB8" s="1672"/>
      <c r="BC8" s="1672"/>
      <c r="BD8" s="1672"/>
      <c r="BE8" s="1672"/>
      <c r="BF8" s="1672"/>
      <c r="BG8" s="1672"/>
      <c r="BH8" s="1672"/>
      <c r="BI8" s="1672"/>
      <c r="BJ8" s="1672"/>
      <c r="BK8" s="1672"/>
      <c r="BL8" s="1672"/>
      <c r="BM8" s="1672"/>
      <c r="BN8" s="1672"/>
      <c r="BO8" s="1672"/>
      <c r="BP8" s="1672"/>
      <c r="BQ8" s="1672"/>
      <c r="BR8" s="1672"/>
      <c r="BS8" s="1672"/>
      <c r="BT8" s="1672"/>
      <c r="BU8" s="1673"/>
      <c r="BV8" s="1672"/>
      <c r="BW8" s="1672"/>
      <c r="BX8" s="1672"/>
      <c r="BY8" s="1672"/>
      <c r="BZ8" s="1672"/>
    </row>
    <row r="9" spans="2:78" ht="12.75" customHeight="1">
      <c r="B9" s="1689"/>
      <c r="C9" s="1681" t="s">
        <v>707</v>
      </c>
      <c r="D9" s="1681"/>
      <c r="E9" s="1681"/>
      <c r="F9" s="1681"/>
      <c r="G9" s="1681"/>
      <c r="H9" s="1681"/>
      <c r="I9" s="1681"/>
      <c r="J9" s="1681"/>
      <c r="K9" s="1681"/>
      <c r="L9" s="1681"/>
      <c r="M9" s="1681"/>
      <c r="N9" s="1674"/>
      <c r="O9" s="1674"/>
      <c r="P9" s="1674"/>
      <c r="Q9" s="1674"/>
      <c r="R9" s="1674"/>
      <c r="S9" s="1674"/>
      <c r="T9" s="1674"/>
      <c r="U9" s="1674"/>
      <c r="V9" s="1674"/>
      <c r="W9" s="1674"/>
      <c r="X9" s="1674"/>
      <c r="Y9" s="1674"/>
      <c r="Z9" s="1674"/>
      <c r="AA9" s="1674"/>
      <c r="AB9" s="1674"/>
      <c r="AC9" s="1674"/>
      <c r="AD9" s="1674"/>
      <c r="AE9" s="1674"/>
      <c r="AF9" s="1674"/>
      <c r="AG9" s="1674"/>
      <c r="AH9" s="1674"/>
      <c r="AI9" s="1674"/>
      <c r="AJ9" s="1674"/>
      <c r="AK9" s="1674"/>
      <c r="AL9" s="1674"/>
      <c r="AM9" s="1674"/>
      <c r="AN9" s="1674"/>
      <c r="AO9" s="1674"/>
      <c r="AP9" s="1674"/>
      <c r="AQ9" s="1674"/>
      <c r="AR9" s="1674"/>
      <c r="AS9" s="1674"/>
      <c r="AT9" s="1674"/>
      <c r="AU9" s="1674"/>
      <c r="AV9" s="1674"/>
      <c r="AW9" s="1674"/>
      <c r="AX9" s="1674"/>
      <c r="AY9" s="1674"/>
      <c r="AZ9" s="1674"/>
      <c r="BA9" s="1674"/>
      <c r="BB9" s="1674"/>
      <c r="BC9" s="1674"/>
      <c r="BD9" s="1674"/>
      <c r="BE9" s="1674"/>
      <c r="BF9" s="1674"/>
      <c r="BG9" s="1674"/>
      <c r="BH9" s="1674"/>
      <c r="BI9" s="1674"/>
      <c r="BJ9" s="1674"/>
      <c r="BK9" s="1674"/>
      <c r="BL9" s="1674"/>
      <c r="BM9" s="1674"/>
      <c r="BN9" s="1674"/>
      <c r="BO9" s="1674"/>
      <c r="BP9" s="1674"/>
      <c r="BQ9" s="1674"/>
      <c r="BR9" s="1674"/>
      <c r="BS9" s="1674"/>
      <c r="BT9" s="1674"/>
      <c r="BU9" s="1675"/>
      <c r="BV9" s="1674"/>
      <c r="BW9" s="1674"/>
      <c r="BX9" s="1674"/>
      <c r="BY9" s="1674"/>
      <c r="BZ9" s="1674"/>
    </row>
    <row r="10" spans="2:78" ht="12.75" customHeight="1">
      <c r="B10" s="1689"/>
      <c r="C10" s="1681"/>
      <c r="D10" s="1681"/>
      <c r="E10" s="1681"/>
      <c r="F10" s="1681"/>
      <c r="G10" s="1681"/>
      <c r="H10" s="1681"/>
      <c r="I10" s="1681"/>
      <c r="J10" s="1681"/>
      <c r="K10" s="1681"/>
      <c r="L10" s="1681"/>
      <c r="M10" s="1681"/>
      <c r="N10" s="1672"/>
      <c r="O10" s="1672"/>
      <c r="P10" s="1672"/>
      <c r="Q10" s="1672"/>
      <c r="R10" s="1672"/>
      <c r="S10" s="1672"/>
      <c r="T10" s="1672"/>
      <c r="U10" s="1672"/>
      <c r="V10" s="1672"/>
      <c r="W10" s="1672"/>
      <c r="X10" s="1672"/>
      <c r="Y10" s="1672"/>
      <c r="Z10" s="1672"/>
      <c r="AA10" s="1672"/>
      <c r="AB10" s="1672"/>
      <c r="AC10" s="1672"/>
      <c r="AD10" s="1672"/>
      <c r="AE10" s="1672"/>
      <c r="AF10" s="1672"/>
      <c r="AG10" s="1672"/>
      <c r="AH10" s="1672"/>
      <c r="AI10" s="1672"/>
      <c r="AJ10" s="1672"/>
      <c r="AK10" s="1672"/>
      <c r="AL10" s="1672"/>
      <c r="AM10" s="1672"/>
      <c r="AN10" s="1672"/>
      <c r="AO10" s="1672"/>
      <c r="AP10" s="1672"/>
      <c r="AQ10" s="1672"/>
      <c r="AR10" s="1672"/>
      <c r="AS10" s="1672"/>
      <c r="AT10" s="1672"/>
      <c r="AU10" s="1672"/>
      <c r="AV10" s="1672"/>
      <c r="AW10" s="1672"/>
      <c r="AX10" s="1672"/>
      <c r="AY10" s="1672"/>
      <c r="AZ10" s="1672"/>
      <c r="BA10" s="1672"/>
      <c r="BB10" s="1672"/>
      <c r="BC10" s="1672"/>
      <c r="BD10" s="1672"/>
      <c r="BE10" s="1672"/>
      <c r="BF10" s="1672"/>
      <c r="BG10" s="1672"/>
      <c r="BH10" s="1672"/>
      <c r="BI10" s="1672"/>
      <c r="BJ10" s="1672"/>
      <c r="BK10" s="1672"/>
      <c r="BL10" s="1672"/>
      <c r="BM10" s="1672"/>
      <c r="BN10" s="1672"/>
      <c r="BO10" s="1672"/>
      <c r="BP10" s="1672"/>
      <c r="BQ10" s="1672"/>
      <c r="BR10" s="1672"/>
      <c r="BS10" s="1672"/>
      <c r="BT10" s="1672"/>
      <c r="BU10" s="1673"/>
      <c r="BV10" s="1672"/>
      <c r="BW10" s="1672"/>
      <c r="BX10" s="1672"/>
      <c r="BY10" s="1672"/>
      <c r="BZ10" s="1672"/>
    </row>
    <row r="11" spans="2:78" ht="12" customHeight="1">
      <c r="B11" s="1689"/>
      <c r="C11" s="1721" t="s">
        <v>807</v>
      </c>
      <c r="D11" s="1724" t="s">
        <v>408</v>
      </c>
      <c r="E11" s="1727" t="s">
        <v>143</v>
      </c>
      <c r="F11" s="1728"/>
      <c r="G11" s="1733" t="s">
        <v>391</v>
      </c>
      <c r="H11" s="1692"/>
      <c r="I11" s="1692"/>
      <c r="J11" s="1692"/>
      <c r="K11" s="1692"/>
      <c r="L11" s="1692"/>
      <c r="M11" s="1693"/>
      <c r="N11" s="1674"/>
      <c r="O11" s="1674"/>
      <c r="P11" s="1674"/>
      <c r="Q11" s="1674"/>
      <c r="R11" s="1674"/>
      <c r="S11" s="1674"/>
      <c r="T11" s="1674"/>
      <c r="U11" s="1674"/>
      <c r="V11" s="1674"/>
      <c r="W11" s="1674"/>
      <c r="X11" s="1674"/>
      <c r="Y11" s="1674"/>
      <c r="Z11" s="1674"/>
      <c r="AA11" s="1674"/>
      <c r="AB11" s="1674"/>
      <c r="AC11" s="1674"/>
      <c r="AD11" s="1674"/>
      <c r="AE11" s="1674"/>
      <c r="AF11" s="1674"/>
      <c r="AG11" s="1674"/>
      <c r="AH11" s="1674"/>
      <c r="AI11" s="1674"/>
      <c r="AJ11" s="1674"/>
      <c r="AK11" s="1674"/>
      <c r="AL11" s="1674"/>
      <c r="AM11" s="1674"/>
      <c r="AN11" s="1674"/>
      <c r="AO11" s="1674"/>
      <c r="AP11" s="1674"/>
      <c r="AQ11" s="1674"/>
      <c r="AR11" s="1674"/>
      <c r="AS11" s="1674"/>
      <c r="AT11" s="1674"/>
      <c r="AU11" s="1674"/>
      <c r="AV11" s="1674"/>
      <c r="AW11" s="1674"/>
      <c r="AX11" s="1674"/>
      <c r="AY11" s="1674"/>
      <c r="AZ11" s="1674"/>
      <c r="BA11" s="1674"/>
      <c r="BB11" s="1674"/>
      <c r="BC11" s="1674"/>
      <c r="BD11" s="1674"/>
      <c r="BE11" s="1674"/>
      <c r="BF11" s="1674"/>
      <c r="BG11" s="1674"/>
      <c r="BH11" s="1674"/>
      <c r="BI11" s="1674"/>
      <c r="BJ11" s="1674"/>
      <c r="BK11" s="1674"/>
      <c r="BL11" s="1674"/>
      <c r="BM11" s="1674"/>
      <c r="BN11" s="1674"/>
      <c r="BO11" s="1674"/>
      <c r="BP11" s="1674"/>
      <c r="BQ11" s="1674"/>
      <c r="BR11" s="1674"/>
      <c r="BS11" s="1674"/>
      <c r="BT11" s="1674"/>
      <c r="BU11" s="1675"/>
      <c r="BV11" s="1674"/>
      <c r="BW11" s="1674"/>
      <c r="BX11" s="1674"/>
      <c r="BY11" s="1674"/>
      <c r="BZ11" s="1674"/>
    </row>
    <row r="12" spans="2:78" ht="12" customHeight="1">
      <c r="B12" s="1689"/>
      <c r="C12" s="1722"/>
      <c r="D12" s="1725"/>
      <c r="E12" s="1729"/>
      <c r="F12" s="1730"/>
      <c r="G12" s="1694"/>
      <c r="H12" s="1695"/>
      <c r="I12" s="1695"/>
      <c r="J12" s="1695"/>
      <c r="K12" s="1695"/>
      <c r="L12" s="1695"/>
      <c r="M12" s="1696"/>
      <c r="N12" s="1672"/>
      <c r="O12" s="1672"/>
      <c r="P12" s="1672"/>
      <c r="Q12" s="1672"/>
      <c r="R12" s="1672"/>
      <c r="S12" s="1672"/>
      <c r="T12" s="1672"/>
      <c r="U12" s="1672"/>
      <c r="V12" s="1672"/>
      <c r="W12" s="1672"/>
      <c r="X12" s="1672"/>
      <c r="Y12" s="1672"/>
      <c r="Z12" s="1672"/>
      <c r="AA12" s="1672"/>
      <c r="AB12" s="1672"/>
      <c r="AC12" s="1672"/>
      <c r="AD12" s="1672"/>
      <c r="AE12" s="1672"/>
      <c r="AF12" s="1672"/>
      <c r="AG12" s="1672"/>
      <c r="AH12" s="1672"/>
      <c r="AI12" s="1672"/>
      <c r="AJ12" s="1672"/>
      <c r="AK12" s="1672"/>
      <c r="AL12" s="1672"/>
      <c r="AM12" s="1672"/>
      <c r="AN12" s="1672"/>
      <c r="AO12" s="1672"/>
      <c r="AP12" s="1672"/>
      <c r="AQ12" s="1672"/>
      <c r="AR12" s="1672"/>
      <c r="AS12" s="1672"/>
      <c r="AT12" s="1672"/>
      <c r="AU12" s="1672"/>
      <c r="AV12" s="1672"/>
      <c r="AW12" s="1672"/>
      <c r="AX12" s="1672"/>
      <c r="AY12" s="1672"/>
      <c r="AZ12" s="1672"/>
      <c r="BA12" s="1672"/>
      <c r="BB12" s="1672"/>
      <c r="BC12" s="1672"/>
      <c r="BD12" s="1672"/>
      <c r="BE12" s="1672"/>
      <c r="BF12" s="1672"/>
      <c r="BG12" s="1672"/>
      <c r="BH12" s="1672"/>
      <c r="BI12" s="1672"/>
      <c r="BJ12" s="1672"/>
      <c r="BK12" s="1672"/>
      <c r="BL12" s="1672"/>
      <c r="BM12" s="1672"/>
      <c r="BN12" s="1672"/>
      <c r="BO12" s="1672"/>
      <c r="BP12" s="1672"/>
      <c r="BQ12" s="1672"/>
      <c r="BR12" s="1672"/>
      <c r="BS12" s="1672"/>
      <c r="BT12" s="1672"/>
      <c r="BU12" s="1673"/>
      <c r="BV12" s="1672"/>
      <c r="BW12" s="1672"/>
      <c r="BX12" s="1672"/>
      <c r="BY12" s="1672"/>
      <c r="BZ12" s="1672"/>
    </row>
    <row r="13" spans="2:78" ht="12" customHeight="1">
      <c r="B13" s="1689"/>
      <c r="C13" s="1722"/>
      <c r="D13" s="1725"/>
      <c r="E13" s="1729"/>
      <c r="F13" s="1730"/>
      <c r="G13" s="1691" t="s">
        <v>737</v>
      </c>
      <c r="H13" s="1692"/>
      <c r="I13" s="1692"/>
      <c r="J13" s="1692"/>
      <c r="K13" s="1692"/>
      <c r="L13" s="1692"/>
      <c r="M13" s="1693"/>
      <c r="N13" s="1674"/>
      <c r="O13" s="1674"/>
      <c r="P13" s="1674"/>
      <c r="Q13" s="1674"/>
      <c r="R13" s="1674"/>
      <c r="S13" s="1674"/>
      <c r="T13" s="1674"/>
      <c r="U13" s="1674"/>
      <c r="V13" s="1674"/>
      <c r="W13" s="1674"/>
      <c r="X13" s="1674"/>
      <c r="Y13" s="1674"/>
      <c r="Z13" s="1674"/>
      <c r="AA13" s="1674"/>
      <c r="AB13" s="1674"/>
      <c r="AC13" s="1674"/>
      <c r="AD13" s="1674"/>
      <c r="AE13" s="1674"/>
      <c r="AF13" s="1674"/>
      <c r="AG13" s="1674"/>
      <c r="AH13" s="1674"/>
      <c r="AI13" s="1674"/>
      <c r="AJ13" s="1674"/>
      <c r="AK13" s="1674"/>
      <c r="AL13" s="1674"/>
      <c r="AM13" s="1674"/>
      <c r="AN13" s="1674"/>
      <c r="AO13" s="1674"/>
      <c r="AP13" s="1674"/>
      <c r="AQ13" s="1674"/>
      <c r="AR13" s="1674"/>
      <c r="AS13" s="1674"/>
      <c r="AT13" s="1674"/>
      <c r="AU13" s="1674"/>
      <c r="AV13" s="1674"/>
      <c r="AW13" s="1674"/>
      <c r="AX13" s="1674"/>
      <c r="AY13" s="1674"/>
      <c r="AZ13" s="1674"/>
      <c r="BA13" s="1674"/>
      <c r="BB13" s="1674"/>
      <c r="BC13" s="1674"/>
      <c r="BD13" s="1674"/>
      <c r="BE13" s="1674"/>
      <c r="BF13" s="1674"/>
      <c r="BG13" s="1674"/>
      <c r="BH13" s="1674"/>
      <c r="BI13" s="1674"/>
      <c r="BJ13" s="1674"/>
      <c r="BK13" s="1674"/>
      <c r="BL13" s="1674"/>
      <c r="BM13" s="1674"/>
      <c r="BN13" s="1674"/>
      <c r="BO13" s="1674"/>
      <c r="BP13" s="1674"/>
      <c r="BQ13" s="1674"/>
      <c r="BR13" s="1674"/>
      <c r="BS13" s="1674"/>
      <c r="BT13" s="1674"/>
      <c r="BU13" s="1675"/>
      <c r="BV13" s="1674"/>
      <c r="BW13" s="1674"/>
      <c r="BX13" s="1674"/>
      <c r="BY13" s="1674"/>
      <c r="BZ13" s="1674"/>
    </row>
    <row r="14" spans="2:78" ht="12" customHeight="1">
      <c r="B14" s="1689"/>
      <c r="C14" s="1722"/>
      <c r="D14" s="1725"/>
      <c r="E14" s="1731"/>
      <c r="F14" s="1732"/>
      <c r="G14" s="1694"/>
      <c r="H14" s="1695"/>
      <c r="I14" s="1695"/>
      <c r="J14" s="1695"/>
      <c r="K14" s="1695"/>
      <c r="L14" s="1695"/>
      <c r="M14" s="1696"/>
      <c r="N14" s="1672"/>
      <c r="O14" s="1672"/>
      <c r="P14" s="1672"/>
      <c r="Q14" s="1672"/>
      <c r="R14" s="1672"/>
      <c r="S14" s="1672"/>
      <c r="T14" s="1672"/>
      <c r="U14" s="1672"/>
      <c r="V14" s="1672"/>
      <c r="W14" s="1672"/>
      <c r="X14" s="1672"/>
      <c r="Y14" s="1672"/>
      <c r="Z14" s="1672"/>
      <c r="AA14" s="1672"/>
      <c r="AB14" s="1672"/>
      <c r="AC14" s="1672"/>
      <c r="AD14" s="1672"/>
      <c r="AE14" s="1672"/>
      <c r="AF14" s="1672"/>
      <c r="AG14" s="1672"/>
      <c r="AH14" s="1672"/>
      <c r="AI14" s="1672"/>
      <c r="AJ14" s="1672"/>
      <c r="AK14" s="1672"/>
      <c r="AL14" s="1672"/>
      <c r="AM14" s="1672"/>
      <c r="AN14" s="1672"/>
      <c r="AO14" s="1672"/>
      <c r="AP14" s="1672"/>
      <c r="AQ14" s="1672"/>
      <c r="AR14" s="1672"/>
      <c r="AS14" s="1672"/>
      <c r="AT14" s="1672"/>
      <c r="AU14" s="1672"/>
      <c r="AV14" s="1672"/>
      <c r="AW14" s="1672"/>
      <c r="AX14" s="1672"/>
      <c r="AY14" s="1672"/>
      <c r="AZ14" s="1672"/>
      <c r="BA14" s="1672"/>
      <c r="BB14" s="1672"/>
      <c r="BC14" s="1672"/>
      <c r="BD14" s="1672"/>
      <c r="BE14" s="1672"/>
      <c r="BF14" s="1672"/>
      <c r="BG14" s="1672"/>
      <c r="BH14" s="1672"/>
      <c r="BI14" s="1672"/>
      <c r="BJ14" s="1672"/>
      <c r="BK14" s="1672"/>
      <c r="BL14" s="1672"/>
      <c r="BM14" s="1672"/>
      <c r="BN14" s="1672"/>
      <c r="BO14" s="1672"/>
      <c r="BP14" s="1672"/>
      <c r="BQ14" s="1672"/>
      <c r="BR14" s="1672"/>
      <c r="BS14" s="1672"/>
      <c r="BT14" s="1672"/>
      <c r="BU14" s="1673"/>
      <c r="BV14" s="1672"/>
      <c r="BW14" s="1672"/>
      <c r="BX14" s="1672"/>
      <c r="BY14" s="1672"/>
      <c r="BZ14" s="1672"/>
    </row>
    <row r="15" spans="2:78" ht="12" customHeight="1">
      <c r="B15" s="1689"/>
      <c r="C15" s="1722"/>
      <c r="D15" s="1725"/>
      <c r="E15" s="1734" t="s">
        <v>733</v>
      </c>
      <c r="F15" s="1735"/>
      <c r="G15" s="1733" t="s">
        <v>321</v>
      </c>
      <c r="H15" s="1692"/>
      <c r="I15" s="1692"/>
      <c r="J15" s="1692"/>
      <c r="K15" s="1692"/>
      <c r="L15" s="1692"/>
      <c r="M15" s="1693"/>
      <c r="N15" s="1674"/>
      <c r="O15" s="1674"/>
      <c r="P15" s="1674"/>
      <c r="Q15" s="1674"/>
      <c r="R15" s="1674"/>
      <c r="S15" s="1674"/>
      <c r="T15" s="1674"/>
      <c r="U15" s="1674"/>
      <c r="V15" s="1674"/>
      <c r="W15" s="1674"/>
      <c r="X15" s="1674"/>
      <c r="Y15" s="1674"/>
      <c r="Z15" s="1674"/>
      <c r="AA15" s="1674"/>
      <c r="AB15" s="1674"/>
      <c r="AC15" s="1674"/>
      <c r="AD15" s="1674"/>
      <c r="AE15" s="1674"/>
      <c r="AF15" s="1674"/>
      <c r="AG15" s="1674"/>
      <c r="AH15" s="1674"/>
      <c r="AI15" s="1674"/>
      <c r="AJ15" s="1674"/>
      <c r="AK15" s="1674"/>
      <c r="AL15" s="1674"/>
      <c r="AM15" s="1674"/>
      <c r="AN15" s="1674"/>
      <c r="AO15" s="1674"/>
      <c r="AP15" s="1674"/>
      <c r="AQ15" s="1674"/>
      <c r="AR15" s="1674"/>
      <c r="AS15" s="1674"/>
      <c r="AT15" s="1674"/>
      <c r="AU15" s="1674"/>
      <c r="AV15" s="1674"/>
      <c r="AW15" s="1674"/>
      <c r="AX15" s="1674"/>
      <c r="AY15" s="1674"/>
      <c r="AZ15" s="1674"/>
      <c r="BA15" s="1674"/>
      <c r="BB15" s="1674"/>
      <c r="BC15" s="1674"/>
      <c r="BD15" s="1674"/>
      <c r="BE15" s="1674"/>
      <c r="BF15" s="1674"/>
      <c r="BG15" s="1674"/>
      <c r="BH15" s="1674"/>
      <c r="BI15" s="1674"/>
      <c r="BJ15" s="1674"/>
      <c r="BK15" s="1674"/>
      <c r="BL15" s="1674"/>
      <c r="BM15" s="1674"/>
      <c r="BN15" s="1674"/>
      <c r="BO15" s="1674"/>
      <c r="BP15" s="1674"/>
      <c r="BQ15" s="1674"/>
      <c r="BR15" s="1674"/>
      <c r="BS15" s="1674"/>
      <c r="BT15" s="1674"/>
      <c r="BU15" s="1675"/>
      <c r="BV15" s="1674"/>
      <c r="BW15" s="1674"/>
      <c r="BX15" s="1674"/>
      <c r="BY15" s="1674"/>
      <c r="BZ15" s="1674"/>
    </row>
    <row r="16" spans="2:78" ht="12" customHeight="1">
      <c r="B16" s="1689"/>
      <c r="C16" s="1722"/>
      <c r="D16" s="1725"/>
      <c r="E16" s="1736"/>
      <c r="F16" s="1737"/>
      <c r="G16" s="1694"/>
      <c r="H16" s="1695"/>
      <c r="I16" s="1695"/>
      <c r="J16" s="1695"/>
      <c r="K16" s="1695"/>
      <c r="L16" s="1695"/>
      <c r="M16" s="1696"/>
      <c r="N16" s="1672"/>
      <c r="O16" s="1672"/>
      <c r="P16" s="1672"/>
      <c r="Q16" s="1672"/>
      <c r="R16" s="1672"/>
      <c r="S16" s="1672"/>
      <c r="T16" s="1672"/>
      <c r="U16" s="1672"/>
      <c r="V16" s="1672"/>
      <c r="W16" s="1672"/>
      <c r="X16" s="1672"/>
      <c r="Y16" s="1672"/>
      <c r="Z16" s="1672"/>
      <c r="AA16" s="1672"/>
      <c r="AB16" s="1672"/>
      <c r="AC16" s="1672"/>
      <c r="AD16" s="1672"/>
      <c r="AE16" s="1672"/>
      <c r="AF16" s="1672"/>
      <c r="AG16" s="1672"/>
      <c r="AH16" s="1672"/>
      <c r="AI16" s="1672"/>
      <c r="AJ16" s="1672"/>
      <c r="AK16" s="1672"/>
      <c r="AL16" s="1672"/>
      <c r="AM16" s="1672"/>
      <c r="AN16" s="1672"/>
      <c r="AO16" s="1672"/>
      <c r="AP16" s="1672"/>
      <c r="AQ16" s="1672"/>
      <c r="AR16" s="1672"/>
      <c r="AS16" s="1672"/>
      <c r="AT16" s="1672"/>
      <c r="AU16" s="1672"/>
      <c r="AV16" s="1672"/>
      <c r="AW16" s="1672"/>
      <c r="AX16" s="1672"/>
      <c r="AY16" s="1672"/>
      <c r="AZ16" s="1672"/>
      <c r="BA16" s="1672"/>
      <c r="BB16" s="1672"/>
      <c r="BC16" s="1672"/>
      <c r="BD16" s="1672"/>
      <c r="BE16" s="1672"/>
      <c r="BF16" s="1672"/>
      <c r="BG16" s="1672"/>
      <c r="BH16" s="1672"/>
      <c r="BI16" s="1672"/>
      <c r="BJ16" s="1672"/>
      <c r="BK16" s="1672"/>
      <c r="BL16" s="1672"/>
      <c r="BM16" s="1672"/>
      <c r="BN16" s="1672"/>
      <c r="BO16" s="1672"/>
      <c r="BP16" s="1672"/>
      <c r="BQ16" s="1672"/>
      <c r="BR16" s="1672"/>
      <c r="BS16" s="1672"/>
      <c r="BT16" s="1672"/>
      <c r="BU16" s="1673"/>
      <c r="BV16" s="1672"/>
      <c r="BW16" s="1672"/>
      <c r="BX16" s="1672"/>
      <c r="BY16" s="1672"/>
      <c r="BZ16" s="1672"/>
    </row>
    <row r="17" spans="2:78" ht="12" customHeight="1">
      <c r="B17" s="1689"/>
      <c r="C17" s="1722"/>
      <c r="D17" s="1725"/>
      <c r="E17" s="1738" t="s">
        <v>217</v>
      </c>
      <c r="F17" s="1739"/>
      <c r="G17" s="1739"/>
      <c r="H17" s="1739"/>
      <c r="I17" s="1739"/>
      <c r="J17" s="1739"/>
      <c r="K17" s="1739"/>
      <c r="L17" s="1739"/>
      <c r="M17" s="1740"/>
      <c r="N17" s="1674"/>
      <c r="O17" s="1674"/>
      <c r="P17" s="1674"/>
      <c r="Q17" s="1674"/>
      <c r="R17" s="1674"/>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4"/>
      <c r="AP17" s="1674"/>
      <c r="AQ17" s="1674"/>
      <c r="AR17" s="1674"/>
      <c r="AS17" s="1674"/>
      <c r="AT17" s="1674"/>
      <c r="AU17" s="1674"/>
      <c r="AV17" s="1674"/>
      <c r="AW17" s="1674"/>
      <c r="AX17" s="1674"/>
      <c r="AY17" s="1674"/>
      <c r="AZ17" s="1674"/>
      <c r="BA17" s="1674"/>
      <c r="BB17" s="1674"/>
      <c r="BC17" s="1674"/>
      <c r="BD17" s="1674"/>
      <c r="BE17" s="1674"/>
      <c r="BF17" s="1674"/>
      <c r="BG17" s="1674"/>
      <c r="BH17" s="1674"/>
      <c r="BI17" s="1674"/>
      <c r="BJ17" s="1674"/>
      <c r="BK17" s="1674"/>
      <c r="BL17" s="1674"/>
      <c r="BM17" s="1674"/>
      <c r="BN17" s="1674"/>
      <c r="BO17" s="1674"/>
      <c r="BP17" s="1674"/>
      <c r="BQ17" s="1674"/>
      <c r="BR17" s="1674"/>
      <c r="BS17" s="1674"/>
      <c r="BT17" s="1674"/>
      <c r="BU17" s="1675"/>
      <c r="BV17" s="1674"/>
      <c r="BW17" s="1674"/>
      <c r="BX17" s="1674"/>
      <c r="BY17" s="1674"/>
      <c r="BZ17" s="1674"/>
    </row>
    <row r="18" spans="2:78" ht="12" customHeight="1">
      <c r="B18" s="1689"/>
      <c r="C18" s="1722"/>
      <c r="D18" s="1725"/>
      <c r="E18" s="1741"/>
      <c r="F18" s="1742"/>
      <c r="G18" s="1742"/>
      <c r="H18" s="1742"/>
      <c r="I18" s="1742"/>
      <c r="J18" s="1742"/>
      <c r="K18" s="1742"/>
      <c r="L18" s="1742"/>
      <c r="M18" s="1743"/>
      <c r="N18" s="1672"/>
      <c r="O18" s="1672"/>
      <c r="P18" s="1672"/>
      <c r="Q18" s="1672"/>
      <c r="R18" s="1672"/>
      <c r="S18" s="1672"/>
      <c r="T18" s="1672"/>
      <c r="U18" s="1672"/>
      <c r="V18" s="1672"/>
      <c r="W18" s="1672"/>
      <c r="X18" s="1672"/>
      <c r="Y18" s="1672"/>
      <c r="Z18" s="1672"/>
      <c r="AA18" s="1672"/>
      <c r="AB18" s="1672"/>
      <c r="AC18" s="1672"/>
      <c r="AD18" s="1672"/>
      <c r="AE18" s="1672"/>
      <c r="AF18" s="1672"/>
      <c r="AG18" s="1672"/>
      <c r="AH18" s="1672"/>
      <c r="AI18" s="1672"/>
      <c r="AJ18" s="1672"/>
      <c r="AK18" s="1672"/>
      <c r="AL18" s="1672"/>
      <c r="AM18" s="1672"/>
      <c r="AN18" s="1672"/>
      <c r="AO18" s="1672"/>
      <c r="AP18" s="1672"/>
      <c r="AQ18" s="1672"/>
      <c r="AR18" s="1672"/>
      <c r="AS18" s="1672"/>
      <c r="AT18" s="1672"/>
      <c r="AU18" s="1672"/>
      <c r="AV18" s="1672"/>
      <c r="AW18" s="1672"/>
      <c r="AX18" s="1672"/>
      <c r="AY18" s="1672"/>
      <c r="AZ18" s="1672"/>
      <c r="BA18" s="1672"/>
      <c r="BB18" s="1672"/>
      <c r="BC18" s="1672"/>
      <c r="BD18" s="1672"/>
      <c r="BE18" s="1672"/>
      <c r="BF18" s="1672"/>
      <c r="BG18" s="1672"/>
      <c r="BH18" s="1672"/>
      <c r="BI18" s="1672"/>
      <c r="BJ18" s="1672"/>
      <c r="BK18" s="1672"/>
      <c r="BL18" s="1672"/>
      <c r="BM18" s="1672"/>
      <c r="BN18" s="1672"/>
      <c r="BO18" s="1672"/>
      <c r="BP18" s="1672"/>
      <c r="BQ18" s="1672"/>
      <c r="BR18" s="1672"/>
      <c r="BS18" s="1672"/>
      <c r="BT18" s="1672"/>
      <c r="BU18" s="1673"/>
      <c r="BV18" s="1672"/>
      <c r="BW18" s="1672"/>
      <c r="BX18" s="1672"/>
      <c r="BY18" s="1672"/>
      <c r="BZ18" s="1672"/>
    </row>
    <row r="19" spans="2:78" ht="12" customHeight="1">
      <c r="B19" s="1689"/>
      <c r="C19" s="1722"/>
      <c r="D19" s="1725"/>
      <c r="E19" s="1715" t="s">
        <v>402</v>
      </c>
      <c r="F19" s="1744"/>
      <c r="G19" s="1733" t="s">
        <v>400</v>
      </c>
      <c r="H19" s="1692"/>
      <c r="I19" s="1692"/>
      <c r="J19" s="1692"/>
      <c r="K19" s="1692"/>
      <c r="L19" s="1692"/>
      <c r="M19" s="1693"/>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4"/>
      <c r="AM19" s="1674"/>
      <c r="AN19" s="1674"/>
      <c r="AO19" s="1674"/>
      <c r="AP19" s="1674"/>
      <c r="AQ19" s="1674"/>
      <c r="AR19" s="1674"/>
      <c r="AS19" s="1674"/>
      <c r="AT19" s="1674"/>
      <c r="AU19" s="1674"/>
      <c r="AV19" s="1674"/>
      <c r="AW19" s="1674"/>
      <c r="AX19" s="1674"/>
      <c r="AY19" s="1674"/>
      <c r="AZ19" s="1674"/>
      <c r="BA19" s="1674"/>
      <c r="BB19" s="1674"/>
      <c r="BC19" s="1674"/>
      <c r="BD19" s="1674"/>
      <c r="BE19" s="1674"/>
      <c r="BF19" s="1674"/>
      <c r="BG19" s="1674"/>
      <c r="BH19" s="1674"/>
      <c r="BI19" s="1674"/>
      <c r="BJ19" s="1674"/>
      <c r="BK19" s="1674"/>
      <c r="BL19" s="1674"/>
      <c r="BM19" s="1674"/>
      <c r="BN19" s="1674"/>
      <c r="BO19" s="1674"/>
      <c r="BP19" s="1674"/>
      <c r="BQ19" s="1674"/>
      <c r="BR19" s="1674"/>
      <c r="BS19" s="1674"/>
      <c r="BT19" s="1674"/>
      <c r="BU19" s="1675"/>
      <c r="BV19" s="1674"/>
      <c r="BW19" s="1674"/>
      <c r="BX19" s="1674"/>
      <c r="BY19" s="1674"/>
      <c r="BZ19" s="1674"/>
    </row>
    <row r="20" spans="2:78" ht="12" customHeight="1">
      <c r="B20" s="1689"/>
      <c r="C20" s="1722"/>
      <c r="D20" s="1725"/>
      <c r="E20" s="1745"/>
      <c r="F20" s="1746"/>
      <c r="G20" s="1694"/>
      <c r="H20" s="1695"/>
      <c r="I20" s="1695"/>
      <c r="J20" s="1695"/>
      <c r="K20" s="1695"/>
      <c r="L20" s="1695"/>
      <c r="M20" s="1696"/>
      <c r="N20" s="1672"/>
      <c r="O20" s="1672"/>
      <c r="P20" s="1672"/>
      <c r="Q20" s="1672"/>
      <c r="R20" s="1672"/>
      <c r="S20" s="1672"/>
      <c r="T20" s="1672"/>
      <c r="U20" s="1672"/>
      <c r="V20" s="1672"/>
      <c r="W20" s="1672"/>
      <c r="X20" s="1672"/>
      <c r="Y20" s="1672"/>
      <c r="Z20" s="1672"/>
      <c r="AA20" s="1672"/>
      <c r="AB20" s="1672"/>
      <c r="AC20" s="1672"/>
      <c r="AD20" s="1672"/>
      <c r="AE20" s="1672"/>
      <c r="AF20" s="1672"/>
      <c r="AG20" s="1672"/>
      <c r="AH20" s="1672"/>
      <c r="AI20" s="1672"/>
      <c r="AJ20" s="1672"/>
      <c r="AK20" s="1672"/>
      <c r="AL20" s="1672"/>
      <c r="AM20" s="1672"/>
      <c r="AN20" s="1672"/>
      <c r="AO20" s="1672"/>
      <c r="AP20" s="1672"/>
      <c r="AQ20" s="1672"/>
      <c r="AR20" s="1672"/>
      <c r="AS20" s="1672"/>
      <c r="AT20" s="1672"/>
      <c r="AU20" s="1672"/>
      <c r="AV20" s="1672"/>
      <c r="AW20" s="1672"/>
      <c r="AX20" s="1672"/>
      <c r="AY20" s="1672"/>
      <c r="AZ20" s="1672"/>
      <c r="BA20" s="1672"/>
      <c r="BB20" s="1672"/>
      <c r="BC20" s="1672"/>
      <c r="BD20" s="1672"/>
      <c r="BE20" s="1672"/>
      <c r="BF20" s="1672"/>
      <c r="BG20" s="1672"/>
      <c r="BH20" s="1672"/>
      <c r="BI20" s="1672"/>
      <c r="BJ20" s="1672"/>
      <c r="BK20" s="1672"/>
      <c r="BL20" s="1672"/>
      <c r="BM20" s="1672"/>
      <c r="BN20" s="1672"/>
      <c r="BO20" s="1672"/>
      <c r="BP20" s="1672"/>
      <c r="BQ20" s="1672"/>
      <c r="BR20" s="1672"/>
      <c r="BS20" s="1672"/>
      <c r="BT20" s="1672"/>
      <c r="BU20" s="1673"/>
      <c r="BV20" s="1672"/>
      <c r="BW20" s="1672"/>
      <c r="BX20" s="1672"/>
      <c r="BY20" s="1672"/>
      <c r="BZ20" s="1672"/>
    </row>
    <row r="21" spans="2:78" ht="24" customHeight="1">
      <c r="B21" s="1689"/>
      <c r="C21" s="1722"/>
      <c r="D21" s="1725"/>
      <c r="E21" s="1745"/>
      <c r="F21" s="1746"/>
      <c r="G21" s="1727" t="s">
        <v>716</v>
      </c>
      <c r="H21" s="1692"/>
      <c r="I21" s="1693"/>
      <c r="J21" s="1752" t="s">
        <v>722</v>
      </c>
      <c r="K21" s="1753"/>
      <c r="L21" s="1753"/>
      <c r="M21" s="1754"/>
      <c r="N21" s="1755"/>
      <c r="O21" s="1756"/>
      <c r="P21" s="1757"/>
      <c r="Q21" s="1755"/>
      <c r="R21" s="1756"/>
      <c r="S21" s="1757"/>
      <c r="T21" s="1755"/>
      <c r="U21" s="1756"/>
      <c r="V21" s="1757"/>
      <c r="W21" s="1755"/>
      <c r="X21" s="1756"/>
      <c r="Y21" s="1757"/>
      <c r="Z21" s="1755"/>
      <c r="AA21" s="1756"/>
      <c r="AB21" s="1757"/>
      <c r="AC21" s="1755"/>
      <c r="AD21" s="1756"/>
      <c r="AE21" s="1757"/>
      <c r="AF21" s="1755"/>
      <c r="AG21" s="1756"/>
      <c r="AH21" s="1757"/>
      <c r="AI21" s="1755"/>
      <c r="AJ21" s="1756"/>
      <c r="AK21" s="1757"/>
      <c r="AL21" s="1755"/>
      <c r="AM21" s="1756"/>
      <c r="AN21" s="1757"/>
      <c r="AO21" s="1755"/>
      <c r="AP21" s="1756"/>
      <c r="AQ21" s="1757"/>
      <c r="AR21" s="1755"/>
      <c r="AS21" s="1756"/>
      <c r="AT21" s="1757"/>
      <c r="AU21" s="1755"/>
      <c r="AV21" s="1756"/>
      <c r="AW21" s="1757"/>
      <c r="AX21" s="1755"/>
      <c r="AY21" s="1756"/>
      <c r="AZ21" s="1757"/>
      <c r="BA21" s="1755"/>
      <c r="BB21" s="1756"/>
      <c r="BC21" s="1757"/>
      <c r="BD21" s="1755"/>
      <c r="BE21" s="1756"/>
      <c r="BF21" s="1757"/>
      <c r="BG21" s="1755"/>
      <c r="BH21" s="1756"/>
      <c r="BI21" s="1757"/>
      <c r="BJ21" s="1755"/>
      <c r="BK21" s="1756"/>
      <c r="BL21" s="1757"/>
      <c r="BM21" s="1755"/>
      <c r="BN21" s="1756"/>
      <c r="BO21" s="1757"/>
      <c r="BP21" s="1755"/>
      <c r="BQ21" s="1756"/>
      <c r="BR21" s="1757"/>
      <c r="BS21" s="1755"/>
      <c r="BT21" s="1756"/>
      <c r="BU21" s="1757"/>
      <c r="BV21" s="1758"/>
      <c r="BW21" s="1759"/>
      <c r="BX21" s="1759"/>
      <c r="BY21" s="1759"/>
      <c r="BZ21" s="1760"/>
    </row>
    <row r="22" spans="2:78" ht="15" customHeight="1">
      <c r="B22" s="1689"/>
      <c r="C22" s="1722"/>
      <c r="D22" s="1725"/>
      <c r="E22" s="1745"/>
      <c r="F22" s="1746"/>
      <c r="G22" s="1749"/>
      <c r="H22" s="1750"/>
      <c r="I22" s="1751"/>
      <c r="J22" s="1733" t="s">
        <v>422</v>
      </c>
      <c r="K22" s="1692"/>
      <c r="L22" s="1692"/>
      <c r="M22" s="1693"/>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4"/>
      <c r="AM22" s="1674"/>
      <c r="AN22" s="1674"/>
      <c r="AO22" s="1674"/>
      <c r="AP22" s="1674"/>
      <c r="AQ22" s="1674"/>
      <c r="AR22" s="1674"/>
      <c r="AS22" s="1674"/>
      <c r="AT22" s="1674"/>
      <c r="AU22" s="1674"/>
      <c r="AV22" s="1674"/>
      <c r="AW22" s="1674"/>
      <c r="AX22" s="1674"/>
      <c r="AY22" s="1674"/>
      <c r="AZ22" s="1674"/>
      <c r="BA22" s="1674"/>
      <c r="BB22" s="1674"/>
      <c r="BC22" s="1674"/>
      <c r="BD22" s="1674"/>
      <c r="BE22" s="1674"/>
      <c r="BF22" s="1674"/>
      <c r="BG22" s="1674"/>
      <c r="BH22" s="1674"/>
      <c r="BI22" s="1674"/>
      <c r="BJ22" s="1674"/>
      <c r="BK22" s="1674"/>
      <c r="BL22" s="1674"/>
      <c r="BM22" s="1674"/>
      <c r="BN22" s="1674"/>
      <c r="BO22" s="1674"/>
      <c r="BP22" s="1674"/>
      <c r="BQ22" s="1674"/>
      <c r="BR22" s="1674"/>
      <c r="BS22" s="1674"/>
      <c r="BT22" s="1674"/>
      <c r="BU22" s="1675"/>
      <c r="BV22" s="1674"/>
      <c r="BW22" s="1674"/>
      <c r="BX22" s="1674"/>
      <c r="BY22" s="1674"/>
      <c r="BZ22" s="1674"/>
    </row>
    <row r="23" spans="2:78" ht="15" customHeight="1">
      <c r="B23" s="1689"/>
      <c r="C23" s="1722"/>
      <c r="D23" s="1725"/>
      <c r="E23" s="1745"/>
      <c r="F23" s="1746"/>
      <c r="G23" s="1749"/>
      <c r="H23" s="1750"/>
      <c r="I23" s="1751"/>
      <c r="J23" s="1694"/>
      <c r="K23" s="1695"/>
      <c r="L23" s="1695"/>
      <c r="M23" s="1696"/>
      <c r="N23" s="1672"/>
      <c r="O23" s="1672"/>
      <c r="P23" s="1672"/>
      <c r="Q23" s="1672"/>
      <c r="R23" s="1672"/>
      <c r="S23" s="1672"/>
      <c r="T23" s="1672"/>
      <c r="U23" s="1672"/>
      <c r="V23" s="1672"/>
      <c r="W23" s="1672"/>
      <c r="X23" s="1672"/>
      <c r="Y23" s="1672"/>
      <c r="Z23" s="1672"/>
      <c r="AA23" s="1672"/>
      <c r="AB23" s="1672"/>
      <c r="AC23" s="1672"/>
      <c r="AD23" s="1672"/>
      <c r="AE23" s="1672"/>
      <c r="AF23" s="1672"/>
      <c r="AG23" s="1672"/>
      <c r="AH23" s="1672"/>
      <c r="AI23" s="1672"/>
      <c r="AJ23" s="1672"/>
      <c r="AK23" s="1672"/>
      <c r="AL23" s="1672"/>
      <c r="AM23" s="1672"/>
      <c r="AN23" s="1672"/>
      <c r="AO23" s="1672"/>
      <c r="AP23" s="1672"/>
      <c r="AQ23" s="1672"/>
      <c r="AR23" s="1672"/>
      <c r="AS23" s="1672"/>
      <c r="AT23" s="1672"/>
      <c r="AU23" s="1672"/>
      <c r="AV23" s="1672"/>
      <c r="AW23" s="1672"/>
      <c r="AX23" s="1672"/>
      <c r="AY23" s="1672"/>
      <c r="AZ23" s="1672"/>
      <c r="BA23" s="1672"/>
      <c r="BB23" s="1672"/>
      <c r="BC23" s="1672"/>
      <c r="BD23" s="1672"/>
      <c r="BE23" s="1672"/>
      <c r="BF23" s="1672"/>
      <c r="BG23" s="1672"/>
      <c r="BH23" s="1672"/>
      <c r="BI23" s="1672"/>
      <c r="BJ23" s="1672"/>
      <c r="BK23" s="1672"/>
      <c r="BL23" s="1672"/>
      <c r="BM23" s="1672"/>
      <c r="BN23" s="1672"/>
      <c r="BO23" s="1672"/>
      <c r="BP23" s="1672"/>
      <c r="BQ23" s="1672"/>
      <c r="BR23" s="1672"/>
      <c r="BS23" s="1672"/>
      <c r="BT23" s="1672"/>
      <c r="BU23" s="1673"/>
      <c r="BV23" s="1672"/>
      <c r="BW23" s="1672"/>
      <c r="BX23" s="1672"/>
      <c r="BY23" s="1672"/>
      <c r="BZ23" s="1672"/>
    </row>
    <row r="24" spans="2:78" ht="12" customHeight="1">
      <c r="B24" s="1689"/>
      <c r="C24" s="1722"/>
      <c r="D24" s="1725"/>
      <c r="E24" s="1745"/>
      <c r="F24" s="1746"/>
      <c r="G24" s="1749"/>
      <c r="H24" s="1750"/>
      <c r="I24" s="1751"/>
      <c r="J24" s="1733" t="s">
        <v>322</v>
      </c>
      <c r="K24" s="1692"/>
      <c r="L24" s="1692"/>
      <c r="M24" s="1693"/>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1674"/>
      <c r="AK24" s="1674"/>
      <c r="AL24" s="1674"/>
      <c r="AM24" s="1674"/>
      <c r="AN24" s="1674"/>
      <c r="AO24" s="1674"/>
      <c r="AP24" s="1674"/>
      <c r="AQ24" s="1674"/>
      <c r="AR24" s="1674"/>
      <c r="AS24" s="1674"/>
      <c r="AT24" s="1674"/>
      <c r="AU24" s="1674"/>
      <c r="AV24" s="1674"/>
      <c r="AW24" s="1674"/>
      <c r="AX24" s="1674"/>
      <c r="AY24" s="1674"/>
      <c r="AZ24" s="1674"/>
      <c r="BA24" s="1674"/>
      <c r="BB24" s="1674"/>
      <c r="BC24" s="1674"/>
      <c r="BD24" s="1674"/>
      <c r="BE24" s="1674"/>
      <c r="BF24" s="1674"/>
      <c r="BG24" s="1674"/>
      <c r="BH24" s="1674"/>
      <c r="BI24" s="1674"/>
      <c r="BJ24" s="1674"/>
      <c r="BK24" s="1674"/>
      <c r="BL24" s="1674"/>
      <c r="BM24" s="1674"/>
      <c r="BN24" s="1674"/>
      <c r="BO24" s="1674"/>
      <c r="BP24" s="1674"/>
      <c r="BQ24" s="1674"/>
      <c r="BR24" s="1674"/>
      <c r="BS24" s="1674"/>
      <c r="BT24" s="1674"/>
      <c r="BU24" s="1675"/>
      <c r="BV24" s="1674"/>
      <c r="BW24" s="1674"/>
      <c r="BX24" s="1674"/>
      <c r="BY24" s="1674"/>
      <c r="BZ24" s="1674"/>
    </row>
    <row r="25" spans="2:78" ht="12" customHeight="1">
      <c r="B25" s="1689"/>
      <c r="C25" s="1722"/>
      <c r="D25" s="1726"/>
      <c r="E25" s="1747"/>
      <c r="F25" s="1748"/>
      <c r="G25" s="1694"/>
      <c r="H25" s="1695"/>
      <c r="I25" s="1696"/>
      <c r="J25" s="1694"/>
      <c r="K25" s="1695"/>
      <c r="L25" s="1695"/>
      <c r="M25" s="1696"/>
      <c r="N25" s="1672"/>
      <c r="O25" s="1672"/>
      <c r="P25" s="1672"/>
      <c r="Q25" s="1672"/>
      <c r="R25" s="1672"/>
      <c r="S25" s="1672"/>
      <c r="T25" s="1672"/>
      <c r="U25" s="1672"/>
      <c r="V25" s="1672"/>
      <c r="W25" s="1672"/>
      <c r="X25" s="1672"/>
      <c r="Y25" s="1672"/>
      <c r="Z25" s="1672"/>
      <c r="AA25" s="1672"/>
      <c r="AB25" s="1672"/>
      <c r="AC25" s="1672"/>
      <c r="AD25" s="1672"/>
      <c r="AE25" s="1672"/>
      <c r="AF25" s="1672"/>
      <c r="AG25" s="1672"/>
      <c r="AH25" s="1672"/>
      <c r="AI25" s="1672"/>
      <c r="AJ25" s="1672"/>
      <c r="AK25" s="1672"/>
      <c r="AL25" s="1672"/>
      <c r="AM25" s="1672"/>
      <c r="AN25" s="1672"/>
      <c r="AO25" s="1672"/>
      <c r="AP25" s="1672"/>
      <c r="AQ25" s="1672"/>
      <c r="AR25" s="1672"/>
      <c r="AS25" s="1672"/>
      <c r="AT25" s="1672"/>
      <c r="AU25" s="1672"/>
      <c r="AV25" s="1672"/>
      <c r="AW25" s="1672"/>
      <c r="AX25" s="1672"/>
      <c r="AY25" s="1672"/>
      <c r="AZ25" s="1672"/>
      <c r="BA25" s="1672"/>
      <c r="BB25" s="1672"/>
      <c r="BC25" s="1672"/>
      <c r="BD25" s="1672"/>
      <c r="BE25" s="1672"/>
      <c r="BF25" s="1672"/>
      <c r="BG25" s="1672"/>
      <c r="BH25" s="1672"/>
      <c r="BI25" s="1672"/>
      <c r="BJ25" s="1672"/>
      <c r="BK25" s="1672"/>
      <c r="BL25" s="1672"/>
      <c r="BM25" s="1672"/>
      <c r="BN25" s="1672"/>
      <c r="BO25" s="1672"/>
      <c r="BP25" s="1672"/>
      <c r="BQ25" s="1672"/>
      <c r="BR25" s="1672"/>
      <c r="BS25" s="1672"/>
      <c r="BT25" s="1672"/>
      <c r="BU25" s="1673"/>
      <c r="BV25" s="1672"/>
      <c r="BW25" s="1672"/>
      <c r="BX25" s="1672"/>
      <c r="BY25" s="1672"/>
      <c r="BZ25" s="1672"/>
    </row>
    <row r="26" spans="2:78" ht="12" customHeight="1">
      <c r="B26" s="1689"/>
      <c r="C26" s="1722"/>
      <c r="D26" s="1715" t="s">
        <v>403</v>
      </c>
      <c r="E26" s="1692"/>
      <c r="F26" s="1692"/>
      <c r="G26" s="1692"/>
      <c r="H26" s="1692"/>
      <c r="I26" s="1692"/>
      <c r="J26" s="1692"/>
      <c r="K26" s="1692"/>
      <c r="L26" s="1692"/>
      <c r="M26" s="1693"/>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4"/>
      <c r="AM26" s="1674"/>
      <c r="AN26" s="1674"/>
      <c r="AO26" s="1674"/>
      <c r="AP26" s="1674"/>
      <c r="AQ26" s="1674"/>
      <c r="AR26" s="1674"/>
      <c r="AS26" s="1674"/>
      <c r="AT26" s="1674"/>
      <c r="AU26" s="1674"/>
      <c r="AV26" s="1674"/>
      <c r="AW26" s="1674"/>
      <c r="AX26" s="1674"/>
      <c r="AY26" s="1674"/>
      <c r="AZ26" s="1674"/>
      <c r="BA26" s="1674"/>
      <c r="BB26" s="1674"/>
      <c r="BC26" s="1674"/>
      <c r="BD26" s="1674"/>
      <c r="BE26" s="1674"/>
      <c r="BF26" s="1674"/>
      <c r="BG26" s="1674"/>
      <c r="BH26" s="1674"/>
      <c r="BI26" s="1674"/>
      <c r="BJ26" s="1674"/>
      <c r="BK26" s="1674"/>
      <c r="BL26" s="1674"/>
      <c r="BM26" s="1674"/>
      <c r="BN26" s="1674"/>
      <c r="BO26" s="1674"/>
      <c r="BP26" s="1674"/>
      <c r="BQ26" s="1674"/>
      <c r="BR26" s="1674"/>
      <c r="BS26" s="1674"/>
      <c r="BT26" s="1674"/>
      <c r="BU26" s="1675"/>
      <c r="BV26" s="1674"/>
      <c r="BW26" s="1674"/>
      <c r="BX26" s="1674"/>
      <c r="BY26" s="1674"/>
      <c r="BZ26" s="1674"/>
    </row>
    <row r="27" spans="2:78" ht="12" customHeight="1">
      <c r="B27" s="1689"/>
      <c r="C27" s="1722"/>
      <c r="D27" s="1694"/>
      <c r="E27" s="1695"/>
      <c r="F27" s="1695"/>
      <c r="G27" s="1695"/>
      <c r="H27" s="1695"/>
      <c r="I27" s="1695"/>
      <c r="J27" s="1695"/>
      <c r="K27" s="1695"/>
      <c r="L27" s="1695"/>
      <c r="M27" s="1696"/>
      <c r="N27" s="1672"/>
      <c r="O27" s="1672"/>
      <c r="P27" s="1672"/>
      <c r="Q27" s="1672"/>
      <c r="R27" s="1672"/>
      <c r="S27" s="1672"/>
      <c r="T27" s="1672"/>
      <c r="U27" s="1672"/>
      <c r="V27" s="1672"/>
      <c r="W27" s="1672"/>
      <c r="X27" s="1672"/>
      <c r="Y27" s="1672"/>
      <c r="Z27" s="1672"/>
      <c r="AA27" s="1672"/>
      <c r="AB27" s="1672"/>
      <c r="AC27" s="1672"/>
      <c r="AD27" s="1672"/>
      <c r="AE27" s="1672"/>
      <c r="AF27" s="1672"/>
      <c r="AG27" s="1672"/>
      <c r="AH27" s="1672"/>
      <c r="AI27" s="1672"/>
      <c r="AJ27" s="1672"/>
      <c r="AK27" s="1672"/>
      <c r="AL27" s="1672"/>
      <c r="AM27" s="1672"/>
      <c r="AN27" s="1672"/>
      <c r="AO27" s="1672"/>
      <c r="AP27" s="1672"/>
      <c r="AQ27" s="1672"/>
      <c r="AR27" s="1672"/>
      <c r="AS27" s="1672"/>
      <c r="AT27" s="1672"/>
      <c r="AU27" s="1672"/>
      <c r="AV27" s="1672"/>
      <c r="AW27" s="1672"/>
      <c r="AX27" s="1672"/>
      <c r="AY27" s="1672"/>
      <c r="AZ27" s="1672"/>
      <c r="BA27" s="1672"/>
      <c r="BB27" s="1672"/>
      <c r="BC27" s="1672"/>
      <c r="BD27" s="1672"/>
      <c r="BE27" s="1672"/>
      <c r="BF27" s="1672"/>
      <c r="BG27" s="1672"/>
      <c r="BH27" s="1672"/>
      <c r="BI27" s="1672"/>
      <c r="BJ27" s="1672"/>
      <c r="BK27" s="1672"/>
      <c r="BL27" s="1672"/>
      <c r="BM27" s="1672"/>
      <c r="BN27" s="1672"/>
      <c r="BO27" s="1672"/>
      <c r="BP27" s="1672"/>
      <c r="BQ27" s="1672"/>
      <c r="BR27" s="1672"/>
      <c r="BS27" s="1672"/>
      <c r="BT27" s="1672"/>
      <c r="BU27" s="1673"/>
      <c r="BV27" s="1672"/>
      <c r="BW27" s="1672"/>
      <c r="BX27" s="1672"/>
      <c r="BY27" s="1672"/>
      <c r="BZ27" s="1672"/>
    </row>
    <row r="28" spans="2:78" ht="12" customHeight="1">
      <c r="B28" s="1689"/>
      <c r="C28" s="1722"/>
      <c r="D28" s="1715" t="s">
        <v>404</v>
      </c>
      <c r="E28" s="1692"/>
      <c r="F28" s="1692"/>
      <c r="G28" s="1692"/>
      <c r="H28" s="1692"/>
      <c r="I28" s="1692"/>
      <c r="J28" s="1692"/>
      <c r="K28" s="1692"/>
      <c r="L28" s="1692"/>
      <c r="M28" s="1693"/>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1674"/>
      <c r="AK28" s="1674"/>
      <c r="AL28" s="1674"/>
      <c r="AM28" s="1674"/>
      <c r="AN28" s="1674"/>
      <c r="AO28" s="1674"/>
      <c r="AP28" s="1674"/>
      <c r="AQ28" s="1674"/>
      <c r="AR28" s="1674"/>
      <c r="AS28" s="1674"/>
      <c r="AT28" s="1674"/>
      <c r="AU28" s="1674"/>
      <c r="AV28" s="1674"/>
      <c r="AW28" s="1674"/>
      <c r="AX28" s="1674"/>
      <c r="AY28" s="1674"/>
      <c r="AZ28" s="1674"/>
      <c r="BA28" s="1674"/>
      <c r="BB28" s="1674"/>
      <c r="BC28" s="1674"/>
      <c r="BD28" s="1674"/>
      <c r="BE28" s="1674"/>
      <c r="BF28" s="1674"/>
      <c r="BG28" s="1674"/>
      <c r="BH28" s="1674"/>
      <c r="BI28" s="1674"/>
      <c r="BJ28" s="1674"/>
      <c r="BK28" s="1674"/>
      <c r="BL28" s="1674"/>
      <c r="BM28" s="1674"/>
      <c r="BN28" s="1674"/>
      <c r="BO28" s="1674"/>
      <c r="BP28" s="1674"/>
      <c r="BQ28" s="1674"/>
      <c r="BR28" s="1674"/>
      <c r="BS28" s="1674"/>
      <c r="BT28" s="1674"/>
      <c r="BU28" s="1675"/>
      <c r="BV28" s="1674"/>
      <c r="BW28" s="1674"/>
      <c r="BX28" s="1674"/>
      <c r="BY28" s="1674"/>
      <c r="BZ28" s="1674"/>
    </row>
    <row r="29" spans="2:78" ht="12" customHeight="1">
      <c r="B29" s="1689"/>
      <c r="C29" s="1723"/>
      <c r="D29" s="1694"/>
      <c r="E29" s="1695"/>
      <c r="F29" s="1695"/>
      <c r="G29" s="1695"/>
      <c r="H29" s="1695"/>
      <c r="I29" s="1695"/>
      <c r="J29" s="1695"/>
      <c r="K29" s="1695"/>
      <c r="L29" s="1695"/>
      <c r="M29" s="1696"/>
      <c r="N29" s="1672"/>
      <c r="O29" s="1672"/>
      <c r="P29" s="1672"/>
      <c r="Q29" s="1672"/>
      <c r="R29" s="1672"/>
      <c r="S29" s="1672"/>
      <c r="T29" s="1672"/>
      <c r="U29" s="1672"/>
      <c r="V29" s="1672"/>
      <c r="W29" s="1672"/>
      <c r="X29" s="1672"/>
      <c r="Y29" s="1672"/>
      <c r="Z29" s="1672"/>
      <c r="AA29" s="1672"/>
      <c r="AB29" s="1672"/>
      <c r="AC29" s="1672"/>
      <c r="AD29" s="1672"/>
      <c r="AE29" s="1672"/>
      <c r="AF29" s="1672"/>
      <c r="AG29" s="1672"/>
      <c r="AH29" s="1672"/>
      <c r="AI29" s="1672"/>
      <c r="AJ29" s="1672"/>
      <c r="AK29" s="1672"/>
      <c r="AL29" s="1672"/>
      <c r="AM29" s="1672"/>
      <c r="AN29" s="1672"/>
      <c r="AO29" s="1672"/>
      <c r="AP29" s="1672"/>
      <c r="AQ29" s="1672"/>
      <c r="AR29" s="1672"/>
      <c r="AS29" s="1672"/>
      <c r="AT29" s="1672"/>
      <c r="AU29" s="1672"/>
      <c r="AV29" s="1672"/>
      <c r="AW29" s="1672"/>
      <c r="AX29" s="1672"/>
      <c r="AY29" s="1672"/>
      <c r="AZ29" s="1672"/>
      <c r="BA29" s="1672"/>
      <c r="BB29" s="1672"/>
      <c r="BC29" s="1672"/>
      <c r="BD29" s="1672"/>
      <c r="BE29" s="1672"/>
      <c r="BF29" s="1672"/>
      <c r="BG29" s="1672"/>
      <c r="BH29" s="1672"/>
      <c r="BI29" s="1672"/>
      <c r="BJ29" s="1672"/>
      <c r="BK29" s="1672"/>
      <c r="BL29" s="1672"/>
      <c r="BM29" s="1672"/>
      <c r="BN29" s="1672"/>
      <c r="BO29" s="1672"/>
      <c r="BP29" s="1672"/>
      <c r="BQ29" s="1672"/>
      <c r="BR29" s="1672"/>
      <c r="BS29" s="1672"/>
      <c r="BT29" s="1672"/>
      <c r="BU29" s="1673"/>
      <c r="BV29" s="1672"/>
      <c r="BW29" s="1672"/>
      <c r="BX29" s="1672"/>
      <c r="BY29" s="1672"/>
      <c r="BZ29" s="1672"/>
    </row>
    <row r="30" spans="2:78" ht="12" customHeight="1">
      <c r="B30" s="1689"/>
      <c r="C30" s="1761" t="s">
        <v>744</v>
      </c>
      <c r="D30" s="1724" t="s">
        <v>408</v>
      </c>
      <c r="E30" s="1727" t="s">
        <v>143</v>
      </c>
      <c r="F30" s="1728"/>
      <c r="G30" s="1733" t="s">
        <v>391</v>
      </c>
      <c r="H30" s="1692"/>
      <c r="I30" s="1692"/>
      <c r="J30" s="1692"/>
      <c r="K30" s="1692"/>
      <c r="L30" s="1692"/>
      <c r="M30" s="1693"/>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4"/>
      <c r="BU30" s="1675"/>
      <c r="BV30" s="1674"/>
      <c r="BW30" s="1674"/>
      <c r="BX30" s="1674"/>
      <c r="BY30" s="1674"/>
      <c r="BZ30" s="1674"/>
    </row>
    <row r="31" spans="2:78" ht="12" customHeight="1">
      <c r="B31" s="1689"/>
      <c r="C31" s="1762"/>
      <c r="D31" s="1725"/>
      <c r="E31" s="1729"/>
      <c r="F31" s="1730"/>
      <c r="G31" s="1694"/>
      <c r="H31" s="1695"/>
      <c r="I31" s="1695"/>
      <c r="J31" s="1695"/>
      <c r="K31" s="1695"/>
      <c r="L31" s="1695"/>
      <c r="M31" s="1696"/>
      <c r="N31" s="1672"/>
      <c r="O31" s="1672"/>
      <c r="P31" s="1672"/>
      <c r="Q31" s="1672"/>
      <c r="R31" s="1672"/>
      <c r="S31" s="1672"/>
      <c r="T31" s="1672"/>
      <c r="U31" s="1672"/>
      <c r="V31" s="1672"/>
      <c r="W31" s="1672"/>
      <c r="X31" s="1672"/>
      <c r="Y31" s="1672"/>
      <c r="Z31" s="1672"/>
      <c r="AA31" s="1672"/>
      <c r="AB31" s="1672"/>
      <c r="AC31" s="1672"/>
      <c r="AD31" s="1672"/>
      <c r="AE31" s="1672"/>
      <c r="AF31" s="1672"/>
      <c r="AG31" s="1672"/>
      <c r="AH31" s="1672"/>
      <c r="AI31" s="1672"/>
      <c r="AJ31" s="1672"/>
      <c r="AK31" s="1672"/>
      <c r="AL31" s="1672"/>
      <c r="AM31" s="1672"/>
      <c r="AN31" s="1672"/>
      <c r="AO31" s="1672"/>
      <c r="AP31" s="1672"/>
      <c r="AQ31" s="1672"/>
      <c r="AR31" s="1672"/>
      <c r="AS31" s="1672"/>
      <c r="AT31" s="1672"/>
      <c r="AU31" s="1672"/>
      <c r="AV31" s="1672"/>
      <c r="AW31" s="1672"/>
      <c r="AX31" s="1672"/>
      <c r="AY31" s="1672"/>
      <c r="AZ31" s="1672"/>
      <c r="BA31" s="1672"/>
      <c r="BB31" s="1672"/>
      <c r="BC31" s="1672"/>
      <c r="BD31" s="1672"/>
      <c r="BE31" s="1672"/>
      <c r="BF31" s="1672"/>
      <c r="BG31" s="1672"/>
      <c r="BH31" s="1672"/>
      <c r="BI31" s="1672"/>
      <c r="BJ31" s="1672"/>
      <c r="BK31" s="1672"/>
      <c r="BL31" s="1672"/>
      <c r="BM31" s="1672"/>
      <c r="BN31" s="1672"/>
      <c r="BO31" s="1672"/>
      <c r="BP31" s="1672"/>
      <c r="BQ31" s="1672"/>
      <c r="BR31" s="1672"/>
      <c r="BS31" s="1672"/>
      <c r="BT31" s="1672"/>
      <c r="BU31" s="1673"/>
      <c r="BV31" s="1672"/>
      <c r="BW31" s="1672"/>
      <c r="BX31" s="1672"/>
      <c r="BY31" s="1672"/>
      <c r="BZ31" s="1672"/>
    </row>
    <row r="32" spans="2:78" ht="12" customHeight="1">
      <c r="B32" s="1689"/>
      <c r="C32" s="1762"/>
      <c r="D32" s="1725"/>
      <c r="E32" s="1729"/>
      <c r="F32" s="1730"/>
      <c r="G32" s="1691" t="s">
        <v>737</v>
      </c>
      <c r="H32" s="1692"/>
      <c r="I32" s="1692"/>
      <c r="J32" s="1692"/>
      <c r="K32" s="1692"/>
      <c r="L32" s="1692"/>
      <c r="M32" s="1693"/>
      <c r="N32" s="1674"/>
      <c r="O32" s="1674"/>
      <c r="P32" s="1674"/>
      <c r="Q32" s="1674"/>
      <c r="R32" s="1674"/>
      <c r="S32" s="1674"/>
      <c r="T32" s="1674"/>
      <c r="U32" s="1674"/>
      <c r="V32" s="1674"/>
      <c r="W32" s="1674"/>
      <c r="X32" s="1674"/>
      <c r="Y32" s="1674"/>
      <c r="Z32" s="1674"/>
      <c r="AA32" s="167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F32" s="1674"/>
      <c r="BG32" s="1674"/>
      <c r="BH32" s="1674"/>
      <c r="BI32" s="1674"/>
      <c r="BJ32" s="1674"/>
      <c r="BK32" s="1674"/>
      <c r="BL32" s="1674"/>
      <c r="BM32" s="1674"/>
      <c r="BN32" s="1674"/>
      <c r="BO32" s="1674"/>
      <c r="BP32" s="1674"/>
      <c r="BQ32" s="1674"/>
      <c r="BR32" s="1674"/>
      <c r="BS32" s="1674"/>
      <c r="BT32" s="1674"/>
      <c r="BU32" s="1675"/>
      <c r="BV32" s="1674"/>
      <c r="BW32" s="1674"/>
      <c r="BX32" s="1674"/>
      <c r="BY32" s="1674"/>
      <c r="BZ32" s="1674"/>
    </row>
    <row r="33" spans="2:78" ht="12" customHeight="1">
      <c r="B33" s="1689"/>
      <c r="C33" s="1762"/>
      <c r="D33" s="1725"/>
      <c r="E33" s="1731"/>
      <c r="F33" s="1732"/>
      <c r="G33" s="1694"/>
      <c r="H33" s="1695"/>
      <c r="I33" s="1695"/>
      <c r="J33" s="1695"/>
      <c r="K33" s="1695"/>
      <c r="L33" s="1695"/>
      <c r="M33" s="1696"/>
      <c r="N33" s="1672"/>
      <c r="O33" s="1672"/>
      <c r="P33" s="1672"/>
      <c r="Q33" s="1672"/>
      <c r="R33" s="1672"/>
      <c r="S33" s="1672"/>
      <c r="T33" s="1672"/>
      <c r="U33" s="1672"/>
      <c r="V33" s="1672"/>
      <c r="W33" s="1672"/>
      <c r="X33" s="1672"/>
      <c r="Y33" s="1672"/>
      <c r="Z33" s="1672"/>
      <c r="AA33" s="1672"/>
      <c r="AB33" s="1672"/>
      <c r="AC33" s="1672"/>
      <c r="AD33" s="1672"/>
      <c r="AE33" s="1672"/>
      <c r="AF33" s="1672"/>
      <c r="AG33" s="1672"/>
      <c r="AH33" s="1672"/>
      <c r="AI33" s="1672"/>
      <c r="AJ33" s="1672"/>
      <c r="AK33" s="1672"/>
      <c r="AL33" s="1672"/>
      <c r="AM33" s="1672"/>
      <c r="AN33" s="1672"/>
      <c r="AO33" s="1672"/>
      <c r="AP33" s="1672"/>
      <c r="AQ33" s="1672"/>
      <c r="AR33" s="1672"/>
      <c r="AS33" s="1672"/>
      <c r="AT33" s="1672"/>
      <c r="AU33" s="1672"/>
      <c r="AV33" s="1672"/>
      <c r="AW33" s="1672"/>
      <c r="AX33" s="1672"/>
      <c r="AY33" s="1672"/>
      <c r="AZ33" s="1672"/>
      <c r="BA33" s="1672"/>
      <c r="BB33" s="1672"/>
      <c r="BC33" s="1672"/>
      <c r="BD33" s="1672"/>
      <c r="BE33" s="1672"/>
      <c r="BF33" s="1672"/>
      <c r="BG33" s="1672"/>
      <c r="BH33" s="1672"/>
      <c r="BI33" s="1672"/>
      <c r="BJ33" s="1672"/>
      <c r="BK33" s="1672"/>
      <c r="BL33" s="1672"/>
      <c r="BM33" s="1672"/>
      <c r="BN33" s="1672"/>
      <c r="BO33" s="1672"/>
      <c r="BP33" s="1672"/>
      <c r="BQ33" s="1672"/>
      <c r="BR33" s="1672"/>
      <c r="BS33" s="1672"/>
      <c r="BT33" s="1672"/>
      <c r="BU33" s="1673"/>
      <c r="BV33" s="1672"/>
      <c r="BW33" s="1672"/>
      <c r="BX33" s="1672"/>
      <c r="BY33" s="1672"/>
      <c r="BZ33" s="1672"/>
    </row>
    <row r="34" spans="2:78" ht="12" customHeight="1">
      <c r="B34" s="1689"/>
      <c r="C34" s="1762"/>
      <c r="D34" s="1725"/>
      <c r="E34" s="1734" t="s">
        <v>733</v>
      </c>
      <c r="F34" s="1735"/>
      <c r="G34" s="1733" t="s">
        <v>321</v>
      </c>
      <c r="H34" s="1692"/>
      <c r="I34" s="1692"/>
      <c r="J34" s="1692"/>
      <c r="K34" s="1692"/>
      <c r="L34" s="1692"/>
      <c r="M34" s="1693"/>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F34" s="1674"/>
      <c r="BG34" s="1674"/>
      <c r="BH34" s="1674"/>
      <c r="BI34" s="1674"/>
      <c r="BJ34" s="1674"/>
      <c r="BK34" s="1674"/>
      <c r="BL34" s="1674"/>
      <c r="BM34" s="1674"/>
      <c r="BN34" s="1674"/>
      <c r="BO34" s="1674"/>
      <c r="BP34" s="1674"/>
      <c r="BQ34" s="1674"/>
      <c r="BR34" s="1674"/>
      <c r="BS34" s="1674"/>
      <c r="BT34" s="1674"/>
      <c r="BU34" s="1675"/>
      <c r="BV34" s="1674"/>
      <c r="BW34" s="1674"/>
      <c r="BX34" s="1674"/>
      <c r="BY34" s="1674"/>
      <c r="BZ34" s="1674"/>
    </row>
    <row r="35" spans="2:78" ht="12" customHeight="1">
      <c r="B35" s="1689"/>
      <c r="C35" s="1762"/>
      <c r="D35" s="1725"/>
      <c r="E35" s="1736"/>
      <c r="F35" s="1737"/>
      <c r="G35" s="1694"/>
      <c r="H35" s="1695"/>
      <c r="I35" s="1695"/>
      <c r="J35" s="1695"/>
      <c r="K35" s="1695"/>
      <c r="L35" s="1695"/>
      <c r="M35" s="1696"/>
      <c r="N35" s="1672"/>
      <c r="O35" s="1672"/>
      <c r="P35" s="1672"/>
      <c r="Q35" s="1672"/>
      <c r="R35" s="1672"/>
      <c r="S35" s="1672"/>
      <c r="T35" s="1672"/>
      <c r="U35" s="1672"/>
      <c r="V35" s="1672"/>
      <c r="W35" s="1672"/>
      <c r="X35" s="1672"/>
      <c r="Y35" s="1672"/>
      <c r="Z35" s="1672"/>
      <c r="AA35" s="1672"/>
      <c r="AB35" s="1672"/>
      <c r="AC35" s="1672"/>
      <c r="AD35" s="1672"/>
      <c r="AE35" s="1672"/>
      <c r="AF35" s="1672"/>
      <c r="AG35" s="1672"/>
      <c r="AH35" s="1672"/>
      <c r="AI35" s="1672"/>
      <c r="AJ35" s="1672"/>
      <c r="AK35" s="1672"/>
      <c r="AL35" s="1672"/>
      <c r="AM35" s="1672"/>
      <c r="AN35" s="1672"/>
      <c r="AO35" s="1672"/>
      <c r="AP35" s="1672"/>
      <c r="AQ35" s="1672"/>
      <c r="AR35" s="1672"/>
      <c r="AS35" s="1672"/>
      <c r="AT35" s="1672"/>
      <c r="AU35" s="1672"/>
      <c r="AV35" s="1672"/>
      <c r="AW35" s="1672"/>
      <c r="AX35" s="1672"/>
      <c r="AY35" s="1672"/>
      <c r="AZ35" s="1672"/>
      <c r="BA35" s="1672"/>
      <c r="BB35" s="1672"/>
      <c r="BC35" s="1672"/>
      <c r="BD35" s="1672"/>
      <c r="BE35" s="1672"/>
      <c r="BF35" s="1672"/>
      <c r="BG35" s="1672"/>
      <c r="BH35" s="1672"/>
      <c r="BI35" s="1672"/>
      <c r="BJ35" s="1672"/>
      <c r="BK35" s="1672"/>
      <c r="BL35" s="1672"/>
      <c r="BM35" s="1672"/>
      <c r="BN35" s="1672"/>
      <c r="BO35" s="1672"/>
      <c r="BP35" s="1672"/>
      <c r="BQ35" s="1672"/>
      <c r="BR35" s="1672"/>
      <c r="BS35" s="1672"/>
      <c r="BT35" s="1672"/>
      <c r="BU35" s="1673"/>
      <c r="BV35" s="1672"/>
      <c r="BW35" s="1672"/>
      <c r="BX35" s="1672"/>
      <c r="BY35" s="1672"/>
      <c r="BZ35" s="1672"/>
    </row>
    <row r="36" spans="2:78" ht="12" customHeight="1">
      <c r="B36" s="1689"/>
      <c r="C36" s="1762"/>
      <c r="D36" s="1725"/>
      <c r="E36" s="1738" t="s">
        <v>217</v>
      </c>
      <c r="F36" s="1739"/>
      <c r="G36" s="1739"/>
      <c r="H36" s="1739"/>
      <c r="I36" s="1739"/>
      <c r="J36" s="1739"/>
      <c r="K36" s="1739"/>
      <c r="L36" s="1739"/>
      <c r="M36" s="1740"/>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F36" s="1674"/>
      <c r="BG36" s="1674"/>
      <c r="BH36" s="1674"/>
      <c r="BI36" s="1674"/>
      <c r="BJ36" s="1674"/>
      <c r="BK36" s="1674"/>
      <c r="BL36" s="1674"/>
      <c r="BM36" s="1674"/>
      <c r="BN36" s="1674"/>
      <c r="BO36" s="1674"/>
      <c r="BP36" s="1674"/>
      <c r="BQ36" s="1674"/>
      <c r="BR36" s="1674"/>
      <c r="BS36" s="1674"/>
      <c r="BT36" s="1674"/>
      <c r="BU36" s="1675"/>
      <c r="BV36" s="1674"/>
      <c r="BW36" s="1674"/>
      <c r="BX36" s="1674"/>
      <c r="BY36" s="1674"/>
      <c r="BZ36" s="1674"/>
    </row>
    <row r="37" spans="2:78" ht="12" customHeight="1">
      <c r="B37" s="1689"/>
      <c r="C37" s="1762"/>
      <c r="D37" s="1725"/>
      <c r="E37" s="1741"/>
      <c r="F37" s="1742"/>
      <c r="G37" s="1742"/>
      <c r="H37" s="1742"/>
      <c r="I37" s="1742"/>
      <c r="J37" s="1742"/>
      <c r="K37" s="1742"/>
      <c r="L37" s="1742"/>
      <c r="M37" s="1743"/>
      <c r="N37" s="1672"/>
      <c r="O37" s="1672"/>
      <c r="P37" s="1672"/>
      <c r="Q37" s="1672"/>
      <c r="R37" s="1672"/>
      <c r="S37" s="1672"/>
      <c r="T37" s="1672"/>
      <c r="U37" s="1672"/>
      <c r="V37" s="1672"/>
      <c r="W37" s="1672"/>
      <c r="X37" s="1672"/>
      <c r="Y37" s="1672"/>
      <c r="Z37" s="1672"/>
      <c r="AA37" s="1672"/>
      <c r="AB37" s="1672"/>
      <c r="AC37" s="1672"/>
      <c r="AD37" s="1672"/>
      <c r="AE37" s="1672"/>
      <c r="AF37" s="1672"/>
      <c r="AG37" s="1672"/>
      <c r="AH37" s="1672"/>
      <c r="AI37" s="1672"/>
      <c r="AJ37" s="1672"/>
      <c r="AK37" s="1672"/>
      <c r="AL37" s="1672"/>
      <c r="AM37" s="1672"/>
      <c r="AN37" s="1672"/>
      <c r="AO37" s="1672"/>
      <c r="AP37" s="1672"/>
      <c r="AQ37" s="1672"/>
      <c r="AR37" s="1672"/>
      <c r="AS37" s="1672"/>
      <c r="AT37" s="1672"/>
      <c r="AU37" s="1672"/>
      <c r="AV37" s="1672"/>
      <c r="AW37" s="1672"/>
      <c r="AX37" s="1672"/>
      <c r="AY37" s="1672"/>
      <c r="AZ37" s="1672"/>
      <c r="BA37" s="1672"/>
      <c r="BB37" s="1672"/>
      <c r="BC37" s="1672"/>
      <c r="BD37" s="1672"/>
      <c r="BE37" s="1672"/>
      <c r="BF37" s="1672"/>
      <c r="BG37" s="1672"/>
      <c r="BH37" s="1672"/>
      <c r="BI37" s="1672"/>
      <c r="BJ37" s="1672"/>
      <c r="BK37" s="1672"/>
      <c r="BL37" s="1672"/>
      <c r="BM37" s="1672"/>
      <c r="BN37" s="1672"/>
      <c r="BO37" s="1672"/>
      <c r="BP37" s="1672"/>
      <c r="BQ37" s="1672"/>
      <c r="BR37" s="1672"/>
      <c r="BS37" s="1672"/>
      <c r="BT37" s="1672"/>
      <c r="BU37" s="1673"/>
      <c r="BV37" s="1672"/>
      <c r="BW37" s="1672"/>
      <c r="BX37" s="1672"/>
      <c r="BY37" s="1672"/>
      <c r="BZ37" s="1672"/>
    </row>
    <row r="38" spans="2:78" ht="24" customHeight="1">
      <c r="B38" s="1689"/>
      <c r="C38" s="1762"/>
      <c r="D38" s="1725"/>
      <c r="E38" s="1715" t="s">
        <v>402</v>
      </c>
      <c r="F38" s="1744"/>
      <c r="G38" s="1727" t="s">
        <v>716</v>
      </c>
      <c r="H38" s="1692"/>
      <c r="I38" s="1693"/>
      <c r="J38" s="1752" t="s">
        <v>722</v>
      </c>
      <c r="K38" s="1753"/>
      <c r="L38" s="1753"/>
      <c r="M38" s="1754"/>
      <c r="N38" s="1755"/>
      <c r="O38" s="1756"/>
      <c r="P38" s="1757"/>
      <c r="Q38" s="1755"/>
      <c r="R38" s="1756"/>
      <c r="S38" s="1757"/>
      <c r="T38" s="1755"/>
      <c r="U38" s="1756"/>
      <c r="V38" s="1757"/>
      <c r="W38" s="1755"/>
      <c r="X38" s="1756"/>
      <c r="Y38" s="1757"/>
      <c r="Z38" s="1755"/>
      <c r="AA38" s="1756"/>
      <c r="AB38" s="1757"/>
      <c r="AC38" s="1755"/>
      <c r="AD38" s="1756"/>
      <c r="AE38" s="1757"/>
      <c r="AF38" s="1755"/>
      <c r="AG38" s="1756"/>
      <c r="AH38" s="1757"/>
      <c r="AI38" s="1755"/>
      <c r="AJ38" s="1756"/>
      <c r="AK38" s="1757"/>
      <c r="AL38" s="1755"/>
      <c r="AM38" s="1756"/>
      <c r="AN38" s="1757"/>
      <c r="AO38" s="1755"/>
      <c r="AP38" s="1756"/>
      <c r="AQ38" s="1757"/>
      <c r="AR38" s="1755"/>
      <c r="AS38" s="1756"/>
      <c r="AT38" s="1757"/>
      <c r="AU38" s="1755"/>
      <c r="AV38" s="1756"/>
      <c r="AW38" s="1757"/>
      <c r="AX38" s="1755"/>
      <c r="AY38" s="1756"/>
      <c r="AZ38" s="1757"/>
      <c r="BA38" s="1755"/>
      <c r="BB38" s="1756"/>
      <c r="BC38" s="1757"/>
      <c r="BD38" s="1755"/>
      <c r="BE38" s="1756"/>
      <c r="BF38" s="1757"/>
      <c r="BG38" s="1755"/>
      <c r="BH38" s="1756"/>
      <c r="BI38" s="1757"/>
      <c r="BJ38" s="1755"/>
      <c r="BK38" s="1756"/>
      <c r="BL38" s="1757"/>
      <c r="BM38" s="1755"/>
      <c r="BN38" s="1756"/>
      <c r="BO38" s="1757"/>
      <c r="BP38" s="1755"/>
      <c r="BQ38" s="1756"/>
      <c r="BR38" s="1757"/>
      <c r="BS38" s="1755"/>
      <c r="BT38" s="1756"/>
      <c r="BU38" s="1757"/>
      <c r="BV38" s="1758"/>
      <c r="BW38" s="1759"/>
      <c r="BX38" s="1759"/>
      <c r="BY38" s="1759"/>
      <c r="BZ38" s="1760"/>
    </row>
    <row r="39" spans="2:78" ht="12" customHeight="1">
      <c r="B39" s="1689"/>
      <c r="C39" s="1762"/>
      <c r="D39" s="1725"/>
      <c r="E39" s="1745"/>
      <c r="F39" s="1746"/>
      <c r="G39" s="1749"/>
      <c r="H39" s="1750"/>
      <c r="I39" s="1751"/>
      <c r="J39" s="1733" t="s">
        <v>322</v>
      </c>
      <c r="K39" s="1692"/>
      <c r="L39" s="1692"/>
      <c r="M39" s="1693"/>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4"/>
      <c r="AI39" s="1674"/>
      <c r="AJ39" s="1674"/>
      <c r="AK39" s="1674"/>
      <c r="AL39" s="1674"/>
      <c r="AM39" s="1674"/>
      <c r="AN39" s="1674"/>
      <c r="AO39" s="1674"/>
      <c r="AP39" s="1674"/>
      <c r="AQ39" s="1674"/>
      <c r="AR39" s="1674"/>
      <c r="AS39" s="1674"/>
      <c r="AT39" s="1674"/>
      <c r="AU39" s="1674"/>
      <c r="AV39" s="1674"/>
      <c r="AW39" s="1674"/>
      <c r="AX39" s="1674"/>
      <c r="AY39" s="1674"/>
      <c r="AZ39" s="1674"/>
      <c r="BA39" s="1674"/>
      <c r="BB39" s="1674"/>
      <c r="BC39" s="1674"/>
      <c r="BD39" s="1674"/>
      <c r="BE39" s="1674"/>
      <c r="BF39" s="1674"/>
      <c r="BG39" s="1674"/>
      <c r="BH39" s="1674"/>
      <c r="BI39" s="1674"/>
      <c r="BJ39" s="1674"/>
      <c r="BK39" s="1674"/>
      <c r="BL39" s="1674"/>
      <c r="BM39" s="1674"/>
      <c r="BN39" s="1674"/>
      <c r="BO39" s="1674"/>
      <c r="BP39" s="1674"/>
      <c r="BQ39" s="1674"/>
      <c r="BR39" s="1674"/>
      <c r="BS39" s="1674"/>
      <c r="BT39" s="1674"/>
      <c r="BU39" s="1675"/>
      <c r="BV39" s="1674"/>
      <c r="BW39" s="1674"/>
      <c r="BX39" s="1674"/>
      <c r="BY39" s="1674"/>
      <c r="BZ39" s="1674"/>
    </row>
    <row r="40" spans="2:78" ht="12" customHeight="1">
      <c r="B40" s="1689"/>
      <c r="C40" s="1762"/>
      <c r="D40" s="1726"/>
      <c r="E40" s="1747"/>
      <c r="F40" s="1748"/>
      <c r="G40" s="1694"/>
      <c r="H40" s="1695"/>
      <c r="I40" s="1696"/>
      <c r="J40" s="1694"/>
      <c r="K40" s="1695"/>
      <c r="L40" s="1695"/>
      <c r="M40" s="1696"/>
      <c r="N40" s="1672"/>
      <c r="O40" s="1672"/>
      <c r="P40" s="1672"/>
      <c r="Q40" s="1672"/>
      <c r="R40" s="1672"/>
      <c r="S40" s="1672"/>
      <c r="T40" s="1672"/>
      <c r="U40" s="1672"/>
      <c r="V40" s="1672"/>
      <c r="W40" s="1672"/>
      <c r="X40" s="1672"/>
      <c r="Y40" s="1672"/>
      <c r="Z40" s="1672"/>
      <c r="AA40" s="1672"/>
      <c r="AB40" s="1672"/>
      <c r="AC40" s="1672"/>
      <c r="AD40" s="1672"/>
      <c r="AE40" s="1672"/>
      <c r="AF40" s="1672"/>
      <c r="AG40" s="1672"/>
      <c r="AH40" s="1672"/>
      <c r="AI40" s="1672"/>
      <c r="AJ40" s="1672"/>
      <c r="AK40" s="1672"/>
      <c r="AL40" s="1672"/>
      <c r="AM40" s="1672"/>
      <c r="AN40" s="1672"/>
      <c r="AO40" s="1672"/>
      <c r="AP40" s="1672"/>
      <c r="AQ40" s="1672"/>
      <c r="AR40" s="1672"/>
      <c r="AS40" s="1672"/>
      <c r="AT40" s="1672"/>
      <c r="AU40" s="1672"/>
      <c r="AV40" s="1672"/>
      <c r="AW40" s="1672"/>
      <c r="AX40" s="1672"/>
      <c r="AY40" s="1672"/>
      <c r="AZ40" s="1672"/>
      <c r="BA40" s="1672"/>
      <c r="BB40" s="1672"/>
      <c r="BC40" s="1672"/>
      <c r="BD40" s="1672"/>
      <c r="BE40" s="1672"/>
      <c r="BF40" s="1672"/>
      <c r="BG40" s="1672"/>
      <c r="BH40" s="1672"/>
      <c r="BI40" s="1672"/>
      <c r="BJ40" s="1672"/>
      <c r="BK40" s="1672"/>
      <c r="BL40" s="1672"/>
      <c r="BM40" s="1672"/>
      <c r="BN40" s="1672"/>
      <c r="BO40" s="1672"/>
      <c r="BP40" s="1672"/>
      <c r="BQ40" s="1672"/>
      <c r="BR40" s="1672"/>
      <c r="BS40" s="1672"/>
      <c r="BT40" s="1672"/>
      <c r="BU40" s="1673"/>
      <c r="BV40" s="1672"/>
      <c r="BW40" s="1672"/>
      <c r="BX40" s="1672"/>
      <c r="BY40" s="1672"/>
      <c r="BZ40" s="1672"/>
    </row>
    <row r="41" spans="2:78" ht="12" customHeight="1">
      <c r="B41" s="1689"/>
      <c r="C41" s="1762"/>
      <c r="D41" s="1715" t="s">
        <v>403</v>
      </c>
      <c r="E41" s="1692"/>
      <c r="F41" s="1692"/>
      <c r="G41" s="1692"/>
      <c r="H41" s="1692"/>
      <c r="I41" s="1692"/>
      <c r="J41" s="1692"/>
      <c r="K41" s="1692"/>
      <c r="L41" s="1692"/>
      <c r="M41" s="1693"/>
      <c r="N41" s="1674"/>
      <c r="O41" s="1674"/>
      <c r="P41" s="1674"/>
      <c r="Q41" s="1674"/>
      <c r="R41" s="1674"/>
      <c r="S41" s="1674"/>
      <c r="T41" s="1674"/>
      <c r="U41" s="1674"/>
      <c r="V41" s="1674"/>
      <c r="W41" s="1674"/>
      <c r="X41" s="1674"/>
      <c r="Y41" s="1674"/>
      <c r="Z41" s="1674"/>
      <c r="AA41" s="1674"/>
      <c r="AB41" s="1674"/>
      <c r="AC41" s="1674"/>
      <c r="AD41" s="1674"/>
      <c r="AE41" s="1674"/>
      <c r="AF41" s="1674"/>
      <c r="AG41" s="1674"/>
      <c r="AH41" s="1674"/>
      <c r="AI41" s="1674"/>
      <c r="AJ41" s="1674"/>
      <c r="AK41" s="1674"/>
      <c r="AL41" s="1674"/>
      <c r="AM41" s="1674"/>
      <c r="AN41" s="1674"/>
      <c r="AO41" s="1674"/>
      <c r="AP41" s="1674"/>
      <c r="AQ41" s="1674"/>
      <c r="AR41" s="1674"/>
      <c r="AS41" s="1674"/>
      <c r="AT41" s="1674"/>
      <c r="AU41" s="1674"/>
      <c r="AV41" s="1674"/>
      <c r="AW41" s="1674"/>
      <c r="AX41" s="1674"/>
      <c r="AY41" s="1674"/>
      <c r="AZ41" s="1674"/>
      <c r="BA41" s="1674"/>
      <c r="BB41" s="1674"/>
      <c r="BC41" s="1674"/>
      <c r="BD41" s="1674"/>
      <c r="BE41" s="1674"/>
      <c r="BF41" s="1674"/>
      <c r="BG41" s="1674"/>
      <c r="BH41" s="1674"/>
      <c r="BI41" s="1674"/>
      <c r="BJ41" s="1674"/>
      <c r="BK41" s="1674"/>
      <c r="BL41" s="1674"/>
      <c r="BM41" s="1674"/>
      <c r="BN41" s="1674"/>
      <c r="BO41" s="1674"/>
      <c r="BP41" s="1674"/>
      <c r="BQ41" s="1674"/>
      <c r="BR41" s="1674"/>
      <c r="BS41" s="1674"/>
      <c r="BT41" s="1674"/>
      <c r="BU41" s="1675"/>
      <c r="BV41" s="1674"/>
      <c r="BW41" s="1674"/>
      <c r="BX41" s="1674"/>
      <c r="BY41" s="1674"/>
      <c r="BZ41" s="1674"/>
    </row>
    <row r="42" spans="2:78" ht="12" customHeight="1">
      <c r="B42" s="1689"/>
      <c r="C42" s="1762"/>
      <c r="D42" s="1694"/>
      <c r="E42" s="1695"/>
      <c r="F42" s="1695"/>
      <c r="G42" s="1695"/>
      <c r="H42" s="1695"/>
      <c r="I42" s="1695"/>
      <c r="J42" s="1695"/>
      <c r="K42" s="1695"/>
      <c r="L42" s="1695"/>
      <c r="M42" s="1696"/>
      <c r="N42" s="1672"/>
      <c r="O42" s="1672"/>
      <c r="P42" s="1672"/>
      <c r="Q42" s="1672"/>
      <c r="R42" s="1672"/>
      <c r="S42" s="1672"/>
      <c r="T42" s="1672"/>
      <c r="U42" s="1672"/>
      <c r="V42" s="1672"/>
      <c r="W42" s="1672"/>
      <c r="X42" s="1672"/>
      <c r="Y42" s="1672"/>
      <c r="Z42" s="1672"/>
      <c r="AA42" s="1672"/>
      <c r="AB42" s="1672"/>
      <c r="AC42" s="1672"/>
      <c r="AD42" s="1672"/>
      <c r="AE42" s="1672"/>
      <c r="AF42" s="1672"/>
      <c r="AG42" s="1672"/>
      <c r="AH42" s="1672"/>
      <c r="AI42" s="1672"/>
      <c r="AJ42" s="1672"/>
      <c r="AK42" s="1672"/>
      <c r="AL42" s="1672"/>
      <c r="AM42" s="1672"/>
      <c r="AN42" s="1672"/>
      <c r="AO42" s="1672"/>
      <c r="AP42" s="1672"/>
      <c r="AQ42" s="1672"/>
      <c r="AR42" s="1672"/>
      <c r="AS42" s="1672"/>
      <c r="AT42" s="1672"/>
      <c r="AU42" s="1672"/>
      <c r="AV42" s="1672"/>
      <c r="AW42" s="1672"/>
      <c r="AX42" s="1672"/>
      <c r="AY42" s="1672"/>
      <c r="AZ42" s="1672"/>
      <c r="BA42" s="1672"/>
      <c r="BB42" s="1672"/>
      <c r="BC42" s="1672"/>
      <c r="BD42" s="1672"/>
      <c r="BE42" s="1672"/>
      <c r="BF42" s="1672"/>
      <c r="BG42" s="1672"/>
      <c r="BH42" s="1672"/>
      <c r="BI42" s="1672"/>
      <c r="BJ42" s="1672"/>
      <c r="BK42" s="1672"/>
      <c r="BL42" s="1672"/>
      <c r="BM42" s="1672"/>
      <c r="BN42" s="1672"/>
      <c r="BO42" s="1672"/>
      <c r="BP42" s="1672"/>
      <c r="BQ42" s="1672"/>
      <c r="BR42" s="1672"/>
      <c r="BS42" s="1672"/>
      <c r="BT42" s="1672"/>
      <c r="BU42" s="1673"/>
      <c r="BV42" s="1672"/>
      <c r="BW42" s="1672"/>
      <c r="BX42" s="1672"/>
      <c r="BY42" s="1672"/>
      <c r="BZ42" s="1672"/>
    </row>
    <row r="43" spans="2:78" ht="12" customHeight="1">
      <c r="B43" s="1689"/>
      <c r="C43" s="1762"/>
      <c r="D43" s="1715" t="s">
        <v>404</v>
      </c>
      <c r="E43" s="1692"/>
      <c r="F43" s="1692"/>
      <c r="G43" s="1692"/>
      <c r="H43" s="1692"/>
      <c r="I43" s="1692"/>
      <c r="J43" s="1692"/>
      <c r="K43" s="1692"/>
      <c r="L43" s="1692"/>
      <c r="M43" s="1693"/>
      <c r="N43" s="1674"/>
      <c r="O43" s="1674"/>
      <c r="P43" s="1674"/>
      <c r="Q43" s="1674"/>
      <c r="R43" s="1674"/>
      <c r="S43" s="1674"/>
      <c r="T43" s="1674"/>
      <c r="U43" s="1674"/>
      <c r="V43" s="1674"/>
      <c r="W43" s="1674"/>
      <c r="X43" s="1674"/>
      <c r="Y43" s="1674"/>
      <c r="Z43" s="1674"/>
      <c r="AA43" s="1674"/>
      <c r="AB43" s="1674"/>
      <c r="AC43" s="1674"/>
      <c r="AD43" s="1674"/>
      <c r="AE43" s="1674"/>
      <c r="AF43" s="1674"/>
      <c r="AG43" s="1674"/>
      <c r="AH43" s="1674"/>
      <c r="AI43" s="1674"/>
      <c r="AJ43" s="1674"/>
      <c r="AK43" s="1674"/>
      <c r="AL43" s="1674"/>
      <c r="AM43" s="1674"/>
      <c r="AN43" s="1674"/>
      <c r="AO43" s="1674"/>
      <c r="AP43" s="1674"/>
      <c r="AQ43" s="1674"/>
      <c r="AR43" s="1674"/>
      <c r="AS43" s="1674"/>
      <c r="AT43" s="1674"/>
      <c r="AU43" s="1674"/>
      <c r="AV43" s="1674"/>
      <c r="AW43" s="1674"/>
      <c r="AX43" s="1674"/>
      <c r="AY43" s="1674"/>
      <c r="AZ43" s="1674"/>
      <c r="BA43" s="1674"/>
      <c r="BB43" s="1674"/>
      <c r="BC43" s="1674"/>
      <c r="BD43" s="1674"/>
      <c r="BE43" s="1674"/>
      <c r="BF43" s="1674"/>
      <c r="BG43" s="1674"/>
      <c r="BH43" s="1674"/>
      <c r="BI43" s="1674"/>
      <c r="BJ43" s="1674"/>
      <c r="BK43" s="1674"/>
      <c r="BL43" s="1674"/>
      <c r="BM43" s="1674"/>
      <c r="BN43" s="1674"/>
      <c r="BO43" s="1674"/>
      <c r="BP43" s="1674"/>
      <c r="BQ43" s="1674"/>
      <c r="BR43" s="1674"/>
      <c r="BS43" s="1674"/>
      <c r="BT43" s="1674"/>
      <c r="BU43" s="1675"/>
      <c r="BV43" s="1674"/>
      <c r="BW43" s="1674"/>
      <c r="BX43" s="1674"/>
      <c r="BY43" s="1674"/>
      <c r="BZ43" s="1674"/>
    </row>
    <row r="44" spans="2:78" ht="12" customHeight="1">
      <c r="B44" s="1689"/>
      <c r="C44" s="1763"/>
      <c r="D44" s="1694"/>
      <c r="E44" s="1695"/>
      <c r="F44" s="1695"/>
      <c r="G44" s="1695"/>
      <c r="H44" s="1695"/>
      <c r="I44" s="1695"/>
      <c r="J44" s="1695"/>
      <c r="K44" s="1695"/>
      <c r="L44" s="1695"/>
      <c r="M44" s="1696"/>
      <c r="N44" s="1672"/>
      <c r="O44" s="1672"/>
      <c r="P44" s="1672"/>
      <c r="Q44" s="1672"/>
      <c r="R44" s="1672"/>
      <c r="S44" s="1672"/>
      <c r="T44" s="1672"/>
      <c r="U44" s="1672"/>
      <c r="V44" s="1672"/>
      <c r="W44" s="1672"/>
      <c r="X44" s="1672"/>
      <c r="Y44" s="1672"/>
      <c r="Z44" s="1672"/>
      <c r="AA44" s="1672"/>
      <c r="AB44" s="1672"/>
      <c r="AC44" s="1672"/>
      <c r="AD44" s="1672"/>
      <c r="AE44" s="1672"/>
      <c r="AF44" s="1672"/>
      <c r="AG44" s="1672"/>
      <c r="AH44" s="1672"/>
      <c r="AI44" s="1672"/>
      <c r="AJ44" s="1672"/>
      <c r="AK44" s="1672"/>
      <c r="AL44" s="1672"/>
      <c r="AM44" s="1672"/>
      <c r="AN44" s="1672"/>
      <c r="AO44" s="1672"/>
      <c r="AP44" s="1672"/>
      <c r="AQ44" s="1672"/>
      <c r="AR44" s="1672"/>
      <c r="AS44" s="1672"/>
      <c r="AT44" s="1672"/>
      <c r="AU44" s="1672"/>
      <c r="AV44" s="1672"/>
      <c r="AW44" s="1672"/>
      <c r="AX44" s="1672"/>
      <c r="AY44" s="1672"/>
      <c r="AZ44" s="1672"/>
      <c r="BA44" s="1672"/>
      <c r="BB44" s="1672"/>
      <c r="BC44" s="1672"/>
      <c r="BD44" s="1672"/>
      <c r="BE44" s="1672"/>
      <c r="BF44" s="1672"/>
      <c r="BG44" s="1672"/>
      <c r="BH44" s="1672"/>
      <c r="BI44" s="1672"/>
      <c r="BJ44" s="1672"/>
      <c r="BK44" s="1672"/>
      <c r="BL44" s="1672"/>
      <c r="BM44" s="1672"/>
      <c r="BN44" s="1672"/>
      <c r="BO44" s="1672"/>
      <c r="BP44" s="1672"/>
      <c r="BQ44" s="1672"/>
      <c r="BR44" s="1672"/>
      <c r="BS44" s="1672"/>
      <c r="BT44" s="1672"/>
      <c r="BU44" s="1673"/>
      <c r="BV44" s="1672"/>
      <c r="BW44" s="1672"/>
      <c r="BX44" s="1672"/>
      <c r="BY44" s="1672"/>
      <c r="BZ44" s="1672"/>
    </row>
    <row r="45" spans="2:78" ht="12" customHeight="1">
      <c r="B45" s="1689"/>
      <c r="C45" s="1697" t="s">
        <v>723</v>
      </c>
      <c r="D45" s="1698"/>
      <c r="E45" s="1698"/>
      <c r="F45" s="1698"/>
      <c r="G45" s="1699" t="s">
        <v>722</v>
      </c>
      <c r="H45" s="1699"/>
      <c r="I45" s="1699"/>
      <c r="J45" s="1699"/>
      <c r="K45" s="1699"/>
      <c r="L45" s="1699"/>
      <c r="M45" s="1700"/>
      <c r="N45" s="1674"/>
      <c r="O45" s="1674"/>
      <c r="P45" s="1674"/>
      <c r="Q45" s="1674"/>
      <c r="R45" s="1674"/>
      <c r="S45" s="1674"/>
      <c r="T45" s="1674"/>
      <c r="U45" s="1674"/>
      <c r="V45" s="1674"/>
      <c r="W45" s="1674"/>
      <c r="X45" s="1674"/>
      <c r="Y45" s="1674"/>
      <c r="Z45" s="1674"/>
      <c r="AA45" s="1674"/>
      <c r="AB45" s="1674"/>
      <c r="AC45" s="1674"/>
      <c r="AD45" s="1674"/>
      <c r="AE45" s="1674"/>
      <c r="AF45" s="1674"/>
      <c r="AG45" s="1674"/>
      <c r="AH45" s="1674"/>
      <c r="AI45" s="1674"/>
      <c r="AJ45" s="1674"/>
      <c r="AK45" s="1674"/>
      <c r="AL45" s="1674"/>
      <c r="AM45" s="1674"/>
      <c r="AN45" s="1674"/>
      <c r="AO45" s="1674"/>
      <c r="AP45" s="1674"/>
      <c r="AQ45" s="1674"/>
      <c r="AR45" s="1674"/>
      <c r="AS45" s="1674"/>
      <c r="AT45" s="1674"/>
      <c r="AU45" s="1674"/>
      <c r="AV45" s="1674"/>
      <c r="AW45" s="1674"/>
      <c r="AX45" s="1674"/>
      <c r="AY45" s="1674"/>
      <c r="AZ45" s="1674"/>
      <c r="BA45" s="1674"/>
      <c r="BB45" s="1674"/>
      <c r="BC45" s="1674"/>
      <c r="BD45" s="1674"/>
      <c r="BE45" s="1674"/>
      <c r="BF45" s="1674"/>
      <c r="BG45" s="1674"/>
      <c r="BH45" s="1674"/>
      <c r="BI45" s="1674"/>
      <c r="BJ45" s="1674"/>
      <c r="BK45" s="1674"/>
      <c r="BL45" s="1674"/>
      <c r="BM45" s="1674"/>
      <c r="BN45" s="1674"/>
      <c r="BO45" s="1674"/>
      <c r="BP45" s="1674"/>
      <c r="BQ45" s="1674"/>
      <c r="BR45" s="1674"/>
      <c r="BS45" s="1674"/>
      <c r="BT45" s="1674"/>
      <c r="BU45" s="1675"/>
      <c r="BV45" s="1674"/>
      <c r="BW45" s="1674"/>
      <c r="BX45" s="1674"/>
      <c r="BY45" s="1674"/>
      <c r="BZ45" s="1674"/>
    </row>
    <row r="46" spans="2:78" ht="12" customHeight="1">
      <c r="B46" s="1689"/>
      <c r="C46" s="1698"/>
      <c r="D46" s="1698"/>
      <c r="E46" s="1698"/>
      <c r="F46" s="1698"/>
      <c r="G46" s="1701"/>
      <c r="H46" s="1701"/>
      <c r="I46" s="1701"/>
      <c r="J46" s="1701"/>
      <c r="K46" s="1701"/>
      <c r="L46" s="1701"/>
      <c r="M46" s="1702"/>
      <c r="N46" s="1672"/>
      <c r="O46" s="1672"/>
      <c r="P46" s="1672"/>
      <c r="Q46" s="1672"/>
      <c r="R46" s="1672"/>
      <c r="S46" s="1672"/>
      <c r="T46" s="1672"/>
      <c r="U46" s="1672"/>
      <c r="V46" s="1672"/>
      <c r="W46" s="1672"/>
      <c r="X46" s="1672"/>
      <c r="Y46" s="1672"/>
      <c r="Z46" s="1672"/>
      <c r="AA46" s="1672"/>
      <c r="AB46" s="1672"/>
      <c r="AC46" s="1672"/>
      <c r="AD46" s="1672"/>
      <c r="AE46" s="1672"/>
      <c r="AF46" s="1672"/>
      <c r="AG46" s="1672"/>
      <c r="AH46" s="1672"/>
      <c r="AI46" s="1672"/>
      <c r="AJ46" s="1672"/>
      <c r="AK46" s="1672"/>
      <c r="AL46" s="1672"/>
      <c r="AM46" s="1672"/>
      <c r="AN46" s="1672"/>
      <c r="AO46" s="1672"/>
      <c r="AP46" s="1672"/>
      <c r="AQ46" s="1672"/>
      <c r="AR46" s="1672"/>
      <c r="AS46" s="1672"/>
      <c r="AT46" s="1672"/>
      <c r="AU46" s="1672"/>
      <c r="AV46" s="1672"/>
      <c r="AW46" s="1672"/>
      <c r="AX46" s="1672"/>
      <c r="AY46" s="1672"/>
      <c r="AZ46" s="1672"/>
      <c r="BA46" s="1672"/>
      <c r="BB46" s="1672"/>
      <c r="BC46" s="1672"/>
      <c r="BD46" s="1672"/>
      <c r="BE46" s="1672"/>
      <c r="BF46" s="1672"/>
      <c r="BG46" s="1672"/>
      <c r="BH46" s="1672"/>
      <c r="BI46" s="1672"/>
      <c r="BJ46" s="1672"/>
      <c r="BK46" s="1672"/>
      <c r="BL46" s="1672"/>
      <c r="BM46" s="1672"/>
      <c r="BN46" s="1672"/>
      <c r="BO46" s="1672"/>
      <c r="BP46" s="1672"/>
      <c r="BQ46" s="1672"/>
      <c r="BR46" s="1672"/>
      <c r="BS46" s="1672"/>
      <c r="BT46" s="1672"/>
      <c r="BU46" s="1673"/>
      <c r="BV46" s="1672"/>
      <c r="BW46" s="1672"/>
      <c r="BX46" s="1672"/>
      <c r="BY46" s="1672"/>
      <c r="BZ46" s="1672"/>
    </row>
    <row r="47" spans="2:78" ht="12" customHeight="1">
      <c r="B47" s="1689"/>
      <c r="C47" s="1698"/>
      <c r="D47" s="1698"/>
      <c r="E47" s="1698"/>
      <c r="F47" s="1698"/>
      <c r="G47" s="1699" t="s">
        <v>699</v>
      </c>
      <c r="H47" s="1699"/>
      <c r="I47" s="1699"/>
      <c r="J47" s="1699"/>
      <c r="K47" s="1699"/>
      <c r="L47" s="1699"/>
      <c r="M47" s="1700"/>
      <c r="N47" s="1674"/>
      <c r="O47" s="1674"/>
      <c r="P47" s="1674"/>
      <c r="Q47" s="1674"/>
      <c r="R47" s="1674"/>
      <c r="S47" s="1674"/>
      <c r="T47" s="1674"/>
      <c r="U47" s="1674"/>
      <c r="V47" s="1674"/>
      <c r="W47" s="1674"/>
      <c r="X47" s="1674"/>
      <c r="Y47" s="1674"/>
      <c r="Z47" s="1674"/>
      <c r="AA47" s="1674"/>
      <c r="AB47" s="1674"/>
      <c r="AC47" s="1674"/>
      <c r="AD47" s="1674"/>
      <c r="AE47" s="1674"/>
      <c r="AF47" s="1674"/>
      <c r="AG47" s="1674"/>
      <c r="AH47" s="1674"/>
      <c r="AI47" s="1674"/>
      <c r="AJ47" s="1674"/>
      <c r="AK47" s="1674"/>
      <c r="AL47" s="1674"/>
      <c r="AM47" s="1674"/>
      <c r="AN47" s="1674"/>
      <c r="AO47" s="1674"/>
      <c r="AP47" s="1674"/>
      <c r="AQ47" s="1674"/>
      <c r="AR47" s="1674"/>
      <c r="AS47" s="1674"/>
      <c r="AT47" s="1674"/>
      <c r="AU47" s="1674"/>
      <c r="AV47" s="1674"/>
      <c r="AW47" s="1674"/>
      <c r="AX47" s="1674"/>
      <c r="AY47" s="1674"/>
      <c r="AZ47" s="1674"/>
      <c r="BA47" s="1674"/>
      <c r="BB47" s="1674"/>
      <c r="BC47" s="1674"/>
      <c r="BD47" s="1674"/>
      <c r="BE47" s="1674"/>
      <c r="BF47" s="1674"/>
      <c r="BG47" s="1674"/>
      <c r="BH47" s="1674"/>
      <c r="BI47" s="1674"/>
      <c r="BJ47" s="1674"/>
      <c r="BK47" s="1674"/>
      <c r="BL47" s="1674"/>
      <c r="BM47" s="1674"/>
      <c r="BN47" s="1674"/>
      <c r="BO47" s="1674"/>
      <c r="BP47" s="1674"/>
      <c r="BQ47" s="1674"/>
      <c r="BR47" s="1674"/>
      <c r="BS47" s="1674"/>
      <c r="BT47" s="1674"/>
      <c r="BU47" s="1675"/>
      <c r="BV47" s="1674"/>
      <c r="BW47" s="1674"/>
      <c r="BX47" s="1674"/>
      <c r="BY47" s="1674"/>
      <c r="BZ47" s="1674"/>
    </row>
    <row r="48" spans="2:78" ht="12" customHeight="1">
      <c r="B48" s="1689"/>
      <c r="C48" s="1698"/>
      <c r="D48" s="1698"/>
      <c r="E48" s="1698"/>
      <c r="F48" s="1698"/>
      <c r="G48" s="1701"/>
      <c r="H48" s="1701"/>
      <c r="I48" s="1701"/>
      <c r="J48" s="1701"/>
      <c r="K48" s="1701"/>
      <c r="L48" s="1701"/>
      <c r="M48" s="1702"/>
      <c r="N48" s="1672"/>
      <c r="O48" s="1672"/>
      <c r="P48" s="1672"/>
      <c r="Q48" s="1672"/>
      <c r="R48" s="1672"/>
      <c r="S48" s="1672"/>
      <c r="T48" s="1672"/>
      <c r="U48" s="1672"/>
      <c r="V48" s="1672"/>
      <c r="W48" s="1672"/>
      <c r="X48" s="1672"/>
      <c r="Y48" s="1672"/>
      <c r="Z48" s="1672"/>
      <c r="AA48" s="1672"/>
      <c r="AB48" s="1672"/>
      <c r="AC48" s="1672"/>
      <c r="AD48" s="1672"/>
      <c r="AE48" s="1672"/>
      <c r="AF48" s="1672"/>
      <c r="AG48" s="1672"/>
      <c r="AH48" s="1672"/>
      <c r="AI48" s="1672"/>
      <c r="AJ48" s="1672"/>
      <c r="AK48" s="1672"/>
      <c r="AL48" s="1672"/>
      <c r="AM48" s="1672"/>
      <c r="AN48" s="1672"/>
      <c r="AO48" s="1672"/>
      <c r="AP48" s="1672"/>
      <c r="AQ48" s="1672"/>
      <c r="AR48" s="1672"/>
      <c r="AS48" s="1672"/>
      <c r="AT48" s="1672"/>
      <c r="AU48" s="1672"/>
      <c r="AV48" s="1672"/>
      <c r="AW48" s="1672"/>
      <c r="AX48" s="1672"/>
      <c r="AY48" s="1672"/>
      <c r="AZ48" s="1672"/>
      <c r="BA48" s="1672"/>
      <c r="BB48" s="1672"/>
      <c r="BC48" s="1672"/>
      <c r="BD48" s="1672"/>
      <c r="BE48" s="1672"/>
      <c r="BF48" s="1672"/>
      <c r="BG48" s="1672"/>
      <c r="BH48" s="1672"/>
      <c r="BI48" s="1672"/>
      <c r="BJ48" s="1672"/>
      <c r="BK48" s="1672"/>
      <c r="BL48" s="1672"/>
      <c r="BM48" s="1672"/>
      <c r="BN48" s="1672"/>
      <c r="BO48" s="1672"/>
      <c r="BP48" s="1672"/>
      <c r="BQ48" s="1672"/>
      <c r="BR48" s="1672"/>
      <c r="BS48" s="1672"/>
      <c r="BT48" s="1672"/>
      <c r="BU48" s="1673"/>
      <c r="BV48" s="1672"/>
      <c r="BW48" s="1672"/>
      <c r="BX48" s="1672"/>
      <c r="BY48" s="1672"/>
      <c r="BZ48" s="1672"/>
    </row>
    <row r="49" spans="2:78" ht="15" customHeight="1">
      <c r="B49" s="1689"/>
      <c r="C49" s="1680" t="s">
        <v>769</v>
      </c>
      <c r="D49" s="1681"/>
      <c r="E49" s="1681"/>
      <c r="F49" s="1681"/>
      <c r="G49" s="1676" t="s">
        <v>770</v>
      </c>
      <c r="H49" s="1676"/>
      <c r="I49" s="1676"/>
      <c r="J49" s="1676"/>
      <c r="K49" s="1676"/>
      <c r="L49" s="1676"/>
      <c r="M49" s="1677"/>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c r="AI49" s="1674"/>
      <c r="AJ49" s="1674"/>
      <c r="AK49" s="1674"/>
      <c r="AL49" s="1674"/>
      <c r="AM49" s="1674"/>
      <c r="AN49" s="1674"/>
      <c r="AO49" s="1674"/>
      <c r="AP49" s="1674"/>
      <c r="AQ49" s="1674"/>
      <c r="AR49" s="1674"/>
      <c r="AS49" s="1674"/>
      <c r="AT49" s="1674"/>
      <c r="AU49" s="1674"/>
      <c r="AV49" s="1674"/>
      <c r="AW49" s="1674"/>
      <c r="AX49" s="1674"/>
      <c r="AY49" s="1674"/>
      <c r="AZ49" s="1674"/>
      <c r="BA49" s="1674"/>
      <c r="BB49" s="1674"/>
      <c r="BC49" s="1674"/>
      <c r="BD49" s="1674"/>
      <c r="BE49" s="1674"/>
      <c r="BF49" s="1674"/>
      <c r="BG49" s="1674"/>
      <c r="BH49" s="1674"/>
      <c r="BI49" s="1674"/>
      <c r="BJ49" s="1674"/>
      <c r="BK49" s="1674"/>
      <c r="BL49" s="1674"/>
      <c r="BM49" s="1674"/>
      <c r="BN49" s="1674"/>
      <c r="BO49" s="1674"/>
      <c r="BP49" s="1674"/>
      <c r="BQ49" s="1674"/>
      <c r="BR49" s="1674"/>
      <c r="BS49" s="1674"/>
      <c r="BT49" s="1674"/>
      <c r="BU49" s="1675"/>
      <c r="BV49" s="1674"/>
      <c r="BW49" s="1674"/>
      <c r="BX49" s="1674"/>
      <c r="BY49" s="1674"/>
      <c r="BZ49" s="1674"/>
    </row>
    <row r="50" spans="2:78" ht="15" customHeight="1">
      <c r="B50" s="1689"/>
      <c r="C50" s="1681"/>
      <c r="D50" s="1681"/>
      <c r="E50" s="1681"/>
      <c r="F50" s="1681"/>
      <c r="G50" s="1678"/>
      <c r="H50" s="1678"/>
      <c r="I50" s="1678"/>
      <c r="J50" s="1678"/>
      <c r="K50" s="1678"/>
      <c r="L50" s="1678"/>
      <c r="M50" s="1679"/>
      <c r="N50" s="1672"/>
      <c r="O50" s="1672"/>
      <c r="P50" s="1672"/>
      <c r="Q50" s="1672"/>
      <c r="R50" s="1672"/>
      <c r="S50" s="1672"/>
      <c r="T50" s="1672"/>
      <c r="U50" s="1672"/>
      <c r="V50" s="1672"/>
      <c r="W50" s="1672"/>
      <c r="X50" s="1672"/>
      <c r="Y50" s="1672"/>
      <c r="Z50" s="1672"/>
      <c r="AA50" s="1672"/>
      <c r="AB50" s="1672"/>
      <c r="AC50" s="1672"/>
      <c r="AD50" s="1672"/>
      <c r="AE50" s="1672"/>
      <c r="AF50" s="1672"/>
      <c r="AG50" s="1672"/>
      <c r="AH50" s="1672"/>
      <c r="AI50" s="1672"/>
      <c r="AJ50" s="1672"/>
      <c r="AK50" s="1672"/>
      <c r="AL50" s="1672"/>
      <c r="AM50" s="1672"/>
      <c r="AN50" s="1672"/>
      <c r="AO50" s="1672"/>
      <c r="AP50" s="1672"/>
      <c r="AQ50" s="1672"/>
      <c r="AR50" s="1672"/>
      <c r="AS50" s="1672"/>
      <c r="AT50" s="1672"/>
      <c r="AU50" s="1672"/>
      <c r="AV50" s="1672"/>
      <c r="AW50" s="1672"/>
      <c r="AX50" s="1672"/>
      <c r="AY50" s="1672"/>
      <c r="AZ50" s="1672"/>
      <c r="BA50" s="1672"/>
      <c r="BB50" s="1672"/>
      <c r="BC50" s="1672"/>
      <c r="BD50" s="1672"/>
      <c r="BE50" s="1672"/>
      <c r="BF50" s="1672"/>
      <c r="BG50" s="1672"/>
      <c r="BH50" s="1672"/>
      <c r="BI50" s="1672"/>
      <c r="BJ50" s="1672"/>
      <c r="BK50" s="1672"/>
      <c r="BL50" s="1672"/>
      <c r="BM50" s="1672"/>
      <c r="BN50" s="1672"/>
      <c r="BO50" s="1672"/>
      <c r="BP50" s="1672"/>
      <c r="BQ50" s="1672"/>
      <c r="BR50" s="1672"/>
      <c r="BS50" s="1672"/>
      <c r="BT50" s="1672"/>
      <c r="BU50" s="1673"/>
      <c r="BV50" s="1672"/>
      <c r="BW50" s="1672"/>
      <c r="BX50" s="1672"/>
      <c r="BY50" s="1672"/>
      <c r="BZ50" s="1672"/>
    </row>
    <row r="51" spans="2:78" ht="15" customHeight="1">
      <c r="B51" s="1689"/>
      <c r="C51" s="1681"/>
      <c r="D51" s="1681"/>
      <c r="E51" s="1681"/>
      <c r="F51" s="1681"/>
      <c r="G51" s="1676" t="s">
        <v>699</v>
      </c>
      <c r="H51" s="1676"/>
      <c r="I51" s="1676"/>
      <c r="J51" s="1676"/>
      <c r="K51" s="1676"/>
      <c r="L51" s="1676"/>
      <c r="M51" s="1677"/>
      <c r="N51" s="1674"/>
      <c r="O51" s="1674"/>
      <c r="P51" s="1674"/>
      <c r="Q51" s="1674"/>
      <c r="R51" s="1674"/>
      <c r="S51" s="1674"/>
      <c r="T51" s="1674"/>
      <c r="U51" s="1674"/>
      <c r="V51" s="1674"/>
      <c r="W51" s="1674"/>
      <c r="X51" s="1674"/>
      <c r="Y51" s="1674"/>
      <c r="Z51" s="1674"/>
      <c r="AA51" s="1674"/>
      <c r="AB51" s="1674"/>
      <c r="AC51" s="1674"/>
      <c r="AD51" s="1674"/>
      <c r="AE51" s="1674"/>
      <c r="AF51" s="1674"/>
      <c r="AG51" s="1674"/>
      <c r="AH51" s="1674"/>
      <c r="AI51" s="1674"/>
      <c r="AJ51" s="1674"/>
      <c r="AK51" s="1674"/>
      <c r="AL51" s="1674"/>
      <c r="AM51" s="1674"/>
      <c r="AN51" s="1674"/>
      <c r="AO51" s="1674"/>
      <c r="AP51" s="1674"/>
      <c r="AQ51" s="1674"/>
      <c r="AR51" s="1674"/>
      <c r="AS51" s="1674"/>
      <c r="AT51" s="1674"/>
      <c r="AU51" s="1674"/>
      <c r="AV51" s="1674"/>
      <c r="AW51" s="1674"/>
      <c r="AX51" s="1674"/>
      <c r="AY51" s="1674"/>
      <c r="AZ51" s="1674"/>
      <c r="BA51" s="1674"/>
      <c r="BB51" s="1674"/>
      <c r="BC51" s="1674"/>
      <c r="BD51" s="1674"/>
      <c r="BE51" s="1674"/>
      <c r="BF51" s="1674"/>
      <c r="BG51" s="1674"/>
      <c r="BH51" s="1674"/>
      <c r="BI51" s="1674"/>
      <c r="BJ51" s="1674"/>
      <c r="BK51" s="1674"/>
      <c r="BL51" s="1674"/>
      <c r="BM51" s="1674"/>
      <c r="BN51" s="1674"/>
      <c r="BO51" s="1674"/>
      <c r="BP51" s="1674"/>
      <c r="BQ51" s="1674"/>
      <c r="BR51" s="1674"/>
      <c r="BS51" s="1674"/>
      <c r="BT51" s="1674"/>
      <c r="BU51" s="1675"/>
      <c r="BV51" s="1674"/>
      <c r="BW51" s="1674"/>
      <c r="BX51" s="1674"/>
      <c r="BY51" s="1674"/>
      <c r="BZ51" s="1674"/>
    </row>
    <row r="52" spans="2:78" ht="15" customHeight="1">
      <c r="B52" s="1689"/>
      <c r="C52" s="1681"/>
      <c r="D52" s="1681"/>
      <c r="E52" s="1681"/>
      <c r="F52" s="1681"/>
      <c r="G52" s="1678"/>
      <c r="H52" s="1678"/>
      <c r="I52" s="1678"/>
      <c r="J52" s="1678"/>
      <c r="K52" s="1678"/>
      <c r="L52" s="1678"/>
      <c r="M52" s="1679"/>
      <c r="N52" s="1672"/>
      <c r="O52" s="1672"/>
      <c r="P52" s="1672"/>
      <c r="Q52" s="1672"/>
      <c r="R52" s="1672"/>
      <c r="S52" s="1672"/>
      <c r="T52" s="1672"/>
      <c r="U52" s="1672"/>
      <c r="V52" s="1672"/>
      <c r="W52" s="1672"/>
      <c r="X52" s="1672"/>
      <c r="Y52" s="1672"/>
      <c r="Z52" s="1672"/>
      <c r="AA52" s="1672"/>
      <c r="AB52" s="1672"/>
      <c r="AC52" s="1672"/>
      <c r="AD52" s="1672"/>
      <c r="AE52" s="1672"/>
      <c r="AF52" s="1672"/>
      <c r="AG52" s="1672"/>
      <c r="AH52" s="1672"/>
      <c r="AI52" s="1672"/>
      <c r="AJ52" s="1672"/>
      <c r="AK52" s="1672"/>
      <c r="AL52" s="1672"/>
      <c r="AM52" s="1672"/>
      <c r="AN52" s="1672"/>
      <c r="AO52" s="1672"/>
      <c r="AP52" s="1672"/>
      <c r="AQ52" s="1672"/>
      <c r="AR52" s="1672"/>
      <c r="AS52" s="1672"/>
      <c r="AT52" s="1672"/>
      <c r="AU52" s="1672"/>
      <c r="AV52" s="1672"/>
      <c r="AW52" s="1672"/>
      <c r="AX52" s="1672"/>
      <c r="AY52" s="1672"/>
      <c r="AZ52" s="1672"/>
      <c r="BA52" s="1672"/>
      <c r="BB52" s="1672"/>
      <c r="BC52" s="1672"/>
      <c r="BD52" s="1672"/>
      <c r="BE52" s="1672"/>
      <c r="BF52" s="1672"/>
      <c r="BG52" s="1672"/>
      <c r="BH52" s="1672"/>
      <c r="BI52" s="1672"/>
      <c r="BJ52" s="1672"/>
      <c r="BK52" s="1672"/>
      <c r="BL52" s="1672"/>
      <c r="BM52" s="1672"/>
      <c r="BN52" s="1672"/>
      <c r="BO52" s="1672"/>
      <c r="BP52" s="1672"/>
      <c r="BQ52" s="1672"/>
      <c r="BR52" s="1672"/>
      <c r="BS52" s="1672"/>
      <c r="BT52" s="1672"/>
      <c r="BU52" s="1673"/>
      <c r="BV52" s="1672"/>
      <c r="BW52" s="1672"/>
      <c r="BX52" s="1672"/>
      <c r="BY52" s="1672"/>
      <c r="BZ52" s="1672"/>
    </row>
    <row r="53" spans="2:78" ht="12" customHeight="1">
      <c r="B53" s="1689"/>
      <c r="C53" s="1680" t="s">
        <v>822</v>
      </c>
      <c r="D53" s="1681"/>
      <c r="E53" s="1681"/>
      <c r="F53" s="1681"/>
      <c r="G53" s="1676" t="s">
        <v>722</v>
      </c>
      <c r="H53" s="1676"/>
      <c r="I53" s="1676"/>
      <c r="J53" s="1676"/>
      <c r="K53" s="1676"/>
      <c r="L53" s="1676"/>
      <c r="M53" s="1677"/>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4"/>
      <c r="AS53" s="1674"/>
      <c r="AT53" s="1674"/>
      <c r="AU53" s="1674"/>
      <c r="AV53" s="1674"/>
      <c r="AW53" s="1674"/>
      <c r="AX53" s="1674"/>
      <c r="AY53" s="1674"/>
      <c r="AZ53" s="1674"/>
      <c r="BA53" s="1674"/>
      <c r="BB53" s="1674"/>
      <c r="BC53" s="1674"/>
      <c r="BD53" s="1674"/>
      <c r="BE53" s="1674"/>
      <c r="BF53" s="1674"/>
      <c r="BG53" s="1674"/>
      <c r="BH53" s="1674"/>
      <c r="BI53" s="1674"/>
      <c r="BJ53" s="1674"/>
      <c r="BK53" s="1674"/>
      <c r="BL53" s="1674"/>
      <c r="BM53" s="1674"/>
      <c r="BN53" s="1674"/>
      <c r="BO53" s="1674"/>
      <c r="BP53" s="1674"/>
      <c r="BQ53" s="1674"/>
      <c r="BR53" s="1674"/>
      <c r="BS53" s="1674"/>
      <c r="BT53" s="1674"/>
      <c r="BU53" s="1675"/>
      <c r="BV53" s="1674"/>
      <c r="BW53" s="1674"/>
      <c r="BX53" s="1674"/>
      <c r="BY53" s="1674"/>
      <c r="BZ53" s="1674"/>
    </row>
    <row r="54" spans="2:78" ht="12" customHeight="1">
      <c r="B54" s="1689"/>
      <c r="C54" s="1681"/>
      <c r="D54" s="1681"/>
      <c r="E54" s="1681"/>
      <c r="F54" s="1681"/>
      <c r="G54" s="1678"/>
      <c r="H54" s="1678"/>
      <c r="I54" s="1678"/>
      <c r="J54" s="1678"/>
      <c r="K54" s="1678"/>
      <c r="L54" s="1678"/>
      <c r="M54" s="1679"/>
      <c r="N54" s="1672"/>
      <c r="O54" s="1672"/>
      <c r="P54" s="1672"/>
      <c r="Q54" s="1672"/>
      <c r="R54" s="1672"/>
      <c r="S54" s="1672"/>
      <c r="T54" s="1672"/>
      <c r="U54" s="1672"/>
      <c r="V54" s="1672"/>
      <c r="W54" s="1672"/>
      <c r="X54" s="1672"/>
      <c r="Y54" s="1672"/>
      <c r="Z54" s="1672"/>
      <c r="AA54" s="1672"/>
      <c r="AB54" s="1672"/>
      <c r="AC54" s="1672"/>
      <c r="AD54" s="1672"/>
      <c r="AE54" s="1672"/>
      <c r="AF54" s="1672"/>
      <c r="AG54" s="1672"/>
      <c r="AH54" s="1672"/>
      <c r="AI54" s="1672"/>
      <c r="AJ54" s="1672"/>
      <c r="AK54" s="1672"/>
      <c r="AL54" s="1672"/>
      <c r="AM54" s="1672"/>
      <c r="AN54" s="1672"/>
      <c r="AO54" s="1672"/>
      <c r="AP54" s="1672"/>
      <c r="AQ54" s="1672"/>
      <c r="AR54" s="1672"/>
      <c r="AS54" s="1672"/>
      <c r="AT54" s="1672"/>
      <c r="AU54" s="1672"/>
      <c r="AV54" s="1672"/>
      <c r="AW54" s="1672"/>
      <c r="AX54" s="1672"/>
      <c r="AY54" s="1672"/>
      <c r="AZ54" s="1672"/>
      <c r="BA54" s="1672"/>
      <c r="BB54" s="1672"/>
      <c r="BC54" s="1672"/>
      <c r="BD54" s="1672"/>
      <c r="BE54" s="1672"/>
      <c r="BF54" s="1672"/>
      <c r="BG54" s="1672"/>
      <c r="BH54" s="1672"/>
      <c r="BI54" s="1672"/>
      <c r="BJ54" s="1672"/>
      <c r="BK54" s="1672"/>
      <c r="BL54" s="1672"/>
      <c r="BM54" s="1672"/>
      <c r="BN54" s="1672"/>
      <c r="BO54" s="1672"/>
      <c r="BP54" s="1672"/>
      <c r="BQ54" s="1672"/>
      <c r="BR54" s="1672"/>
      <c r="BS54" s="1672"/>
      <c r="BT54" s="1672"/>
      <c r="BU54" s="1673"/>
      <c r="BV54" s="1672"/>
      <c r="BW54" s="1672"/>
      <c r="BX54" s="1672"/>
      <c r="BY54" s="1672"/>
      <c r="BZ54" s="1672"/>
    </row>
    <row r="55" spans="2:78" ht="12" customHeight="1">
      <c r="B55" s="1689"/>
      <c r="C55" s="1681"/>
      <c r="D55" s="1681"/>
      <c r="E55" s="1681"/>
      <c r="F55" s="1681"/>
      <c r="G55" s="1676" t="s">
        <v>699</v>
      </c>
      <c r="H55" s="1676"/>
      <c r="I55" s="1676"/>
      <c r="J55" s="1676"/>
      <c r="K55" s="1676"/>
      <c r="L55" s="1676"/>
      <c r="M55" s="1677"/>
      <c r="N55" s="1674"/>
      <c r="O55" s="1674"/>
      <c r="P55" s="1674"/>
      <c r="Q55" s="1674"/>
      <c r="R55" s="1674"/>
      <c r="S55" s="1674"/>
      <c r="T55" s="1674"/>
      <c r="U55" s="1674"/>
      <c r="V55" s="1674"/>
      <c r="W55" s="1674"/>
      <c r="X55" s="1674"/>
      <c r="Y55" s="1674"/>
      <c r="Z55" s="1674"/>
      <c r="AA55" s="1674"/>
      <c r="AB55" s="1674"/>
      <c r="AC55" s="1674"/>
      <c r="AD55" s="1674"/>
      <c r="AE55" s="1674"/>
      <c r="AF55" s="1674"/>
      <c r="AG55" s="1674"/>
      <c r="AH55" s="1674"/>
      <c r="AI55" s="1674"/>
      <c r="AJ55" s="1674"/>
      <c r="AK55" s="1674"/>
      <c r="AL55" s="1674"/>
      <c r="AM55" s="1674"/>
      <c r="AN55" s="1674"/>
      <c r="AO55" s="1674"/>
      <c r="AP55" s="1674"/>
      <c r="AQ55" s="1674"/>
      <c r="AR55" s="1674"/>
      <c r="AS55" s="1674"/>
      <c r="AT55" s="1674"/>
      <c r="AU55" s="1674"/>
      <c r="AV55" s="1674"/>
      <c r="AW55" s="1674"/>
      <c r="AX55" s="1674"/>
      <c r="AY55" s="1674"/>
      <c r="AZ55" s="1674"/>
      <c r="BA55" s="1674"/>
      <c r="BB55" s="1674"/>
      <c r="BC55" s="1674"/>
      <c r="BD55" s="1674"/>
      <c r="BE55" s="1674"/>
      <c r="BF55" s="1674"/>
      <c r="BG55" s="1674"/>
      <c r="BH55" s="1674"/>
      <c r="BI55" s="1674"/>
      <c r="BJ55" s="1674"/>
      <c r="BK55" s="1674"/>
      <c r="BL55" s="1674"/>
      <c r="BM55" s="1674"/>
      <c r="BN55" s="1674"/>
      <c r="BO55" s="1674"/>
      <c r="BP55" s="1674"/>
      <c r="BQ55" s="1674"/>
      <c r="BR55" s="1674"/>
      <c r="BS55" s="1674"/>
      <c r="BT55" s="1674"/>
      <c r="BU55" s="1675"/>
      <c r="BV55" s="1674"/>
      <c r="BW55" s="1674"/>
      <c r="BX55" s="1674"/>
      <c r="BY55" s="1674"/>
      <c r="BZ55" s="1674"/>
    </row>
    <row r="56" spans="2:78" ht="12" customHeight="1">
      <c r="B56" s="1689"/>
      <c r="C56" s="1681"/>
      <c r="D56" s="1681"/>
      <c r="E56" s="1681"/>
      <c r="F56" s="1681"/>
      <c r="G56" s="1678"/>
      <c r="H56" s="1678"/>
      <c r="I56" s="1678"/>
      <c r="J56" s="1678"/>
      <c r="K56" s="1678"/>
      <c r="L56" s="1678"/>
      <c r="M56" s="1679"/>
      <c r="N56" s="1672"/>
      <c r="O56" s="1672"/>
      <c r="P56" s="1672"/>
      <c r="Q56" s="1672"/>
      <c r="R56" s="1672"/>
      <c r="S56" s="1672"/>
      <c r="T56" s="1672"/>
      <c r="U56" s="1672"/>
      <c r="V56" s="1672"/>
      <c r="W56" s="1672"/>
      <c r="X56" s="1672"/>
      <c r="Y56" s="1672"/>
      <c r="Z56" s="1672"/>
      <c r="AA56" s="1672"/>
      <c r="AB56" s="1672"/>
      <c r="AC56" s="1672"/>
      <c r="AD56" s="1672"/>
      <c r="AE56" s="1672"/>
      <c r="AF56" s="1672"/>
      <c r="AG56" s="1672"/>
      <c r="AH56" s="1672"/>
      <c r="AI56" s="1672"/>
      <c r="AJ56" s="1672"/>
      <c r="AK56" s="1672"/>
      <c r="AL56" s="1672"/>
      <c r="AM56" s="1672"/>
      <c r="AN56" s="1672"/>
      <c r="AO56" s="1672"/>
      <c r="AP56" s="1672"/>
      <c r="AQ56" s="1672"/>
      <c r="AR56" s="1672"/>
      <c r="AS56" s="1672"/>
      <c r="AT56" s="1672"/>
      <c r="AU56" s="1672"/>
      <c r="AV56" s="1672"/>
      <c r="AW56" s="1672"/>
      <c r="AX56" s="1672"/>
      <c r="AY56" s="1672"/>
      <c r="AZ56" s="1672"/>
      <c r="BA56" s="1672"/>
      <c r="BB56" s="1672"/>
      <c r="BC56" s="1672"/>
      <c r="BD56" s="1672"/>
      <c r="BE56" s="1672"/>
      <c r="BF56" s="1672"/>
      <c r="BG56" s="1672"/>
      <c r="BH56" s="1672"/>
      <c r="BI56" s="1672"/>
      <c r="BJ56" s="1672"/>
      <c r="BK56" s="1672"/>
      <c r="BL56" s="1672"/>
      <c r="BM56" s="1672"/>
      <c r="BN56" s="1672"/>
      <c r="BO56" s="1672"/>
      <c r="BP56" s="1672"/>
      <c r="BQ56" s="1672"/>
      <c r="BR56" s="1672"/>
      <c r="BS56" s="1672"/>
      <c r="BT56" s="1672"/>
      <c r="BU56" s="1673"/>
      <c r="BV56" s="1672"/>
      <c r="BW56" s="1672"/>
      <c r="BX56" s="1672"/>
      <c r="BY56" s="1672"/>
      <c r="BZ56" s="1672"/>
    </row>
    <row r="57" spans="2:78" ht="15" customHeight="1">
      <c r="B57" s="1689"/>
      <c r="C57" s="1703" t="s">
        <v>409</v>
      </c>
      <c r="D57" s="1704"/>
      <c r="E57" s="1704"/>
      <c r="F57" s="1704"/>
      <c r="G57" s="1704"/>
      <c r="H57" s="1704"/>
      <c r="I57" s="1704"/>
      <c r="J57" s="1704"/>
      <c r="K57" s="1704"/>
      <c r="L57" s="1704"/>
      <c r="M57" s="1705"/>
      <c r="N57" s="1674"/>
      <c r="O57" s="1674"/>
      <c r="P57" s="1674"/>
      <c r="Q57" s="1674"/>
      <c r="R57" s="1674"/>
      <c r="S57" s="1674"/>
      <c r="T57" s="1674"/>
      <c r="U57" s="1674"/>
      <c r="V57" s="1674"/>
      <c r="W57" s="1674"/>
      <c r="X57" s="1674"/>
      <c r="Y57" s="1674"/>
      <c r="Z57" s="1674"/>
      <c r="AA57" s="1674"/>
      <c r="AB57" s="1674"/>
      <c r="AC57" s="1674"/>
      <c r="AD57" s="1674"/>
      <c r="AE57" s="1674"/>
      <c r="AF57" s="1674"/>
      <c r="AG57" s="1674"/>
      <c r="AH57" s="1674"/>
      <c r="AI57" s="1674"/>
      <c r="AJ57" s="1674"/>
      <c r="AK57" s="1674"/>
      <c r="AL57" s="1674"/>
      <c r="AM57" s="1674"/>
      <c r="AN57" s="1674"/>
      <c r="AO57" s="1674"/>
      <c r="AP57" s="1674"/>
      <c r="AQ57" s="1674"/>
      <c r="AR57" s="1674"/>
      <c r="AS57" s="1674"/>
      <c r="AT57" s="1674"/>
      <c r="AU57" s="1674"/>
      <c r="AV57" s="1674"/>
      <c r="AW57" s="1674"/>
      <c r="AX57" s="1674"/>
      <c r="AY57" s="1674"/>
      <c r="AZ57" s="1674"/>
      <c r="BA57" s="1674"/>
      <c r="BB57" s="1674"/>
      <c r="BC57" s="1674"/>
      <c r="BD57" s="1674"/>
      <c r="BE57" s="1674"/>
      <c r="BF57" s="1674"/>
      <c r="BG57" s="1674"/>
      <c r="BH57" s="1674"/>
      <c r="BI57" s="1674"/>
      <c r="BJ57" s="1674"/>
      <c r="BK57" s="1674"/>
      <c r="BL57" s="1674"/>
      <c r="BM57" s="1674"/>
      <c r="BN57" s="1674"/>
      <c r="BO57" s="1674"/>
      <c r="BP57" s="1674"/>
      <c r="BQ57" s="1674"/>
      <c r="BR57" s="1674"/>
      <c r="BS57" s="1674"/>
      <c r="BT57" s="1674"/>
      <c r="BU57" s="1675"/>
      <c r="BV57" s="1674"/>
      <c r="BW57" s="1674"/>
      <c r="BX57" s="1674"/>
      <c r="BY57" s="1674"/>
      <c r="BZ57" s="1674"/>
    </row>
    <row r="58" spans="2:78" ht="15" customHeight="1">
      <c r="B58" s="1689"/>
      <c r="C58" s="1706"/>
      <c r="D58" s="1707"/>
      <c r="E58" s="1707"/>
      <c r="F58" s="1707"/>
      <c r="G58" s="1707"/>
      <c r="H58" s="1707"/>
      <c r="I58" s="1707"/>
      <c r="J58" s="1707"/>
      <c r="K58" s="1707"/>
      <c r="L58" s="1707"/>
      <c r="M58" s="1708"/>
      <c r="N58" s="1672"/>
      <c r="O58" s="1672"/>
      <c r="P58" s="1672"/>
      <c r="Q58" s="1672"/>
      <c r="R58" s="1672"/>
      <c r="S58" s="1672"/>
      <c r="T58" s="1672"/>
      <c r="U58" s="1672"/>
      <c r="V58" s="1672"/>
      <c r="W58" s="1672"/>
      <c r="X58" s="1672"/>
      <c r="Y58" s="1672"/>
      <c r="Z58" s="1672"/>
      <c r="AA58" s="1672"/>
      <c r="AB58" s="1672"/>
      <c r="AC58" s="1672"/>
      <c r="AD58" s="1672"/>
      <c r="AE58" s="1672"/>
      <c r="AF58" s="1672"/>
      <c r="AG58" s="1672"/>
      <c r="AH58" s="1672"/>
      <c r="AI58" s="1672"/>
      <c r="AJ58" s="1672"/>
      <c r="AK58" s="1672"/>
      <c r="AL58" s="1672"/>
      <c r="AM58" s="1672"/>
      <c r="AN58" s="1672"/>
      <c r="AO58" s="1672"/>
      <c r="AP58" s="1672"/>
      <c r="AQ58" s="1672"/>
      <c r="AR58" s="1672"/>
      <c r="AS58" s="1672"/>
      <c r="AT58" s="1672"/>
      <c r="AU58" s="1672"/>
      <c r="AV58" s="1672"/>
      <c r="AW58" s="1672"/>
      <c r="AX58" s="1672"/>
      <c r="AY58" s="1672"/>
      <c r="AZ58" s="1672"/>
      <c r="BA58" s="1672"/>
      <c r="BB58" s="1672"/>
      <c r="BC58" s="1672"/>
      <c r="BD58" s="1672"/>
      <c r="BE58" s="1672"/>
      <c r="BF58" s="1672"/>
      <c r="BG58" s="1672"/>
      <c r="BH58" s="1672"/>
      <c r="BI58" s="1672"/>
      <c r="BJ58" s="1672"/>
      <c r="BK58" s="1672"/>
      <c r="BL58" s="1672"/>
      <c r="BM58" s="1672"/>
      <c r="BN58" s="1672"/>
      <c r="BO58" s="1672"/>
      <c r="BP58" s="1672"/>
      <c r="BQ58" s="1672"/>
      <c r="BR58" s="1672"/>
      <c r="BS58" s="1672"/>
      <c r="BT58" s="1672"/>
      <c r="BU58" s="1673"/>
      <c r="BV58" s="1672"/>
      <c r="BW58" s="1672"/>
      <c r="BX58" s="1672"/>
      <c r="BY58" s="1672"/>
      <c r="BZ58" s="1672"/>
    </row>
    <row r="59" spans="2:78" ht="12" customHeight="1">
      <c r="B59" s="1689"/>
      <c r="C59" s="1703" t="s">
        <v>405</v>
      </c>
      <c r="D59" s="1704"/>
      <c r="E59" s="1704"/>
      <c r="F59" s="1704"/>
      <c r="G59" s="1704"/>
      <c r="H59" s="1704"/>
      <c r="I59" s="1704"/>
      <c r="J59" s="1704"/>
      <c r="K59" s="1704"/>
      <c r="L59" s="1704"/>
      <c r="M59" s="1705"/>
      <c r="N59" s="1674"/>
      <c r="O59" s="1674"/>
      <c r="P59" s="1674"/>
      <c r="Q59" s="1674"/>
      <c r="R59" s="1674"/>
      <c r="S59" s="1674"/>
      <c r="T59" s="1674"/>
      <c r="U59" s="1674"/>
      <c r="V59" s="1674"/>
      <c r="W59" s="1674"/>
      <c r="X59" s="1674"/>
      <c r="Y59" s="1674"/>
      <c r="Z59" s="1674"/>
      <c r="AA59" s="1674"/>
      <c r="AB59" s="1674"/>
      <c r="AC59" s="1674"/>
      <c r="AD59" s="1674"/>
      <c r="AE59" s="1674"/>
      <c r="AF59" s="1674"/>
      <c r="AG59" s="1674"/>
      <c r="AH59" s="1674"/>
      <c r="AI59" s="1674"/>
      <c r="AJ59" s="1674"/>
      <c r="AK59" s="1674"/>
      <c r="AL59" s="1674"/>
      <c r="AM59" s="1674"/>
      <c r="AN59" s="1674"/>
      <c r="AO59" s="1674"/>
      <c r="AP59" s="1674"/>
      <c r="AQ59" s="1674"/>
      <c r="AR59" s="1674"/>
      <c r="AS59" s="1674"/>
      <c r="AT59" s="1674"/>
      <c r="AU59" s="1674"/>
      <c r="AV59" s="1674"/>
      <c r="AW59" s="1674"/>
      <c r="AX59" s="1674"/>
      <c r="AY59" s="1674"/>
      <c r="AZ59" s="1674"/>
      <c r="BA59" s="1674"/>
      <c r="BB59" s="1674"/>
      <c r="BC59" s="1674"/>
      <c r="BD59" s="1674"/>
      <c r="BE59" s="1674"/>
      <c r="BF59" s="1674"/>
      <c r="BG59" s="1674"/>
      <c r="BH59" s="1674"/>
      <c r="BI59" s="1674"/>
      <c r="BJ59" s="1674"/>
      <c r="BK59" s="1674"/>
      <c r="BL59" s="1674"/>
      <c r="BM59" s="1674"/>
      <c r="BN59" s="1674"/>
      <c r="BO59" s="1674"/>
      <c r="BP59" s="1674"/>
      <c r="BQ59" s="1674"/>
      <c r="BR59" s="1674"/>
      <c r="BS59" s="1674"/>
      <c r="BT59" s="1674"/>
      <c r="BU59" s="1675"/>
      <c r="BV59" s="1674"/>
      <c r="BW59" s="1674"/>
      <c r="BX59" s="1674"/>
      <c r="BY59" s="1674"/>
      <c r="BZ59" s="1674"/>
    </row>
    <row r="60" spans="2:78" ht="12" customHeight="1">
      <c r="B60" s="1689"/>
      <c r="C60" s="1706"/>
      <c r="D60" s="1707"/>
      <c r="E60" s="1707"/>
      <c r="F60" s="1707"/>
      <c r="G60" s="1707"/>
      <c r="H60" s="1707"/>
      <c r="I60" s="1707"/>
      <c r="J60" s="1707"/>
      <c r="K60" s="1707"/>
      <c r="L60" s="1707"/>
      <c r="M60" s="1708"/>
      <c r="N60" s="1672"/>
      <c r="O60" s="1672"/>
      <c r="P60" s="1672"/>
      <c r="Q60" s="1672"/>
      <c r="R60" s="1672"/>
      <c r="S60" s="1672"/>
      <c r="T60" s="1672"/>
      <c r="U60" s="1672"/>
      <c r="V60" s="1672"/>
      <c r="W60" s="1672"/>
      <c r="X60" s="1672"/>
      <c r="Y60" s="1672"/>
      <c r="Z60" s="1672"/>
      <c r="AA60" s="1672"/>
      <c r="AB60" s="1672"/>
      <c r="AC60" s="1672"/>
      <c r="AD60" s="1672"/>
      <c r="AE60" s="1672"/>
      <c r="AF60" s="1672"/>
      <c r="AG60" s="1672"/>
      <c r="AH60" s="1672"/>
      <c r="AI60" s="1672"/>
      <c r="AJ60" s="1672"/>
      <c r="AK60" s="1672"/>
      <c r="AL60" s="1672"/>
      <c r="AM60" s="1672"/>
      <c r="AN60" s="1672"/>
      <c r="AO60" s="1672"/>
      <c r="AP60" s="1672"/>
      <c r="AQ60" s="1672"/>
      <c r="AR60" s="1672"/>
      <c r="AS60" s="1672"/>
      <c r="AT60" s="1672"/>
      <c r="AU60" s="1672"/>
      <c r="AV60" s="1672"/>
      <c r="AW60" s="1672"/>
      <c r="AX60" s="1672"/>
      <c r="AY60" s="1672"/>
      <c r="AZ60" s="1672"/>
      <c r="BA60" s="1672"/>
      <c r="BB60" s="1672"/>
      <c r="BC60" s="1672"/>
      <c r="BD60" s="1672"/>
      <c r="BE60" s="1672"/>
      <c r="BF60" s="1672"/>
      <c r="BG60" s="1672"/>
      <c r="BH60" s="1672"/>
      <c r="BI60" s="1672"/>
      <c r="BJ60" s="1672"/>
      <c r="BK60" s="1672"/>
      <c r="BL60" s="1672"/>
      <c r="BM60" s="1672"/>
      <c r="BN60" s="1672"/>
      <c r="BO60" s="1672"/>
      <c r="BP60" s="1672"/>
      <c r="BQ60" s="1672"/>
      <c r="BR60" s="1672"/>
      <c r="BS60" s="1672"/>
      <c r="BT60" s="1672"/>
      <c r="BU60" s="1673"/>
      <c r="BV60" s="1672"/>
      <c r="BW60" s="1672"/>
      <c r="BX60" s="1672"/>
      <c r="BY60" s="1672"/>
      <c r="BZ60" s="1672"/>
    </row>
    <row r="61" spans="2:78" ht="12" customHeight="1">
      <c r="B61" s="1689"/>
      <c r="C61" s="1764" t="s">
        <v>219</v>
      </c>
      <c r="D61" s="1704"/>
      <c r="E61" s="1704"/>
      <c r="F61" s="1704"/>
      <c r="G61" s="1704"/>
      <c r="H61" s="1704"/>
      <c r="I61" s="1704"/>
      <c r="J61" s="1704"/>
      <c r="K61" s="1704"/>
      <c r="L61" s="1704"/>
      <c r="M61" s="1705"/>
      <c r="N61" s="1674"/>
      <c r="O61" s="1674"/>
      <c r="P61" s="1674"/>
      <c r="Q61" s="1674"/>
      <c r="R61" s="1674"/>
      <c r="S61" s="1674"/>
      <c r="T61" s="1674"/>
      <c r="U61" s="1674"/>
      <c r="V61" s="1674"/>
      <c r="W61" s="1674"/>
      <c r="X61" s="1674"/>
      <c r="Y61" s="1674"/>
      <c r="Z61" s="1674"/>
      <c r="AA61" s="1674"/>
      <c r="AB61" s="1674"/>
      <c r="AC61" s="1674"/>
      <c r="AD61" s="1674"/>
      <c r="AE61" s="1674"/>
      <c r="AF61" s="1674"/>
      <c r="AG61" s="1674"/>
      <c r="AH61" s="1674"/>
      <c r="AI61" s="1674"/>
      <c r="AJ61" s="1674"/>
      <c r="AK61" s="1674"/>
      <c r="AL61" s="1674"/>
      <c r="AM61" s="1674"/>
      <c r="AN61" s="1674"/>
      <c r="AO61" s="1674"/>
      <c r="AP61" s="1674"/>
      <c r="AQ61" s="1674"/>
      <c r="AR61" s="1674"/>
      <c r="AS61" s="1674"/>
      <c r="AT61" s="1674"/>
      <c r="AU61" s="1674"/>
      <c r="AV61" s="1674"/>
      <c r="AW61" s="1674"/>
      <c r="AX61" s="1674"/>
      <c r="AY61" s="1674"/>
      <c r="AZ61" s="1674"/>
      <c r="BA61" s="1674"/>
      <c r="BB61" s="1674"/>
      <c r="BC61" s="1674"/>
      <c r="BD61" s="1674"/>
      <c r="BE61" s="1674"/>
      <c r="BF61" s="1674"/>
      <c r="BG61" s="1674"/>
      <c r="BH61" s="1674"/>
      <c r="BI61" s="1674"/>
      <c r="BJ61" s="1674"/>
      <c r="BK61" s="1674"/>
      <c r="BL61" s="1674"/>
      <c r="BM61" s="1674"/>
      <c r="BN61" s="1674"/>
      <c r="BO61" s="1674"/>
      <c r="BP61" s="1674"/>
      <c r="BQ61" s="1674"/>
      <c r="BR61" s="1674"/>
      <c r="BS61" s="1674"/>
      <c r="BT61" s="1674"/>
      <c r="BU61" s="1675"/>
      <c r="BV61" s="1674"/>
      <c r="BW61" s="1674"/>
      <c r="BX61" s="1674"/>
      <c r="BY61" s="1674"/>
      <c r="BZ61" s="1674"/>
    </row>
    <row r="62" spans="2:78" ht="12" customHeight="1">
      <c r="B62" s="1689"/>
      <c r="C62" s="1706"/>
      <c r="D62" s="1707"/>
      <c r="E62" s="1707"/>
      <c r="F62" s="1707"/>
      <c r="G62" s="1707"/>
      <c r="H62" s="1707"/>
      <c r="I62" s="1707"/>
      <c r="J62" s="1707"/>
      <c r="K62" s="1707"/>
      <c r="L62" s="1707"/>
      <c r="M62" s="1708"/>
      <c r="N62" s="1672"/>
      <c r="O62" s="1672"/>
      <c r="P62" s="1672"/>
      <c r="Q62" s="1672"/>
      <c r="R62" s="1672"/>
      <c r="S62" s="1672"/>
      <c r="T62" s="1672"/>
      <c r="U62" s="1672"/>
      <c r="V62" s="1672"/>
      <c r="W62" s="1672"/>
      <c r="X62" s="1672"/>
      <c r="Y62" s="1672"/>
      <c r="Z62" s="1672"/>
      <c r="AA62" s="1672"/>
      <c r="AB62" s="1672"/>
      <c r="AC62" s="1672"/>
      <c r="AD62" s="1672"/>
      <c r="AE62" s="1672"/>
      <c r="AF62" s="1672"/>
      <c r="AG62" s="1672"/>
      <c r="AH62" s="1672"/>
      <c r="AI62" s="1672"/>
      <c r="AJ62" s="1672"/>
      <c r="AK62" s="1672"/>
      <c r="AL62" s="1672"/>
      <c r="AM62" s="1672"/>
      <c r="AN62" s="1672"/>
      <c r="AO62" s="1672"/>
      <c r="AP62" s="1672"/>
      <c r="AQ62" s="1672"/>
      <c r="AR62" s="1672"/>
      <c r="AS62" s="1672"/>
      <c r="AT62" s="1672"/>
      <c r="AU62" s="1672"/>
      <c r="AV62" s="1672"/>
      <c r="AW62" s="1672"/>
      <c r="AX62" s="1672"/>
      <c r="AY62" s="1672"/>
      <c r="AZ62" s="1672"/>
      <c r="BA62" s="1672"/>
      <c r="BB62" s="1672"/>
      <c r="BC62" s="1672"/>
      <c r="BD62" s="1672"/>
      <c r="BE62" s="1672"/>
      <c r="BF62" s="1672"/>
      <c r="BG62" s="1672"/>
      <c r="BH62" s="1672"/>
      <c r="BI62" s="1672"/>
      <c r="BJ62" s="1672"/>
      <c r="BK62" s="1672"/>
      <c r="BL62" s="1672"/>
      <c r="BM62" s="1672"/>
      <c r="BN62" s="1672"/>
      <c r="BO62" s="1672"/>
      <c r="BP62" s="1672"/>
      <c r="BQ62" s="1672"/>
      <c r="BR62" s="1672"/>
      <c r="BS62" s="1672"/>
      <c r="BT62" s="1672"/>
      <c r="BU62" s="1673"/>
      <c r="BV62" s="1672"/>
      <c r="BW62" s="1672"/>
      <c r="BX62" s="1672"/>
      <c r="BY62" s="1672"/>
      <c r="BZ62" s="1672"/>
    </row>
    <row r="63" spans="2:78" ht="12" customHeight="1">
      <c r="B63" s="1689"/>
      <c r="C63" s="1765" t="s">
        <v>410</v>
      </c>
      <c r="D63" s="1709" t="s">
        <v>411</v>
      </c>
      <c r="E63" s="1710"/>
      <c r="F63" s="1710"/>
      <c r="G63" s="1710"/>
      <c r="H63" s="1710"/>
      <c r="I63" s="1710"/>
      <c r="J63" s="1710"/>
      <c r="K63" s="1710"/>
      <c r="L63" s="1710"/>
      <c r="M63" s="1711"/>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4"/>
      <c r="AI63" s="1674"/>
      <c r="AJ63" s="1674"/>
      <c r="AK63" s="1674"/>
      <c r="AL63" s="1674"/>
      <c r="AM63" s="1674"/>
      <c r="AN63" s="1674"/>
      <c r="AO63" s="1674"/>
      <c r="AP63" s="1674"/>
      <c r="AQ63" s="1674"/>
      <c r="AR63" s="1674"/>
      <c r="AS63" s="1674"/>
      <c r="AT63" s="1674"/>
      <c r="AU63" s="1674"/>
      <c r="AV63" s="1674"/>
      <c r="AW63" s="1674"/>
      <c r="AX63" s="1674"/>
      <c r="AY63" s="1674"/>
      <c r="AZ63" s="1674"/>
      <c r="BA63" s="1674"/>
      <c r="BB63" s="1674"/>
      <c r="BC63" s="1674"/>
      <c r="BD63" s="1674"/>
      <c r="BE63" s="1674"/>
      <c r="BF63" s="1674"/>
      <c r="BG63" s="1674"/>
      <c r="BH63" s="1674"/>
      <c r="BI63" s="1674"/>
      <c r="BJ63" s="1674"/>
      <c r="BK63" s="1674"/>
      <c r="BL63" s="1674"/>
      <c r="BM63" s="1674"/>
      <c r="BN63" s="1674"/>
      <c r="BO63" s="1674"/>
      <c r="BP63" s="1674"/>
      <c r="BQ63" s="1674"/>
      <c r="BR63" s="1674"/>
      <c r="BS63" s="1674"/>
      <c r="BT63" s="1674"/>
      <c r="BU63" s="1675"/>
      <c r="BV63" s="1674"/>
      <c r="BW63" s="1674"/>
      <c r="BX63" s="1674"/>
      <c r="BY63" s="1674"/>
      <c r="BZ63" s="1674"/>
    </row>
    <row r="64" spans="2:78" ht="12" customHeight="1">
      <c r="B64" s="1689"/>
      <c r="C64" s="1722"/>
      <c r="D64" s="1712"/>
      <c r="E64" s="1713"/>
      <c r="F64" s="1713"/>
      <c r="G64" s="1713"/>
      <c r="H64" s="1713"/>
      <c r="I64" s="1713"/>
      <c r="J64" s="1713"/>
      <c r="K64" s="1713"/>
      <c r="L64" s="1713"/>
      <c r="M64" s="1714"/>
      <c r="N64" s="1672"/>
      <c r="O64" s="1672"/>
      <c r="P64" s="1672"/>
      <c r="Q64" s="1672"/>
      <c r="R64" s="1672"/>
      <c r="S64" s="1672"/>
      <c r="T64" s="1672"/>
      <c r="U64" s="1672"/>
      <c r="V64" s="1672"/>
      <c r="W64" s="1672"/>
      <c r="X64" s="1672"/>
      <c r="Y64" s="1672"/>
      <c r="Z64" s="1672"/>
      <c r="AA64" s="1672"/>
      <c r="AB64" s="1672"/>
      <c r="AC64" s="1672"/>
      <c r="AD64" s="1672"/>
      <c r="AE64" s="1672"/>
      <c r="AF64" s="1672"/>
      <c r="AG64" s="1672"/>
      <c r="AH64" s="1672"/>
      <c r="AI64" s="1672"/>
      <c r="AJ64" s="1672"/>
      <c r="AK64" s="1672"/>
      <c r="AL64" s="1672"/>
      <c r="AM64" s="1672"/>
      <c r="AN64" s="1672"/>
      <c r="AO64" s="1672"/>
      <c r="AP64" s="1672"/>
      <c r="AQ64" s="1672"/>
      <c r="AR64" s="1672"/>
      <c r="AS64" s="1672"/>
      <c r="AT64" s="1672"/>
      <c r="AU64" s="1672"/>
      <c r="AV64" s="1672"/>
      <c r="AW64" s="1672"/>
      <c r="AX64" s="1672"/>
      <c r="AY64" s="1672"/>
      <c r="AZ64" s="1672"/>
      <c r="BA64" s="1672"/>
      <c r="BB64" s="1672"/>
      <c r="BC64" s="1672"/>
      <c r="BD64" s="1672"/>
      <c r="BE64" s="1672"/>
      <c r="BF64" s="1672"/>
      <c r="BG64" s="1672"/>
      <c r="BH64" s="1672"/>
      <c r="BI64" s="1672"/>
      <c r="BJ64" s="1672"/>
      <c r="BK64" s="1672"/>
      <c r="BL64" s="1672"/>
      <c r="BM64" s="1672"/>
      <c r="BN64" s="1672"/>
      <c r="BO64" s="1672"/>
      <c r="BP64" s="1672"/>
      <c r="BQ64" s="1672"/>
      <c r="BR64" s="1672"/>
      <c r="BS64" s="1672"/>
      <c r="BT64" s="1672"/>
      <c r="BU64" s="1673"/>
      <c r="BV64" s="1672"/>
      <c r="BW64" s="1672"/>
      <c r="BX64" s="1672"/>
      <c r="BY64" s="1672"/>
      <c r="BZ64" s="1672"/>
    </row>
    <row r="65" spans="2:78" ht="12" customHeight="1">
      <c r="B65" s="1689"/>
      <c r="C65" s="1722"/>
      <c r="D65" s="1709" t="s">
        <v>412</v>
      </c>
      <c r="E65" s="1710"/>
      <c r="F65" s="1710"/>
      <c r="G65" s="1710"/>
      <c r="H65" s="1710"/>
      <c r="I65" s="1710"/>
      <c r="J65" s="1710"/>
      <c r="K65" s="1710"/>
      <c r="L65" s="1710"/>
      <c r="M65" s="1711"/>
      <c r="N65" s="1674"/>
      <c r="O65" s="1674"/>
      <c r="P65" s="1674"/>
      <c r="Q65" s="1674"/>
      <c r="R65" s="1674"/>
      <c r="S65" s="1674"/>
      <c r="T65" s="1674"/>
      <c r="U65" s="1674"/>
      <c r="V65" s="1674"/>
      <c r="W65" s="1674"/>
      <c r="X65" s="1674"/>
      <c r="Y65" s="1674"/>
      <c r="Z65" s="1674"/>
      <c r="AA65" s="1674"/>
      <c r="AB65" s="1674"/>
      <c r="AC65" s="1674"/>
      <c r="AD65" s="1674"/>
      <c r="AE65" s="1674"/>
      <c r="AF65" s="1674"/>
      <c r="AG65" s="1674"/>
      <c r="AH65" s="1674"/>
      <c r="AI65" s="1674"/>
      <c r="AJ65" s="1674"/>
      <c r="AK65" s="1674"/>
      <c r="AL65" s="1674"/>
      <c r="AM65" s="1674"/>
      <c r="AN65" s="1674"/>
      <c r="AO65" s="1674"/>
      <c r="AP65" s="1674"/>
      <c r="AQ65" s="1674"/>
      <c r="AR65" s="1674"/>
      <c r="AS65" s="1674"/>
      <c r="AT65" s="1674"/>
      <c r="AU65" s="1674"/>
      <c r="AV65" s="1674"/>
      <c r="AW65" s="1674"/>
      <c r="AX65" s="1674"/>
      <c r="AY65" s="1674"/>
      <c r="AZ65" s="1674"/>
      <c r="BA65" s="1674"/>
      <c r="BB65" s="1674"/>
      <c r="BC65" s="1674"/>
      <c r="BD65" s="1674"/>
      <c r="BE65" s="1674"/>
      <c r="BF65" s="1674"/>
      <c r="BG65" s="1674"/>
      <c r="BH65" s="1674"/>
      <c r="BI65" s="1674"/>
      <c r="BJ65" s="1674"/>
      <c r="BK65" s="1674"/>
      <c r="BL65" s="1674"/>
      <c r="BM65" s="1674"/>
      <c r="BN65" s="1674"/>
      <c r="BO65" s="1674"/>
      <c r="BP65" s="1674"/>
      <c r="BQ65" s="1674"/>
      <c r="BR65" s="1674"/>
      <c r="BS65" s="1674"/>
      <c r="BT65" s="1674"/>
      <c r="BU65" s="1675"/>
      <c r="BV65" s="1674"/>
      <c r="BW65" s="1674"/>
      <c r="BX65" s="1674"/>
      <c r="BY65" s="1674"/>
      <c r="BZ65" s="1674"/>
    </row>
    <row r="66" spans="2:78" ht="12" customHeight="1">
      <c r="B66" s="1689"/>
      <c r="C66" s="1722"/>
      <c r="D66" s="1712"/>
      <c r="E66" s="1713"/>
      <c r="F66" s="1713"/>
      <c r="G66" s="1713"/>
      <c r="H66" s="1713"/>
      <c r="I66" s="1713"/>
      <c r="J66" s="1713"/>
      <c r="K66" s="1713"/>
      <c r="L66" s="1713"/>
      <c r="M66" s="1714"/>
      <c r="N66" s="1672"/>
      <c r="O66" s="1672"/>
      <c r="P66" s="1672"/>
      <c r="Q66" s="1672"/>
      <c r="R66" s="1672"/>
      <c r="S66" s="1672"/>
      <c r="T66" s="1672"/>
      <c r="U66" s="1672"/>
      <c r="V66" s="1672"/>
      <c r="W66" s="1672"/>
      <c r="X66" s="1672"/>
      <c r="Y66" s="1672"/>
      <c r="Z66" s="1672"/>
      <c r="AA66" s="1672"/>
      <c r="AB66" s="1672"/>
      <c r="AC66" s="1672"/>
      <c r="AD66" s="1672"/>
      <c r="AE66" s="1672"/>
      <c r="AF66" s="1672"/>
      <c r="AG66" s="1672"/>
      <c r="AH66" s="1672"/>
      <c r="AI66" s="1672"/>
      <c r="AJ66" s="1672"/>
      <c r="AK66" s="1672"/>
      <c r="AL66" s="1672"/>
      <c r="AM66" s="1672"/>
      <c r="AN66" s="1672"/>
      <c r="AO66" s="1672"/>
      <c r="AP66" s="1672"/>
      <c r="AQ66" s="1672"/>
      <c r="AR66" s="1672"/>
      <c r="AS66" s="1672"/>
      <c r="AT66" s="1672"/>
      <c r="AU66" s="1672"/>
      <c r="AV66" s="1672"/>
      <c r="AW66" s="1672"/>
      <c r="AX66" s="1672"/>
      <c r="AY66" s="1672"/>
      <c r="AZ66" s="1672"/>
      <c r="BA66" s="1672"/>
      <c r="BB66" s="1672"/>
      <c r="BC66" s="1672"/>
      <c r="BD66" s="1672"/>
      <c r="BE66" s="1672"/>
      <c r="BF66" s="1672"/>
      <c r="BG66" s="1672"/>
      <c r="BH66" s="1672"/>
      <c r="BI66" s="1672"/>
      <c r="BJ66" s="1672"/>
      <c r="BK66" s="1672"/>
      <c r="BL66" s="1672"/>
      <c r="BM66" s="1672"/>
      <c r="BN66" s="1672"/>
      <c r="BO66" s="1672"/>
      <c r="BP66" s="1672"/>
      <c r="BQ66" s="1672"/>
      <c r="BR66" s="1672"/>
      <c r="BS66" s="1672"/>
      <c r="BT66" s="1672"/>
      <c r="BU66" s="1673"/>
      <c r="BV66" s="1672"/>
      <c r="BW66" s="1672"/>
      <c r="BX66" s="1672"/>
      <c r="BY66" s="1672"/>
      <c r="BZ66" s="1672"/>
    </row>
    <row r="67" spans="2:78" ht="12" customHeight="1">
      <c r="B67" s="1689"/>
      <c r="C67" s="1722"/>
      <c r="D67" s="1709" t="s">
        <v>413</v>
      </c>
      <c r="E67" s="1710"/>
      <c r="F67" s="1710"/>
      <c r="G67" s="1710"/>
      <c r="H67" s="1710"/>
      <c r="I67" s="1710"/>
      <c r="J67" s="1710"/>
      <c r="K67" s="1710"/>
      <c r="L67" s="1710"/>
      <c r="M67" s="1711"/>
      <c r="N67" s="1674"/>
      <c r="O67" s="1674"/>
      <c r="P67" s="1674"/>
      <c r="Q67" s="1674"/>
      <c r="R67" s="1674"/>
      <c r="S67" s="1674"/>
      <c r="T67" s="1674"/>
      <c r="U67" s="1674"/>
      <c r="V67" s="1674"/>
      <c r="W67" s="1674"/>
      <c r="X67" s="1674"/>
      <c r="Y67" s="1674"/>
      <c r="Z67" s="1674"/>
      <c r="AA67" s="1674"/>
      <c r="AB67" s="1674"/>
      <c r="AC67" s="1674"/>
      <c r="AD67" s="1674"/>
      <c r="AE67" s="1674"/>
      <c r="AF67" s="1674"/>
      <c r="AG67" s="1674"/>
      <c r="AH67" s="1674"/>
      <c r="AI67" s="1674"/>
      <c r="AJ67" s="1674"/>
      <c r="AK67" s="1674"/>
      <c r="AL67" s="1674"/>
      <c r="AM67" s="1674"/>
      <c r="AN67" s="1674"/>
      <c r="AO67" s="1674"/>
      <c r="AP67" s="1674"/>
      <c r="AQ67" s="1674"/>
      <c r="AR67" s="1674"/>
      <c r="AS67" s="1674"/>
      <c r="AT67" s="1674"/>
      <c r="AU67" s="1674"/>
      <c r="AV67" s="1674"/>
      <c r="AW67" s="1674"/>
      <c r="AX67" s="1674"/>
      <c r="AY67" s="1674"/>
      <c r="AZ67" s="1674"/>
      <c r="BA67" s="1674"/>
      <c r="BB67" s="1674"/>
      <c r="BC67" s="1674"/>
      <c r="BD67" s="1674"/>
      <c r="BE67" s="1674"/>
      <c r="BF67" s="1674"/>
      <c r="BG67" s="1674"/>
      <c r="BH67" s="1674"/>
      <c r="BI67" s="1674"/>
      <c r="BJ67" s="1674"/>
      <c r="BK67" s="1674"/>
      <c r="BL67" s="1674"/>
      <c r="BM67" s="1674"/>
      <c r="BN67" s="1674"/>
      <c r="BO67" s="1674"/>
      <c r="BP67" s="1674"/>
      <c r="BQ67" s="1674"/>
      <c r="BR67" s="1674"/>
      <c r="BS67" s="1674"/>
      <c r="BT67" s="1674"/>
      <c r="BU67" s="1675"/>
      <c r="BV67" s="1674"/>
      <c r="BW67" s="1674"/>
      <c r="BX67" s="1674"/>
      <c r="BY67" s="1674"/>
      <c r="BZ67" s="1674"/>
    </row>
    <row r="68" spans="2:78" ht="12" customHeight="1">
      <c r="B68" s="1689"/>
      <c r="C68" s="1722"/>
      <c r="D68" s="1712"/>
      <c r="E68" s="1713"/>
      <c r="F68" s="1713"/>
      <c r="G68" s="1713"/>
      <c r="H68" s="1713"/>
      <c r="I68" s="1713"/>
      <c r="J68" s="1713"/>
      <c r="K68" s="1713"/>
      <c r="L68" s="1713"/>
      <c r="M68" s="1714"/>
      <c r="N68" s="1672"/>
      <c r="O68" s="1672"/>
      <c r="P68" s="1672"/>
      <c r="Q68" s="1672"/>
      <c r="R68" s="1672"/>
      <c r="S68" s="1672"/>
      <c r="T68" s="1672"/>
      <c r="U68" s="1672"/>
      <c r="V68" s="1672"/>
      <c r="W68" s="1672"/>
      <c r="X68" s="1672"/>
      <c r="Y68" s="1672"/>
      <c r="Z68" s="1672"/>
      <c r="AA68" s="1672"/>
      <c r="AB68" s="1672"/>
      <c r="AC68" s="1672"/>
      <c r="AD68" s="1672"/>
      <c r="AE68" s="1672"/>
      <c r="AF68" s="1672"/>
      <c r="AG68" s="1672"/>
      <c r="AH68" s="1672"/>
      <c r="AI68" s="1672"/>
      <c r="AJ68" s="1672"/>
      <c r="AK68" s="1672"/>
      <c r="AL68" s="1672"/>
      <c r="AM68" s="1672"/>
      <c r="AN68" s="1672"/>
      <c r="AO68" s="1672"/>
      <c r="AP68" s="1672"/>
      <c r="AQ68" s="1672"/>
      <c r="AR68" s="1672"/>
      <c r="AS68" s="1672"/>
      <c r="AT68" s="1672"/>
      <c r="AU68" s="1672"/>
      <c r="AV68" s="1672"/>
      <c r="AW68" s="1672"/>
      <c r="AX68" s="1672"/>
      <c r="AY68" s="1672"/>
      <c r="AZ68" s="1672"/>
      <c r="BA68" s="1672"/>
      <c r="BB68" s="1672"/>
      <c r="BC68" s="1672"/>
      <c r="BD68" s="1672"/>
      <c r="BE68" s="1672"/>
      <c r="BF68" s="1672"/>
      <c r="BG68" s="1672"/>
      <c r="BH68" s="1672"/>
      <c r="BI68" s="1672"/>
      <c r="BJ68" s="1672"/>
      <c r="BK68" s="1672"/>
      <c r="BL68" s="1672"/>
      <c r="BM68" s="1672"/>
      <c r="BN68" s="1672"/>
      <c r="BO68" s="1672"/>
      <c r="BP68" s="1672"/>
      <c r="BQ68" s="1672"/>
      <c r="BR68" s="1672"/>
      <c r="BS68" s="1672"/>
      <c r="BT68" s="1672"/>
      <c r="BU68" s="1673"/>
      <c r="BV68" s="1672"/>
      <c r="BW68" s="1672"/>
      <c r="BX68" s="1672"/>
      <c r="BY68" s="1672"/>
      <c r="BZ68" s="1672"/>
    </row>
    <row r="69" spans="2:78" ht="12" customHeight="1">
      <c r="B69" s="1689"/>
      <c r="C69" s="1722"/>
      <c r="D69" s="1709" t="s">
        <v>419</v>
      </c>
      <c r="E69" s="1710"/>
      <c r="F69" s="1710"/>
      <c r="G69" s="1710"/>
      <c r="H69" s="1710"/>
      <c r="I69" s="1710"/>
      <c r="J69" s="1710"/>
      <c r="K69" s="1710"/>
      <c r="L69" s="1710"/>
      <c r="M69" s="1711"/>
      <c r="N69" s="1674"/>
      <c r="O69" s="1674"/>
      <c r="P69" s="1674"/>
      <c r="Q69" s="1674"/>
      <c r="R69" s="1674"/>
      <c r="S69" s="1674"/>
      <c r="T69" s="1674"/>
      <c r="U69" s="1674"/>
      <c r="V69" s="1674"/>
      <c r="W69" s="1674"/>
      <c r="X69" s="1674"/>
      <c r="Y69" s="1674"/>
      <c r="Z69" s="1674"/>
      <c r="AA69" s="1674"/>
      <c r="AB69" s="1674"/>
      <c r="AC69" s="1674"/>
      <c r="AD69" s="1674"/>
      <c r="AE69" s="1674"/>
      <c r="AF69" s="1674"/>
      <c r="AG69" s="1674"/>
      <c r="AH69" s="1674"/>
      <c r="AI69" s="1674"/>
      <c r="AJ69" s="1674"/>
      <c r="AK69" s="1674"/>
      <c r="AL69" s="1674"/>
      <c r="AM69" s="1674"/>
      <c r="AN69" s="1674"/>
      <c r="AO69" s="1674"/>
      <c r="AP69" s="1674"/>
      <c r="AQ69" s="1674"/>
      <c r="AR69" s="1674"/>
      <c r="AS69" s="1674"/>
      <c r="AT69" s="1674"/>
      <c r="AU69" s="1674"/>
      <c r="AV69" s="1674"/>
      <c r="AW69" s="1674"/>
      <c r="AX69" s="1674"/>
      <c r="AY69" s="1674"/>
      <c r="AZ69" s="1674"/>
      <c r="BA69" s="1674"/>
      <c r="BB69" s="1674"/>
      <c r="BC69" s="1674"/>
      <c r="BD69" s="1674"/>
      <c r="BE69" s="1674"/>
      <c r="BF69" s="1674"/>
      <c r="BG69" s="1674"/>
      <c r="BH69" s="1674"/>
      <c r="BI69" s="1674"/>
      <c r="BJ69" s="1674"/>
      <c r="BK69" s="1674"/>
      <c r="BL69" s="1674"/>
      <c r="BM69" s="1674"/>
      <c r="BN69" s="1674"/>
      <c r="BO69" s="1674"/>
      <c r="BP69" s="1674"/>
      <c r="BQ69" s="1674"/>
      <c r="BR69" s="1674"/>
      <c r="BS69" s="1674"/>
      <c r="BT69" s="1674"/>
      <c r="BU69" s="1675"/>
      <c r="BV69" s="1674"/>
      <c r="BW69" s="1674"/>
      <c r="BX69" s="1674"/>
      <c r="BY69" s="1674"/>
      <c r="BZ69" s="1674"/>
    </row>
    <row r="70" spans="2:78" ht="12" customHeight="1">
      <c r="B70" s="1689"/>
      <c r="C70" s="1722"/>
      <c r="D70" s="1712"/>
      <c r="E70" s="1713"/>
      <c r="F70" s="1713"/>
      <c r="G70" s="1713"/>
      <c r="H70" s="1713"/>
      <c r="I70" s="1713"/>
      <c r="J70" s="1713"/>
      <c r="K70" s="1713"/>
      <c r="L70" s="1713"/>
      <c r="M70" s="1714"/>
      <c r="N70" s="1672"/>
      <c r="O70" s="1672"/>
      <c r="P70" s="1672"/>
      <c r="Q70" s="1672"/>
      <c r="R70" s="1672"/>
      <c r="S70" s="1672"/>
      <c r="T70" s="1672"/>
      <c r="U70" s="1672"/>
      <c r="V70" s="1672"/>
      <c r="W70" s="1672"/>
      <c r="X70" s="1672"/>
      <c r="Y70" s="1672"/>
      <c r="Z70" s="1672"/>
      <c r="AA70" s="1672"/>
      <c r="AB70" s="1672"/>
      <c r="AC70" s="1672"/>
      <c r="AD70" s="1672"/>
      <c r="AE70" s="1672"/>
      <c r="AF70" s="1672"/>
      <c r="AG70" s="1672"/>
      <c r="AH70" s="1672"/>
      <c r="AI70" s="1672"/>
      <c r="AJ70" s="1672"/>
      <c r="AK70" s="1672"/>
      <c r="AL70" s="1672"/>
      <c r="AM70" s="1672"/>
      <c r="AN70" s="1672"/>
      <c r="AO70" s="1672"/>
      <c r="AP70" s="1672"/>
      <c r="AQ70" s="1672"/>
      <c r="AR70" s="1672"/>
      <c r="AS70" s="1672"/>
      <c r="AT70" s="1672"/>
      <c r="AU70" s="1672"/>
      <c r="AV70" s="1672"/>
      <c r="AW70" s="1672"/>
      <c r="AX70" s="1672"/>
      <c r="AY70" s="1672"/>
      <c r="AZ70" s="1672"/>
      <c r="BA70" s="1672"/>
      <c r="BB70" s="1672"/>
      <c r="BC70" s="1672"/>
      <c r="BD70" s="1672"/>
      <c r="BE70" s="1672"/>
      <c r="BF70" s="1672"/>
      <c r="BG70" s="1672"/>
      <c r="BH70" s="1672"/>
      <c r="BI70" s="1672"/>
      <c r="BJ70" s="1672"/>
      <c r="BK70" s="1672"/>
      <c r="BL70" s="1672"/>
      <c r="BM70" s="1672"/>
      <c r="BN70" s="1672"/>
      <c r="BO70" s="1672"/>
      <c r="BP70" s="1672"/>
      <c r="BQ70" s="1672"/>
      <c r="BR70" s="1672"/>
      <c r="BS70" s="1672"/>
      <c r="BT70" s="1672"/>
      <c r="BU70" s="1673"/>
      <c r="BV70" s="1672"/>
      <c r="BW70" s="1672"/>
      <c r="BX70" s="1672"/>
      <c r="BY70" s="1672"/>
      <c r="BZ70" s="1672"/>
    </row>
    <row r="71" spans="2:78" ht="12" customHeight="1">
      <c r="B71" s="1689"/>
      <c r="C71" s="1722"/>
      <c r="D71" s="1764" t="s">
        <v>217</v>
      </c>
      <c r="E71" s="1766"/>
      <c r="F71" s="1766"/>
      <c r="G71" s="1766"/>
      <c r="H71" s="1766"/>
      <c r="I71" s="1766"/>
      <c r="J71" s="1766"/>
      <c r="K71" s="1766"/>
      <c r="L71" s="1766"/>
      <c r="M71" s="1767"/>
      <c r="N71" s="1675"/>
      <c r="O71" s="1771"/>
      <c r="P71" s="1772"/>
      <c r="Q71" s="1675"/>
      <c r="R71" s="1771"/>
      <c r="S71" s="1772"/>
      <c r="T71" s="1675"/>
      <c r="U71" s="1771"/>
      <c r="V71" s="1772"/>
      <c r="W71" s="1675"/>
      <c r="X71" s="1771"/>
      <c r="Y71" s="1772"/>
      <c r="Z71" s="1675"/>
      <c r="AA71" s="1771"/>
      <c r="AB71" s="1772"/>
      <c r="AC71" s="1675"/>
      <c r="AD71" s="1771"/>
      <c r="AE71" s="1772"/>
      <c r="AF71" s="1675"/>
      <c r="AG71" s="1771"/>
      <c r="AH71" s="1772"/>
      <c r="AI71" s="1675"/>
      <c r="AJ71" s="1771"/>
      <c r="AK71" s="1772"/>
      <c r="AL71" s="1675"/>
      <c r="AM71" s="1771"/>
      <c r="AN71" s="1772"/>
      <c r="AO71" s="1675"/>
      <c r="AP71" s="1771"/>
      <c r="AQ71" s="1772"/>
      <c r="AR71" s="1675"/>
      <c r="AS71" s="1771"/>
      <c r="AT71" s="1772"/>
      <c r="AU71" s="1675"/>
      <c r="AV71" s="1771"/>
      <c r="AW71" s="1772"/>
      <c r="AX71" s="1675"/>
      <c r="AY71" s="1771"/>
      <c r="AZ71" s="1772"/>
      <c r="BA71" s="1675"/>
      <c r="BB71" s="1771"/>
      <c r="BC71" s="1772"/>
      <c r="BD71" s="1675"/>
      <c r="BE71" s="1771"/>
      <c r="BF71" s="1772"/>
      <c r="BG71" s="1675"/>
      <c r="BH71" s="1771"/>
      <c r="BI71" s="1772"/>
      <c r="BJ71" s="1675"/>
      <c r="BK71" s="1771"/>
      <c r="BL71" s="1772"/>
      <c r="BM71" s="1675"/>
      <c r="BN71" s="1771"/>
      <c r="BO71" s="1772"/>
      <c r="BP71" s="1675"/>
      <c r="BQ71" s="1771"/>
      <c r="BR71" s="1772"/>
      <c r="BS71" s="1675"/>
      <c r="BT71" s="1771"/>
      <c r="BU71" s="1772"/>
      <c r="BV71" s="1675"/>
      <c r="BW71" s="1771"/>
      <c r="BX71" s="1771"/>
      <c r="BY71" s="1771"/>
      <c r="BZ71" s="1772"/>
    </row>
    <row r="72" spans="2:78" ht="12" customHeight="1">
      <c r="B72" s="1689"/>
      <c r="C72" s="1723"/>
      <c r="D72" s="1768"/>
      <c r="E72" s="1769"/>
      <c r="F72" s="1769"/>
      <c r="G72" s="1769"/>
      <c r="H72" s="1769"/>
      <c r="I72" s="1769"/>
      <c r="J72" s="1769"/>
      <c r="K72" s="1769"/>
      <c r="L72" s="1769"/>
      <c r="M72" s="1770"/>
      <c r="N72" s="1673"/>
      <c r="O72" s="1773"/>
      <c r="P72" s="1774"/>
      <c r="Q72" s="1673"/>
      <c r="R72" s="1773"/>
      <c r="S72" s="1774"/>
      <c r="T72" s="1673"/>
      <c r="U72" s="1773"/>
      <c r="V72" s="1774"/>
      <c r="W72" s="1673"/>
      <c r="X72" s="1773"/>
      <c r="Y72" s="1774"/>
      <c r="Z72" s="1673"/>
      <c r="AA72" s="1773"/>
      <c r="AB72" s="1774"/>
      <c r="AC72" s="1673"/>
      <c r="AD72" s="1773"/>
      <c r="AE72" s="1774"/>
      <c r="AF72" s="1673"/>
      <c r="AG72" s="1773"/>
      <c r="AH72" s="1774"/>
      <c r="AI72" s="1673"/>
      <c r="AJ72" s="1773"/>
      <c r="AK72" s="1774"/>
      <c r="AL72" s="1673"/>
      <c r="AM72" s="1773"/>
      <c r="AN72" s="1774"/>
      <c r="AO72" s="1673"/>
      <c r="AP72" s="1773"/>
      <c r="AQ72" s="1774"/>
      <c r="AR72" s="1673"/>
      <c r="AS72" s="1773"/>
      <c r="AT72" s="1774"/>
      <c r="AU72" s="1673"/>
      <c r="AV72" s="1773"/>
      <c r="AW72" s="1774"/>
      <c r="AX72" s="1673"/>
      <c r="AY72" s="1773"/>
      <c r="AZ72" s="1774"/>
      <c r="BA72" s="1673"/>
      <c r="BB72" s="1773"/>
      <c r="BC72" s="1774"/>
      <c r="BD72" s="1673"/>
      <c r="BE72" s="1773"/>
      <c r="BF72" s="1774"/>
      <c r="BG72" s="1673"/>
      <c r="BH72" s="1773"/>
      <c r="BI72" s="1774"/>
      <c r="BJ72" s="1673"/>
      <c r="BK72" s="1773"/>
      <c r="BL72" s="1774"/>
      <c r="BM72" s="1673"/>
      <c r="BN72" s="1773"/>
      <c r="BO72" s="1774"/>
      <c r="BP72" s="1673"/>
      <c r="BQ72" s="1773"/>
      <c r="BR72" s="1774"/>
      <c r="BS72" s="1673"/>
      <c r="BT72" s="1773"/>
      <c r="BU72" s="1774"/>
      <c r="BV72" s="1673"/>
      <c r="BW72" s="1773"/>
      <c r="BX72" s="1773"/>
      <c r="BY72" s="1773"/>
      <c r="BZ72" s="1774"/>
    </row>
    <row r="73" spans="2:78" ht="15" customHeight="1">
      <c r="B73" s="1689"/>
      <c r="C73" s="1703" t="s">
        <v>414</v>
      </c>
      <c r="D73" s="1775"/>
      <c r="E73" s="1775"/>
      <c r="F73" s="1775"/>
      <c r="G73" s="1775"/>
      <c r="H73" s="1775"/>
      <c r="I73" s="1775"/>
      <c r="J73" s="1775"/>
      <c r="K73" s="1775"/>
      <c r="L73" s="1775"/>
      <c r="M73" s="1776"/>
      <c r="N73" s="1674"/>
      <c r="O73" s="1674"/>
      <c r="P73" s="1674"/>
      <c r="Q73" s="1674"/>
      <c r="R73" s="1674"/>
      <c r="S73" s="1674"/>
      <c r="T73" s="1674"/>
      <c r="U73" s="1674"/>
      <c r="V73" s="1674"/>
      <c r="W73" s="1674"/>
      <c r="X73" s="1674"/>
      <c r="Y73" s="1674"/>
      <c r="Z73" s="1674"/>
      <c r="AA73" s="1674"/>
      <c r="AB73" s="1674"/>
      <c r="AC73" s="1674"/>
      <c r="AD73" s="1674"/>
      <c r="AE73" s="1674"/>
      <c r="AF73" s="1674"/>
      <c r="AG73" s="1674"/>
      <c r="AH73" s="1674"/>
      <c r="AI73" s="1674"/>
      <c r="AJ73" s="1674"/>
      <c r="AK73" s="1674"/>
      <c r="AL73" s="1674"/>
      <c r="AM73" s="1674"/>
      <c r="AN73" s="1674"/>
      <c r="AO73" s="1674"/>
      <c r="AP73" s="1674"/>
      <c r="AQ73" s="1674"/>
      <c r="AR73" s="1674"/>
      <c r="AS73" s="1674"/>
      <c r="AT73" s="1674"/>
      <c r="AU73" s="1674"/>
      <c r="AV73" s="1674"/>
      <c r="AW73" s="1674"/>
      <c r="AX73" s="1674"/>
      <c r="AY73" s="1674"/>
      <c r="AZ73" s="1674"/>
      <c r="BA73" s="1674"/>
      <c r="BB73" s="1674"/>
      <c r="BC73" s="1674"/>
      <c r="BD73" s="1674"/>
      <c r="BE73" s="1674"/>
      <c r="BF73" s="1674"/>
      <c r="BG73" s="1674"/>
      <c r="BH73" s="1674"/>
      <c r="BI73" s="1674"/>
      <c r="BJ73" s="1674"/>
      <c r="BK73" s="1674"/>
      <c r="BL73" s="1674"/>
      <c r="BM73" s="1674"/>
      <c r="BN73" s="1674"/>
      <c r="BO73" s="1674"/>
      <c r="BP73" s="1674"/>
      <c r="BQ73" s="1674"/>
      <c r="BR73" s="1674"/>
      <c r="BS73" s="1674"/>
      <c r="BT73" s="1674"/>
      <c r="BU73" s="1675"/>
      <c r="BV73" s="1674"/>
      <c r="BW73" s="1674"/>
      <c r="BX73" s="1674"/>
      <c r="BY73" s="1674"/>
      <c r="BZ73" s="1674"/>
    </row>
    <row r="74" spans="2:78" ht="15" customHeight="1">
      <c r="B74" s="1689"/>
      <c r="C74" s="1706"/>
      <c r="D74" s="1777"/>
      <c r="E74" s="1777"/>
      <c r="F74" s="1777"/>
      <c r="G74" s="1777"/>
      <c r="H74" s="1777"/>
      <c r="I74" s="1777"/>
      <c r="J74" s="1777"/>
      <c r="K74" s="1777"/>
      <c r="L74" s="1777"/>
      <c r="M74" s="1778"/>
      <c r="N74" s="1672"/>
      <c r="O74" s="1672"/>
      <c r="P74" s="1672"/>
      <c r="Q74" s="1672"/>
      <c r="R74" s="1672"/>
      <c r="S74" s="1672"/>
      <c r="T74" s="1672"/>
      <c r="U74" s="1672"/>
      <c r="V74" s="1672"/>
      <c r="W74" s="1672"/>
      <c r="X74" s="1672"/>
      <c r="Y74" s="1672"/>
      <c r="Z74" s="1672"/>
      <c r="AA74" s="1672"/>
      <c r="AB74" s="1672"/>
      <c r="AC74" s="1672"/>
      <c r="AD74" s="1672"/>
      <c r="AE74" s="1672"/>
      <c r="AF74" s="1672"/>
      <c r="AG74" s="1672"/>
      <c r="AH74" s="1672"/>
      <c r="AI74" s="1672"/>
      <c r="AJ74" s="1672"/>
      <c r="AK74" s="1672"/>
      <c r="AL74" s="1672"/>
      <c r="AM74" s="1672"/>
      <c r="AN74" s="1672"/>
      <c r="AO74" s="1672"/>
      <c r="AP74" s="1672"/>
      <c r="AQ74" s="1672"/>
      <c r="AR74" s="1672"/>
      <c r="AS74" s="1672"/>
      <c r="AT74" s="1672"/>
      <c r="AU74" s="1672"/>
      <c r="AV74" s="1672"/>
      <c r="AW74" s="1672"/>
      <c r="AX74" s="1672"/>
      <c r="AY74" s="1672"/>
      <c r="AZ74" s="1672"/>
      <c r="BA74" s="1672"/>
      <c r="BB74" s="1672"/>
      <c r="BC74" s="1672"/>
      <c r="BD74" s="1672"/>
      <c r="BE74" s="1672"/>
      <c r="BF74" s="1672"/>
      <c r="BG74" s="1672"/>
      <c r="BH74" s="1672"/>
      <c r="BI74" s="1672"/>
      <c r="BJ74" s="1672"/>
      <c r="BK74" s="1672"/>
      <c r="BL74" s="1672"/>
      <c r="BM74" s="1672"/>
      <c r="BN74" s="1672"/>
      <c r="BO74" s="1672"/>
      <c r="BP74" s="1672"/>
      <c r="BQ74" s="1672"/>
      <c r="BR74" s="1672"/>
      <c r="BS74" s="1672"/>
      <c r="BT74" s="1672"/>
      <c r="BU74" s="1673"/>
      <c r="BV74" s="1672"/>
      <c r="BW74" s="1672"/>
      <c r="BX74" s="1672"/>
      <c r="BY74" s="1672"/>
      <c r="BZ74" s="1672"/>
    </row>
    <row r="75" spans="2:78" ht="12" customHeight="1">
      <c r="B75" s="1689"/>
      <c r="C75" s="1764" t="s">
        <v>221</v>
      </c>
      <c r="D75" s="1779"/>
      <c r="E75" s="1779"/>
      <c r="F75" s="1779"/>
      <c r="G75" s="1779"/>
      <c r="H75" s="1779"/>
      <c r="I75" s="1779"/>
      <c r="J75" s="1779"/>
      <c r="K75" s="1779"/>
      <c r="L75" s="1779"/>
      <c r="M75" s="1780"/>
      <c r="N75" s="1674"/>
      <c r="O75" s="1674"/>
      <c r="P75" s="1674"/>
      <c r="Q75" s="1674"/>
      <c r="R75" s="1674"/>
      <c r="S75" s="1674"/>
      <c r="T75" s="1674"/>
      <c r="U75" s="1674"/>
      <c r="V75" s="1674"/>
      <c r="W75" s="1674"/>
      <c r="X75" s="1674"/>
      <c r="Y75" s="1674"/>
      <c r="Z75" s="1674"/>
      <c r="AA75" s="1674"/>
      <c r="AB75" s="1674"/>
      <c r="AC75" s="1674"/>
      <c r="AD75" s="1674"/>
      <c r="AE75" s="1674"/>
      <c r="AF75" s="1674"/>
      <c r="AG75" s="1674"/>
      <c r="AH75" s="1674"/>
      <c r="AI75" s="1674"/>
      <c r="AJ75" s="1674"/>
      <c r="AK75" s="1674"/>
      <c r="AL75" s="1674"/>
      <c r="AM75" s="1674"/>
      <c r="AN75" s="1674"/>
      <c r="AO75" s="1674"/>
      <c r="AP75" s="1674"/>
      <c r="AQ75" s="1674"/>
      <c r="AR75" s="1674"/>
      <c r="AS75" s="1674"/>
      <c r="AT75" s="1674"/>
      <c r="AU75" s="1674"/>
      <c r="AV75" s="1674"/>
      <c r="AW75" s="1674"/>
      <c r="AX75" s="1674"/>
      <c r="AY75" s="1674"/>
      <c r="AZ75" s="1674"/>
      <c r="BA75" s="1674"/>
      <c r="BB75" s="1674"/>
      <c r="BC75" s="1674"/>
      <c r="BD75" s="1674"/>
      <c r="BE75" s="1674"/>
      <c r="BF75" s="1674"/>
      <c r="BG75" s="1674"/>
      <c r="BH75" s="1674"/>
      <c r="BI75" s="1674"/>
      <c r="BJ75" s="1674"/>
      <c r="BK75" s="1674"/>
      <c r="BL75" s="1674"/>
      <c r="BM75" s="1674"/>
      <c r="BN75" s="1674"/>
      <c r="BO75" s="1674"/>
      <c r="BP75" s="1674"/>
      <c r="BQ75" s="1674"/>
      <c r="BR75" s="1674"/>
      <c r="BS75" s="1674"/>
      <c r="BT75" s="1674"/>
      <c r="BU75" s="1675"/>
      <c r="BV75" s="1674"/>
      <c r="BW75" s="1674"/>
      <c r="BX75" s="1674"/>
      <c r="BY75" s="1674"/>
      <c r="BZ75" s="1674"/>
    </row>
    <row r="76" spans="2:78" ht="12" customHeight="1">
      <c r="B76" s="1689"/>
      <c r="C76" s="1781"/>
      <c r="D76" s="1782"/>
      <c r="E76" s="1782"/>
      <c r="F76" s="1782"/>
      <c r="G76" s="1782"/>
      <c r="H76" s="1782"/>
      <c r="I76" s="1782"/>
      <c r="J76" s="1782"/>
      <c r="K76" s="1782"/>
      <c r="L76" s="1782"/>
      <c r="M76" s="1783"/>
      <c r="N76" s="1672"/>
      <c r="O76" s="1672"/>
      <c r="P76" s="1672"/>
      <c r="Q76" s="1672"/>
      <c r="R76" s="1672"/>
      <c r="S76" s="1672"/>
      <c r="T76" s="1672"/>
      <c r="U76" s="1672"/>
      <c r="V76" s="1672"/>
      <c r="W76" s="1672"/>
      <c r="X76" s="1672"/>
      <c r="Y76" s="1672"/>
      <c r="Z76" s="1672"/>
      <c r="AA76" s="1672"/>
      <c r="AB76" s="1672"/>
      <c r="AC76" s="1672"/>
      <c r="AD76" s="1672"/>
      <c r="AE76" s="1672"/>
      <c r="AF76" s="1672"/>
      <c r="AG76" s="1672"/>
      <c r="AH76" s="1672"/>
      <c r="AI76" s="1672"/>
      <c r="AJ76" s="1672"/>
      <c r="AK76" s="1672"/>
      <c r="AL76" s="1672"/>
      <c r="AM76" s="1672"/>
      <c r="AN76" s="1672"/>
      <c r="AO76" s="1672"/>
      <c r="AP76" s="1672"/>
      <c r="AQ76" s="1672"/>
      <c r="AR76" s="1672"/>
      <c r="AS76" s="1672"/>
      <c r="AT76" s="1672"/>
      <c r="AU76" s="1672"/>
      <c r="AV76" s="1672"/>
      <c r="AW76" s="1672"/>
      <c r="AX76" s="1672"/>
      <c r="AY76" s="1672"/>
      <c r="AZ76" s="1672"/>
      <c r="BA76" s="1672"/>
      <c r="BB76" s="1672"/>
      <c r="BC76" s="1672"/>
      <c r="BD76" s="1672"/>
      <c r="BE76" s="1672"/>
      <c r="BF76" s="1672"/>
      <c r="BG76" s="1672"/>
      <c r="BH76" s="1672"/>
      <c r="BI76" s="1672"/>
      <c r="BJ76" s="1672"/>
      <c r="BK76" s="1672"/>
      <c r="BL76" s="1672"/>
      <c r="BM76" s="1672"/>
      <c r="BN76" s="1672"/>
      <c r="BO76" s="1672"/>
      <c r="BP76" s="1672"/>
      <c r="BQ76" s="1672"/>
      <c r="BR76" s="1672"/>
      <c r="BS76" s="1672"/>
      <c r="BT76" s="1672"/>
      <c r="BU76" s="1673"/>
      <c r="BV76" s="1672"/>
      <c r="BW76" s="1672"/>
      <c r="BX76" s="1672"/>
      <c r="BY76" s="1672"/>
      <c r="BZ76" s="1672"/>
    </row>
    <row r="77" spans="2:78" ht="12" customHeight="1">
      <c r="B77" s="1689"/>
      <c r="C77" s="1764" t="s">
        <v>222</v>
      </c>
      <c r="D77" s="1766"/>
      <c r="E77" s="1766"/>
      <c r="F77" s="1766"/>
      <c r="G77" s="1766"/>
      <c r="H77" s="1766"/>
      <c r="I77" s="1766"/>
      <c r="J77" s="1766"/>
      <c r="K77" s="1766"/>
      <c r="L77" s="1766"/>
      <c r="M77" s="1767"/>
      <c r="N77" s="1674"/>
      <c r="O77" s="1674"/>
      <c r="P77" s="1674"/>
      <c r="Q77" s="1674"/>
      <c r="R77" s="1674"/>
      <c r="S77" s="1674"/>
      <c r="T77" s="1674"/>
      <c r="U77" s="1674"/>
      <c r="V77" s="1674"/>
      <c r="W77" s="1674"/>
      <c r="X77" s="1674"/>
      <c r="Y77" s="1674"/>
      <c r="Z77" s="1674"/>
      <c r="AA77" s="1674"/>
      <c r="AB77" s="1674"/>
      <c r="AC77" s="1674"/>
      <c r="AD77" s="1674"/>
      <c r="AE77" s="1674"/>
      <c r="AF77" s="1674"/>
      <c r="AG77" s="1674"/>
      <c r="AH77" s="1674"/>
      <c r="AI77" s="1674"/>
      <c r="AJ77" s="1674"/>
      <c r="AK77" s="1674"/>
      <c r="AL77" s="1674"/>
      <c r="AM77" s="1674"/>
      <c r="AN77" s="1674"/>
      <c r="AO77" s="1674"/>
      <c r="AP77" s="1674"/>
      <c r="AQ77" s="1674"/>
      <c r="AR77" s="1674"/>
      <c r="AS77" s="1674"/>
      <c r="AT77" s="1674"/>
      <c r="AU77" s="1674"/>
      <c r="AV77" s="1674"/>
      <c r="AW77" s="1674"/>
      <c r="AX77" s="1674"/>
      <c r="AY77" s="1674"/>
      <c r="AZ77" s="1674"/>
      <c r="BA77" s="1674"/>
      <c r="BB77" s="1674"/>
      <c r="BC77" s="1674"/>
      <c r="BD77" s="1674"/>
      <c r="BE77" s="1674"/>
      <c r="BF77" s="1674"/>
      <c r="BG77" s="1674"/>
      <c r="BH77" s="1674"/>
      <c r="BI77" s="1674"/>
      <c r="BJ77" s="1674"/>
      <c r="BK77" s="1674"/>
      <c r="BL77" s="1674"/>
      <c r="BM77" s="1674"/>
      <c r="BN77" s="1674"/>
      <c r="BO77" s="1674"/>
      <c r="BP77" s="1674"/>
      <c r="BQ77" s="1674"/>
      <c r="BR77" s="1674"/>
      <c r="BS77" s="1674"/>
      <c r="BT77" s="1674"/>
      <c r="BU77" s="1675"/>
      <c r="BV77" s="1674"/>
      <c r="BW77" s="1674"/>
      <c r="BX77" s="1674"/>
      <c r="BY77" s="1674"/>
      <c r="BZ77" s="1674"/>
    </row>
    <row r="78" spans="2:78" ht="12" customHeight="1">
      <c r="B78" s="1689"/>
      <c r="C78" s="1768"/>
      <c r="D78" s="1769"/>
      <c r="E78" s="1769"/>
      <c r="F78" s="1769"/>
      <c r="G78" s="1769"/>
      <c r="H78" s="1769"/>
      <c r="I78" s="1769"/>
      <c r="J78" s="1769"/>
      <c r="K78" s="1769"/>
      <c r="L78" s="1769"/>
      <c r="M78" s="1770"/>
      <c r="N78" s="1672"/>
      <c r="O78" s="1672"/>
      <c r="P78" s="1672"/>
      <c r="Q78" s="1672"/>
      <c r="R78" s="1672"/>
      <c r="S78" s="1672"/>
      <c r="T78" s="1672"/>
      <c r="U78" s="1672"/>
      <c r="V78" s="1672"/>
      <c r="W78" s="1672"/>
      <c r="X78" s="1672"/>
      <c r="Y78" s="1672"/>
      <c r="Z78" s="1672"/>
      <c r="AA78" s="1672"/>
      <c r="AB78" s="1672"/>
      <c r="AC78" s="1672"/>
      <c r="AD78" s="1672"/>
      <c r="AE78" s="1672"/>
      <c r="AF78" s="1672"/>
      <c r="AG78" s="1672"/>
      <c r="AH78" s="1672"/>
      <c r="AI78" s="1672"/>
      <c r="AJ78" s="1672"/>
      <c r="AK78" s="1672"/>
      <c r="AL78" s="1672"/>
      <c r="AM78" s="1672"/>
      <c r="AN78" s="1672"/>
      <c r="AO78" s="1672"/>
      <c r="AP78" s="1672"/>
      <c r="AQ78" s="1672"/>
      <c r="AR78" s="1672"/>
      <c r="AS78" s="1672"/>
      <c r="AT78" s="1672"/>
      <c r="AU78" s="1672"/>
      <c r="AV78" s="1672"/>
      <c r="AW78" s="1672"/>
      <c r="AX78" s="1672"/>
      <c r="AY78" s="1672"/>
      <c r="AZ78" s="1672"/>
      <c r="BA78" s="1672"/>
      <c r="BB78" s="1672"/>
      <c r="BC78" s="1672"/>
      <c r="BD78" s="1672"/>
      <c r="BE78" s="1672"/>
      <c r="BF78" s="1672"/>
      <c r="BG78" s="1672"/>
      <c r="BH78" s="1672"/>
      <c r="BI78" s="1672"/>
      <c r="BJ78" s="1672"/>
      <c r="BK78" s="1672"/>
      <c r="BL78" s="1672"/>
      <c r="BM78" s="1672"/>
      <c r="BN78" s="1672"/>
      <c r="BO78" s="1672"/>
      <c r="BP78" s="1672"/>
      <c r="BQ78" s="1672"/>
      <c r="BR78" s="1672"/>
      <c r="BS78" s="1672"/>
      <c r="BT78" s="1672"/>
      <c r="BU78" s="1673"/>
      <c r="BV78" s="1672"/>
      <c r="BW78" s="1672"/>
      <c r="BX78" s="1672"/>
      <c r="BY78" s="1672"/>
      <c r="BZ78" s="1672"/>
    </row>
    <row r="79" spans="2:78" ht="12" customHeight="1">
      <c r="B79" s="1689"/>
      <c r="C79" s="1764" t="s">
        <v>223</v>
      </c>
      <c r="D79" s="1766"/>
      <c r="E79" s="1766"/>
      <c r="F79" s="1766"/>
      <c r="G79" s="1766"/>
      <c r="H79" s="1766"/>
      <c r="I79" s="1766"/>
      <c r="J79" s="1766"/>
      <c r="K79" s="1766"/>
      <c r="L79" s="1766"/>
      <c r="M79" s="1767"/>
      <c r="N79" s="1674"/>
      <c r="O79" s="1674"/>
      <c r="P79" s="1674"/>
      <c r="Q79" s="1674"/>
      <c r="R79" s="1674"/>
      <c r="S79" s="1674"/>
      <c r="T79" s="1674"/>
      <c r="U79" s="1674"/>
      <c r="V79" s="1674"/>
      <c r="W79" s="1674"/>
      <c r="X79" s="1674"/>
      <c r="Y79" s="1674"/>
      <c r="Z79" s="1674"/>
      <c r="AA79" s="1674"/>
      <c r="AB79" s="1674"/>
      <c r="AC79" s="1674"/>
      <c r="AD79" s="1674"/>
      <c r="AE79" s="1674"/>
      <c r="AF79" s="1674"/>
      <c r="AG79" s="1674"/>
      <c r="AH79" s="1674"/>
      <c r="AI79" s="1674"/>
      <c r="AJ79" s="1674"/>
      <c r="AK79" s="1674"/>
      <c r="AL79" s="1674"/>
      <c r="AM79" s="1674"/>
      <c r="AN79" s="1674"/>
      <c r="AO79" s="1674"/>
      <c r="AP79" s="1674"/>
      <c r="AQ79" s="1674"/>
      <c r="AR79" s="1674"/>
      <c r="AS79" s="1674"/>
      <c r="AT79" s="1674"/>
      <c r="AU79" s="1674"/>
      <c r="AV79" s="1674"/>
      <c r="AW79" s="1674"/>
      <c r="AX79" s="1674"/>
      <c r="AY79" s="1674"/>
      <c r="AZ79" s="1674"/>
      <c r="BA79" s="1674"/>
      <c r="BB79" s="1674"/>
      <c r="BC79" s="1674"/>
      <c r="BD79" s="1674"/>
      <c r="BE79" s="1674"/>
      <c r="BF79" s="1674"/>
      <c r="BG79" s="1674"/>
      <c r="BH79" s="1674"/>
      <c r="BI79" s="1674"/>
      <c r="BJ79" s="1674"/>
      <c r="BK79" s="1674"/>
      <c r="BL79" s="1674"/>
      <c r="BM79" s="1674"/>
      <c r="BN79" s="1674"/>
      <c r="BO79" s="1674"/>
      <c r="BP79" s="1674"/>
      <c r="BQ79" s="1674"/>
      <c r="BR79" s="1674"/>
      <c r="BS79" s="1674"/>
      <c r="BT79" s="1674"/>
      <c r="BU79" s="1675"/>
      <c r="BV79" s="1674"/>
      <c r="BW79" s="1674"/>
      <c r="BX79" s="1674"/>
      <c r="BY79" s="1674"/>
      <c r="BZ79" s="1674"/>
    </row>
    <row r="80" spans="2:78" ht="12" customHeight="1">
      <c r="B80" s="1689"/>
      <c r="C80" s="1768"/>
      <c r="D80" s="1769"/>
      <c r="E80" s="1769"/>
      <c r="F80" s="1769"/>
      <c r="G80" s="1769"/>
      <c r="H80" s="1769"/>
      <c r="I80" s="1769"/>
      <c r="J80" s="1769"/>
      <c r="K80" s="1769"/>
      <c r="L80" s="1769"/>
      <c r="M80" s="1770"/>
      <c r="N80" s="1672"/>
      <c r="O80" s="1672"/>
      <c r="P80" s="1672"/>
      <c r="Q80" s="1672"/>
      <c r="R80" s="1672"/>
      <c r="S80" s="1672"/>
      <c r="T80" s="1672"/>
      <c r="U80" s="1672"/>
      <c r="V80" s="1672"/>
      <c r="W80" s="1672"/>
      <c r="X80" s="1672"/>
      <c r="Y80" s="1672"/>
      <c r="Z80" s="1672"/>
      <c r="AA80" s="1672"/>
      <c r="AB80" s="1672"/>
      <c r="AC80" s="1672"/>
      <c r="AD80" s="1672"/>
      <c r="AE80" s="1672"/>
      <c r="AF80" s="1672"/>
      <c r="AG80" s="1672"/>
      <c r="AH80" s="1672"/>
      <c r="AI80" s="1672"/>
      <c r="AJ80" s="1672"/>
      <c r="AK80" s="1672"/>
      <c r="AL80" s="1672"/>
      <c r="AM80" s="1672"/>
      <c r="AN80" s="1672"/>
      <c r="AO80" s="1672"/>
      <c r="AP80" s="1672"/>
      <c r="AQ80" s="1672"/>
      <c r="AR80" s="1672"/>
      <c r="AS80" s="1672"/>
      <c r="AT80" s="1672"/>
      <c r="AU80" s="1672"/>
      <c r="AV80" s="1672"/>
      <c r="AW80" s="1672"/>
      <c r="AX80" s="1672"/>
      <c r="AY80" s="1672"/>
      <c r="AZ80" s="1672"/>
      <c r="BA80" s="1672"/>
      <c r="BB80" s="1672"/>
      <c r="BC80" s="1672"/>
      <c r="BD80" s="1672"/>
      <c r="BE80" s="1672"/>
      <c r="BF80" s="1672"/>
      <c r="BG80" s="1672"/>
      <c r="BH80" s="1672"/>
      <c r="BI80" s="1672"/>
      <c r="BJ80" s="1672"/>
      <c r="BK80" s="1672"/>
      <c r="BL80" s="1672"/>
      <c r="BM80" s="1672"/>
      <c r="BN80" s="1672"/>
      <c r="BO80" s="1672"/>
      <c r="BP80" s="1672"/>
      <c r="BQ80" s="1672"/>
      <c r="BR80" s="1672"/>
      <c r="BS80" s="1672"/>
      <c r="BT80" s="1672"/>
      <c r="BU80" s="1673"/>
      <c r="BV80" s="1672"/>
      <c r="BW80" s="1672"/>
      <c r="BX80" s="1672"/>
      <c r="BY80" s="1672"/>
      <c r="BZ80" s="1672"/>
    </row>
    <row r="81" spans="2:78" ht="12" customHeight="1">
      <c r="B81" s="1689"/>
      <c r="C81" s="1764" t="s">
        <v>146</v>
      </c>
      <c r="D81" s="1766"/>
      <c r="E81" s="1766"/>
      <c r="F81" s="1766"/>
      <c r="G81" s="1766"/>
      <c r="H81" s="1766"/>
      <c r="I81" s="1766"/>
      <c r="J81" s="1766"/>
      <c r="K81" s="1766"/>
      <c r="L81" s="1766"/>
      <c r="M81" s="1767"/>
      <c r="N81" s="1674"/>
      <c r="O81" s="1674"/>
      <c r="P81" s="1674"/>
      <c r="Q81" s="1674"/>
      <c r="R81" s="1674"/>
      <c r="S81" s="1674"/>
      <c r="T81" s="1674"/>
      <c r="U81" s="1674"/>
      <c r="V81" s="1674"/>
      <c r="W81" s="1674"/>
      <c r="X81" s="1674"/>
      <c r="Y81" s="1674"/>
      <c r="Z81" s="1674"/>
      <c r="AA81" s="1674"/>
      <c r="AB81" s="1674"/>
      <c r="AC81" s="1674"/>
      <c r="AD81" s="1674"/>
      <c r="AE81" s="1674"/>
      <c r="AF81" s="1674"/>
      <c r="AG81" s="1674"/>
      <c r="AH81" s="1674"/>
      <c r="AI81" s="1674"/>
      <c r="AJ81" s="1674"/>
      <c r="AK81" s="1674"/>
      <c r="AL81" s="1674"/>
      <c r="AM81" s="1674"/>
      <c r="AN81" s="1674"/>
      <c r="AO81" s="1674"/>
      <c r="AP81" s="1674"/>
      <c r="AQ81" s="1674"/>
      <c r="AR81" s="1674"/>
      <c r="AS81" s="1674"/>
      <c r="AT81" s="1674"/>
      <c r="AU81" s="1674"/>
      <c r="AV81" s="1674"/>
      <c r="AW81" s="1674"/>
      <c r="AX81" s="1674"/>
      <c r="AY81" s="1674"/>
      <c r="AZ81" s="1674"/>
      <c r="BA81" s="1674"/>
      <c r="BB81" s="1674"/>
      <c r="BC81" s="1674"/>
      <c r="BD81" s="1674"/>
      <c r="BE81" s="1674"/>
      <c r="BF81" s="1674"/>
      <c r="BG81" s="1674"/>
      <c r="BH81" s="1674"/>
      <c r="BI81" s="1674"/>
      <c r="BJ81" s="1674"/>
      <c r="BK81" s="1674"/>
      <c r="BL81" s="1674"/>
      <c r="BM81" s="1674"/>
      <c r="BN81" s="1674"/>
      <c r="BO81" s="1674"/>
      <c r="BP81" s="1674"/>
      <c r="BQ81" s="1674"/>
      <c r="BR81" s="1674"/>
      <c r="BS81" s="1674"/>
      <c r="BT81" s="1674"/>
      <c r="BU81" s="1675"/>
      <c r="BV81" s="1674"/>
      <c r="BW81" s="1674"/>
      <c r="BX81" s="1674"/>
      <c r="BY81" s="1674"/>
      <c r="BZ81" s="1674"/>
    </row>
    <row r="82" spans="2:78" ht="12" customHeight="1">
      <c r="B82" s="1689"/>
      <c r="C82" s="1768"/>
      <c r="D82" s="1769"/>
      <c r="E82" s="1769"/>
      <c r="F82" s="1769"/>
      <c r="G82" s="1769"/>
      <c r="H82" s="1769"/>
      <c r="I82" s="1769"/>
      <c r="J82" s="1769"/>
      <c r="K82" s="1769"/>
      <c r="L82" s="1769"/>
      <c r="M82" s="1770"/>
      <c r="N82" s="1672"/>
      <c r="O82" s="1672"/>
      <c r="P82" s="1672"/>
      <c r="Q82" s="1672"/>
      <c r="R82" s="1672"/>
      <c r="S82" s="1672"/>
      <c r="T82" s="1672"/>
      <c r="U82" s="1672"/>
      <c r="V82" s="1672"/>
      <c r="W82" s="1672"/>
      <c r="X82" s="1672"/>
      <c r="Y82" s="1672"/>
      <c r="Z82" s="1672"/>
      <c r="AA82" s="1672"/>
      <c r="AB82" s="1672"/>
      <c r="AC82" s="1672"/>
      <c r="AD82" s="1672"/>
      <c r="AE82" s="1672"/>
      <c r="AF82" s="1672"/>
      <c r="AG82" s="1672"/>
      <c r="AH82" s="1672"/>
      <c r="AI82" s="1672"/>
      <c r="AJ82" s="1672"/>
      <c r="AK82" s="1672"/>
      <c r="AL82" s="1672"/>
      <c r="AM82" s="1672"/>
      <c r="AN82" s="1672"/>
      <c r="AO82" s="1672"/>
      <c r="AP82" s="1672"/>
      <c r="AQ82" s="1672"/>
      <c r="AR82" s="1672"/>
      <c r="AS82" s="1672"/>
      <c r="AT82" s="1672"/>
      <c r="AU82" s="1672"/>
      <c r="AV82" s="1672"/>
      <c r="AW82" s="1672"/>
      <c r="AX82" s="1672"/>
      <c r="AY82" s="1672"/>
      <c r="AZ82" s="1672"/>
      <c r="BA82" s="1672"/>
      <c r="BB82" s="1672"/>
      <c r="BC82" s="1672"/>
      <c r="BD82" s="1672"/>
      <c r="BE82" s="1672"/>
      <c r="BF82" s="1672"/>
      <c r="BG82" s="1672"/>
      <c r="BH82" s="1672"/>
      <c r="BI82" s="1672"/>
      <c r="BJ82" s="1672"/>
      <c r="BK82" s="1672"/>
      <c r="BL82" s="1672"/>
      <c r="BM82" s="1672"/>
      <c r="BN82" s="1672"/>
      <c r="BO82" s="1672"/>
      <c r="BP82" s="1672"/>
      <c r="BQ82" s="1672"/>
      <c r="BR82" s="1672"/>
      <c r="BS82" s="1672"/>
      <c r="BT82" s="1672"/>
      <c r="BU82" s="1673"/>
      <c r="BV82" s="1672"/>
      <c r="BW82" s="1672"/>
      <c r="BX82" s="1672"/>
      <c r="BY82" s="1672"/>
      <c r="BZ82" s="1672"/>
    </row>
    <row r="83" spans="2:78" ht="12" customHeight="1">
      <c r="B83" s="1689"/>
      <c r="C83" s="1764" t="s">
        <v>217</v>
      </c>
      <c r="D83" s="1766"/>
      <c r="E83" s="1766"/>
      <c r="F83" s="1766"/>
      <c r="G83" s="1766"/>
      <c r="H83" s="1766"/>
      <c r="I83" s="1766"/>
      <c r="J83" s="1766"/>
      <c r="K83" s="1766"/>
      <c r="L83" s="1766"/>
      <c r="M83" s="1767"/>
      <c r="N83" s="1674"/>
      <c r="O83" s="1674"/>
      <c r="P83" s="1674"/>
      <c r="Q83" s="1674"/>
      <c r="R83" s="1674"/>
      <c r="S83" s="1674"/>
      <c r="T83" s="1674"/>
      <c r="U83" s="1674"/>
      <c r="V83" s="1674"/>
      <c r="W83" s="1674"/>
      <c r="X83" s="1674"/>
      <c r="Y83" s="1674"/>
      <c r="Z83" s="1674"/>
      <c r="AA83" s="1674"/>
      <c r="AB83" s="1674"/>
      <c r="AC83" s="1674"/>
      <c r="AD83" s="1674"/>
      <c r="AE83" s="1674"/>
      <c r="AF83" s="1674"/>
      <c r="AG83" s="1674"/>
      <c r="AH83" s="1674"/>
      <c r="AI83" s="1674"/>
      <c r="AJ83" s="1674"/>
      <c r="AK83" s="1674"/>
      <c r="AL83" s="1674"/>
      <c r="AM83" s="1674"/>
      <c r="AN83" s="1674"/>
      <c r="AO83" s="1674"/>
      <c r="AP83" s="1674"/>
      <c r="AQ83" s="1674"/>
      <c r="AR83" s="1674"/>
      <c r="AS83" s="1674"/>
      <c r="AT83" s="1674"/>
      <c r="AU83" s="1674"/>
      <c r="AV83" s="1674"/>
      <c r="AW83" s="1674"/>
      <c r="AX83" s="1674"/>
      <c r="AY83" s="1674"/>
      <c r="AZ83" s="1674"/>
      <c r="BA83" s="1674"/>
      <c r="BB83" s="1674"/>
      <c r="BC83" s="1674"/>
      <c r="BD83" s="1674"/>
      <c r="BE83" s="1674"/>
      <c r="BF83" s="1674"/>
      <c r="BG83" s="1674"/>
      <c r="BH83" s="1674"/>
      <c r="BI83" s="1674"/>
      <c r="BJ83" s="1674"/>
      <c r="BK83" s="1674"/>
      <c r="BL83" s="1674"/>
      <c r="BM83" s="1674"/>
      <c r="BN83" s="1674"/>
      <c r="BO83" s="1674"/>
      <c r="BP83" s="1674"/>
      <c r="BQ83" s="1674"/>
      <c r="BR83" s="1674"/>
      <c r="BS83" s="1674"/>
      <c r="BT83" s="1674"/>
      <c r="BU83" s="1675"/>
      <c r="BV83" s="1674"/>
      <c r="BW83" s="1674"/>
      <c r="BX83" s="1674"/>
      <c r="BY83" s="1674"/>
      <c r="BZ83" s="1674"/>
    </row>
    <row r="84" spans="2:78" ht="12" customHeight="1">
      <c r="B84" s="1689"/>
      <c r="C84" s="1768"/>
      <c r="D84" s="1769"/>
      <c r="E84" s="1769"/>
      <c r="F84" s="1769"/>
      <c r="G84" s="1769"/>
      <c r="H84" s="1769"/>
      <c r="I84" s="1769"/>
      <c r="J84" s="1769"/>
      <c r="K84" s="1769"/>
      <c r="L84" s="1769"/>
      <c r="M84" s="1770"/>
      <c r="N84" s="1672"/>
      <c r="O84" s="1672"/>
      <c r="P84" s="1672"/>
      <c r="Q84" s="1672"/>
      <c r="R84" s="1672"/>
      <c r="S84" s="1672"/>
      <c r="T84" s="1672"/>
      <c r="U84" s="1672"/>
      <c r="V84" s="1672"/>
      <c r="W84" s="1672"/>
      <c r="X84" s="1672"/>
      <c r="Y84" s="1672"/>
      <c r="Z84" s="1672"/>
      <c r="AA84" s="1672"/>
      <c r="AB84" s="1672"/>
      <c r="AC84" s="1672"/>
      <c r="AD84" s="1672"/>
      <c r="AE84" s="1672"/>
      <c r="AF84" s="1672"/>
      <c r="AG84" s="1672"/>
      <c r="AH84" s="1672"/>
      <c r="AI84" s="1672"/>
      <c r="AJ84" s="1672"/>
      <c r="AK84" s="1672"/>
      <c r="AL84" s="1672"/>
      <c r="AM84" s="1672"/>
      <c r="AN84" s="1672"/>
      <c r="AO84" s="1672"/>
      <c r="AP84" s="1672"/>
      <c r="AQ84" s="1672"/>
      <c r="AR84" s="1672"/>
      <c r="AS84" s="1672"/>
      <c r="AT84" s="1672"/>
      <c r="AU84" s="1672"/>
      <c r="AV84" s="1672"/>
      <c r="AW84" s="1672"/>
      <c r="AX84" s="1672"/>
      <c r="AY84" s="1672"/>
      <c r="AZ84" s="1672"/>
      <c r="BA84" s="1672"/>
      <c r="BB84" s="1672"/>
      <c r="BC84" s="1672"/>
      <c r="BD84" s="1672"/>
      <c r="BE84" s="1672"/>
      <c r="BF84" s="1672"/>
      <c r="BG84" s="1672"/>
      <c r="BH84" s="1672"/>
      <c r="BI84" s="1672"/>
      <c r="BJ84" s="1672"/>
      <c r="BK84" s="1672"/>
      <c r="BL84" s="1672"/>
      <c r="BM84" s="1672"/>
      <c r="BN84" s="1672"/>
      <c r="BO84" s="1672"/>
      <c r="BP84" s="1672"/>
      <c r="BQ84" s="1672"/>
      <c r="BR84" s="1672"/>
      <c r="BS84" s="1672"/>
      <c r="BT84" s="1672"/>
      <c r="BU84" s="1673"/>
      <c r="BV84" s="1672"/>
      <c r="BW84" s="1672"/>
      <c r="BX84" s="1672"/>
      <c r="BY84" s="1672"/>
      <c r="BZ84" s="1672"/>
    </row>
    <row r="85" spans="2:78" ht="12" customHeight="1">
      <c r="B85" s="1689"/>
      <c r="C85" s="1784" t="s">
        <v>82</v>
      </c>
      <c r="D85" s="1676"/>
      <c r="E85" s="1676"/>
      <c r="F85" s="1676"/>
      <c r="G85" s="1676"/>
      <c r="H85" s="1676"/>
      <c r="I85" s="1676"/>
      <c r="J85" s="1676"/>
      <c r="K85" s="1676"/>
      <c r="L85" s="1676"/>
      <c r="M85" s="1677"/>
      <c r="N85" s="1674"/>
      <c r="O85" s="1674"/>
      <c r="P85" s="1674"/>
      <c r="Q85" s="1674"/>
      <c r="R85" s="1674"/>
      <c r="S85" s="1674"/>
      <c r="T85" s="1674"/>
      <c r="U85" s="1674"/>
      <c r="V85" s="1674"/>
      <c r="W85" s="1674"/>
      <c r="X85" s="1674"/>
      <c r="Y85" s="1674"/>
      <c r="Z85" s="1674"/>
      <c r="AA85" s="1674"/>
      <c r="AB85" s="1674"/>
      <c r="AC85" s="1674"/>
      <c r="AD85" s="1674"/>
      <c r="AE85" s="1674"/>
      <c r="AF85" s="1674"/>
      <c r="AG85" s="1674"/>
      <c r="AH85" s="1674"/>
      <c r="AI85" s="1674"/>
      <c r="AJ85" s="1674"/>
      <c r="AK85" s="1674"/>
      <c r="AL85" s="1674"/>
      <c r="AM85" s="1674"/>
      <c r="AN85" s="1674"/>
      <c r="AO85" s="1674"/>
      <c r="AP85" s="1674"/>
      <c r="AQ85" s="1674"/>
      <c r="AR85" s="1674"/>
      <c r="AS85" s="1674"/>
      <c r="AT85" s="1674"/>
      <c r="AU85" s="1674"/>
      <c r="AV85" s="1674"/>
      <c r="AW85" s="1674"/>
      <c r="AX85" s="1674"/>
      <c r="AY85" s="1674"/>
      <c r="AZ85" s="1674"/>
      <c r="BA85" s="1674"/>
      <c r="BB85" s="1674"/>
      <c r="BC85" s="1674"/>
      <c r="BD85" s="1674"/>
      <c r="BE85" s="1674"/>
      <c r="BF85" s="1674"/>
      <c r="BG85" s="1674"/>
      <c r="BH85" s="1674"/>
      <c r="BI85" s="1674"/>
      <c r="BJ85" s="1674"/>
      <c r="BK85" s="1674"/>
      <c r="BL85" s="1674"/>
      <c r="BM85" s="1674"/>
      <c r="BN85" s="1674"/>
      <c r="BO85" s="1674"/>
      <c r="BP85" s="1674"/>
      <c r="BQ85" s="1674"/>
      <c r="BR85" s="1674"/>
      <c r="BS85" s="1674"/>
      <c r="BT85" s="1674"/>
      <c r="BU85" s="1675"/>
      <c r="BV85" s="1674"/>
      <c r="BW85" s="1674"/>
      <c r="BX85" s="1674"/>
      <c r="BY85" s="1674"/>
      <c r="BZ85" s="1674"/>
    </row>
    <row r="86" spans="2:78" ht="12" customHeight="1">
      <c r="B86" s="1689"/>
      <c r="C86" s="1785"/>
      <c r="D86" s="1786"/>
      <c r="E86" s="1786"/>
      <c r="F86" s="1786"/>
      <c r="G86" s="1786"/>
      <c r="H86" s="1786"/>
      <c r="I86" s="1786"/>
      <c r="J86" s="1786"/>
      <c r="K86" s="1786"/>
      <c r="L86" s="1786"/>
      <c r="M86" s="1787"/>
      <c r="N86" s="1672"/>
      <c r="O86" s="1672"/>
      <c r="P86" s="1672"/>
      <c r="Q86" s="1672"/>
      <c r="R86" s="1672"/>
      <c r="S86" s="1672"/>
      <c r="T86" s="1672"/>
      <c r="U86" s="1672"/>
      <c r="V86" s="1672"/>
      <c r="W86" s="1672"/>
      <c r="X86" s="1672"/>
      <c r="Y86" s="1672"/>
      <c r="Z86" s="1672"/>
      <c r="AA86" s="1672"/>
      <c r="AB86" s="1672"/>
      <c r="AC86" s="1672"/>
      <c r="AD86" s="1672"/>
      <c r="AE86" s="1672"/>
      <c r="AF86" s="1672"/>
      <c r="AG86" s="1672"/>
      <c r="AH86" s="1672"/>
      <c r="AI86" s="1672"/>
      <c r="AJ86" s="1672"/>
      <c r="AK86" s="1672"/>
      <c r="AL86" s="1672"/>
      <c r="AM86" s="1672"/>
      <c r="AN86" s="1672"/>
      <c r="AO86" s="1672"/>
      <c r="AP86" s="1672"/>
      <c r="AQ86" s="1672"/>
      <c r="AR86" s="1672"/>
      <c r="AS86" s="1672"/>
      <c r="AT86" s="1672"/>
      <c r="AU86" s="1672"/>
      <c r="AV86" s="1672"/>
      <c r="AW86" s="1672"/>
      <c r="AX86" s="1672"/>
      <c r="AY86" s="1672"/>
      <c r="AZ86" s="1672"/>
      <c r="BA86" s="1672"/>
      <c r="BB86" s="1672"/>
      <c r="BC86" s="1672"/>
      <c r="BD86" s="1672"/>
      <c r="BE86" s="1672"/>
      <c r="BF86" s="1672"/>
      <c r="BG86" s="1672"/>
      <c r="BH86" s="1672"/>
      <c r="BI86" s="1672"/>
      <c r="BJ86" s="1672"/>
      <c r="BK86" s="1672"/>
      <c r="BL86" s="1672"/>
      <c r="BM86" s="1672"/>
      <c r="BN86" s="1672"/>
      <c r="BO86" s="1672"/>
      <c r="BP86" s="1672"/>
      <c r="BQ86" s="1672"/>
      <c r="BR86" s="1672"/>
      <c r="BS86" s="1672"/>
      <c r="BT86" s="1672"/>
      <c r="BU86" s="1673"/>
      <c r="BV86" s="1672"/>
      <c r="BW86" s="1672"/>
      <c r="BX86" s="1672"/>
      <c r="BY86" s="1672"/>
      <c r="BZ86" s="1672"/>
    </row>
    <row r="87" spans="2:78" ht="12" customHeight="1">
      <c r="B87" s="1689"/>
      <c r="C87" s="1784" t="s">
        <v>149</v>
      </c>
      <c r="D87" s="1676"/>
      <c r="E87" s="1676"/>
      <c r="F87" s="1676"/>
      <c r="G87" s="1676"/>
      <c r="H87" s="1676"/>
      <c r="I87" s="1676"/>
      <c r="J87" s="1676"/>
      <c r="K87" s="1676"/>
      <c r="L87" s="1676"/>
      <c r="M87" s="1677"/>
      <c r="N87" s="1674"/>
      <c r="O87" s="1674"/>
      <c r="P87" s="1674"/>
      <c r="Q87" s="1674"/>
      <c r="R87" s="1674"/>
      <c r="S87" s="1674"/>
      <c r="T87" s="1674"/>
      <c r="U87" s="1674"/>
      <c r="V87" s="1674"/>
      <c r="W87" s="1674"/>
      <c r="X87" s="1674"/>
      <c r="Y87" s="1674"/>
      <c r="Z87" s="1674"/>
      <c r="AA87" s="1674"/>
      <c r="AB87" s="1674"/>
      <c r="AC87" s="1674"/>
      <c r="AD87" s="1674"/>
      <c r="AE87" s="1674"/>
      <c r="AF87" s="1674"/>
      <c r="AG87" s="1674"/>
      <c r="AH87" s="1674"/>
      <c r="AI87" s="1674"/>
      <c r="AJ87" s="1674"/>
      <c r="AK87" s="1674"/>
      <c r="AL87" s="1674"/>
      <c r="AM87" s="1674"/>
      <c r="AN87" s="1674"/>
      <c r="AO87" s="1674"/>
      <c r="AP87" s="1674"/>
      <c r="AQ87" s="1674"/>
      <c r="AR87" s="1674"/>
      <c r="AS87" s="1674"/>
      <c r="AT87" s="1674"/>
      <c r="AU87" s="1674"/>
      <c r="AV87" s="1674"/>
      <c r="AW87" s="1674"/>
      <c r="AX87" s="1674"/>
      <c r="AY87" s="1674"/>
      <c r="AZ87" s="1674"/>
      <c r="BA87" s="1674"/>
      <c r="BB87" s="1674"/>
      <c r="BC87" s="1674"/>
      <c r="BD87" s="1674"/>
      <c r="BE87" s="1674"/>
      <c r="BF87" s="1674"/>
      <c r="BG87" s="1674"/>
      <c r="BH87" s="1674"/>
      <c r="BI87" s="1674"/>
      <c r="BJ87" s="1674"/>
      <c r="BK87" s="1674"/>
      <c r="BL87" s="1674"/>
      <c r="BM87" s="1674"/>
      <c r="BN87" s="1674"/>
      <c r="BO87" s="1674"/>
      <c r="BP87" s="1674"/>
      <c r="BQ87" s="1674"/>
      <c r="BR87" s="1674"/>
      <c r="BS87" s="1674"/>
      <c r="BT87" s="1674"/>
      <c r="BU87" s="1675"/>
      <c r="BV87" s="1674"/>
      <c r="BW87" s="1674"/>
      <c r="BX87" s="1674"/>
      <c r="BY87" s="1674"/>
      <c r="BZ87" s="1674"/>
    </row>
    <row r="88" spans="2:78" ht="12" customHeight="1">
      <c r="B88" s="1690"/>
      <c r="C88" s="1785"/>
      <c r="D88" s="1786"/>
      <c r="E88" s="1786"/>
      <c r="F88" s="1786"/>
      <c r="G88" s="1786"/>
      <c r="H88" s="1786"/>
      <c r="I88" s="1786"/>
      <c r="J88" s="1786"/>
      <c r="K88" s="1786"/>
      <c r="L88" s="1786"/>
      <c r="M88" s="1787"/>
      <c r="N88" s="1672"/>
      <c r="O88" s="1672"/>
      <c r="P88" s="1672"/>
      <c r="Q88" s="1672"/>
      <c r="R88" s="1672"/>
      <c r="S88" s="1672"/>
      <c r="T88" s="1672"/>
      <c r="U88" s="1672"/>
      <c r="V88" s="1672"/>
      <c r="W88" s="1672"/>
      <c r="X88" s="1672"/>
      <c r="Y88" s="1672"/>
      <c r="Z88" s="1672"/>
      <c r="AA88" s="1672"/>
      <c r="AB88" s="1672"/>
      <c r="AC88" s="1672"/>
      <c r="AD88" s="1672"/>
      <c r="AE88" s="1672"/>
      <c r="AF88" s="1672"/>
      <c r="AG88" s="1672"/>
      <c r="AH88" s="1672"/>
      <c r="AI88" s="1672"/>
      <c r="AJ88" s="1672"/>
      <c r="AK88" s="1672"/>
      <c r="AL88" s="1672"/>
      <c r="AM88" s="1672"/>
      <c r="AN88" s="1672"/>
      <c r="AO88" s="1672"/>
      <c r="AP88" s="1672"/>
      <c r="AQ88" s="1672"/>
      <c r="AR88" s="1672"/>
      <c r="AS88" s="1672"/>
      <c r="AT88" s="1672"/>
      <c r="AU88" s="1672"/>
      <c r="AV88" s="1672"/>
      <c r="AW88" s="1672"/>
      <c r="AX88" s="1672"/>
      <c r="AY88" s="1672"/>
      <c r="AZ88" s="1672"/>
      <c r="BA88" s="1672"/>
      <c r="BB88" s="1672"/>
      <c r="BC88" s="1672"/>
      <c r="BD88" s="1672"/>
      <c r="BE88" s="1672"/>
      <c r="BF88" s="1672"/>
      <c r="BG88" s="1672"/>
      <c r="BH88" s="1672"/>
      <c r="BI88" s="1672"/>
      <c r="BJ88" s="1672"/>
      <c r="BK88" s="1672"/>
      <c r="BL88" s="1672"/>
      <c r="BM88" s="1672"/>
      <c r="BN88" s="1672"/>
      <c r="BO88" s="1672"/>
      <c r="BP88" s="1672"/>
      <c r="BQ88" s="1672"/>
      <c r="BR88" s="1672"/>
      <c r="BS88" s="1672"/>
      <c r="BT88" s="1672"/>
      <c r="BU88" s="1673"/>
      <c r="BV88" s="1672"/>
      <c r="BW88" s="1672"/>
      <c r="BX88" s="1672"/>
      <c r="BY88" s="1672"/>
      <c r="BZ88" s="1672"/>
    </row>
    <row r="89" spans="2:78" ht="12" customHeight="1">
      <c r="B89" s="1765" t="s">
        <v>83</v>
      </c>
      <c r="C89" s="1765" t="s">
        <v>81</v>
      </c>
      <c r="D89" s="1784" t="s">
        <v>84</v>
      </c>
      <c r="E89" s="1676"/>
      <c r="F89" s="1676"/>
      <c r="G89" s="1676"/>
      <c r="H89" s="1676"/>
      <c r="I89" s="1676"/>
      <c r="J89" s="1676"/>
      <c r="K89" s="1676"/>
      <c r="L89" s="1676"/>
      <c r="M89" s="1677"/>
      <c r="N89" s="1674"/>
      <c r="O89" s="1674"/>
      <c r="P89" s="1674"/>
      <c r="Q89" s="1674"/>
      <c r="R89" s="1674"/>
      <c r="S89" s="1674"/>
      <c r="T89" s="1674"/>
      <c r="U89" s="1674"/>
      <c r="V89" s="1674"/>
      <c r="W89" s="1674"/>
      <c r="X89" s="1674"/>
      <c r="Y89" s="1674"/>
      <c r="Z89" s="1674"/>
      <c r="AA89" s="1674"/>
      <c r="AB89" s="1674"/>
      <c r="AC89" s="1674"/>
      <c r="AD89" s="1674"/>
      <c r="AE89" s="1674"/>
      <c r="AF89" s="1674"/>
      <c r="AG89" s="1674"/>
      <c r="AH89" s="1674"/>
      <c r="AI89" s="1674"/>
      <c r="AJ89" s="1674"/>
      <c r="AK89" s="1674"/>
      <c r="AL89" s="1674"/>
      <c r="AM89" s="1674"/>
      <c r="AN89" s="1674"/>
      <c r="AO89" s="1674"/>
      <c r="AP89" s="1674"/>
      <c r="AQ89" s="1674"/>
      <c r="AR89" s="1674"/>
      <c r="AS89" s="1674"/>
      <c r="AT89" s="1674"/>
      <c r="AU89" s="1674"/>
      <c r="AV89" s="1674"/>
      <c r="AW89" s="1674"/>
      <c r="AX89" s="1674"/>
      <c r="AY89" s="1674"/>
      <c r="AZ89" s="1674"/>
      <c r="BA89" s="1674"/>
      <c r="BB89" s="1674"/>
      <c r="BC89" s="1674"/>
      <c r="BD89" s="1674"/>
      <c r="BE89" s="1674"/>
      <c r="BF89" s="1674"/>
      <c r="BG89" s="1674"/>
      <c r="BH89" s="1674"/>
      <c r="BI89" s="1674"/>
      <c r="BJ89" s="1674"/>
      <c r="BK89" s="1674"/>
      <c r="BL89" s="1674"/>
      <c r="BM89" s="1674"/>
      <c r="BN89" s="1674"/>
      <c r="BO89" s="1674"/>
      <c r="BP89" s="1674"/>
      <c r="BQ89" s="1674"/>
      <c r="BR89" s="1674"/>
      <c r="BS89" s="1674"/>
      <c r="BT89" s="1674"/>
      <c r="BU89" s="1675"/>
      <c r="BV89" s="1674"/>
      <c r="BW89" s="1674"/>
      <c r="BX89" s="1674"/>
      <c r="BY89" s="1674"/>
      <c r="BZ89" s="1674"/>
    </row>
    <row r="90" spans="2:78" ht="12" customHeight="1">
      <c r="B90" s="1722"/>
      <c r="C90" s="1722"/>
      <c r="D90" s="1785"/>
      <c r="E90" s="1786"/>
      <c r="F90" s="1786"/>
      <c r="G90" s="1786"/>
      <c r="H90" s="1786"/>
      <c r="I90" s="1786"/>
      <c r="J90" s="1786"/>
      <c r="K90" s="1786"/>
      <c r="L90" s="1786"/>
      <c r="M90" s="1787"/>
      <c r="N90" s="1672"/>
      <c r="O90" s="1672"/>
      <c r="P90" s="1672"/>
      <c r="Q90" s="1672"/>
      <c r="R90" s="1672"/>
      <c r="S90" s="1672"/>
      <c r="T90" s="1672"/>
      <c r="U90" s="1672"/>
      <c r="V90" s="1672"/>
      <c r="W90" s="1672"/>
      <c r="X90" s="1672"/>
      <c r="Y90" s="1672"/>
      <c r="Z90" s="1672"/>
      <c r="AA90" s="1672"/>
      <c r="AB90" s="1672"/>
      <c r="AC90" s="1672"/>
      <c r="AD90" s="1672"/>
      <c r="AE90" s="1672"/>
      <c r="AF90" s="1672"/>
      <c r="AG90" s="1672"/>
      <c r="AH90" s="1672"/>
      <c r="AI90" s="1672"/>
      <c r="AJ90" s="1672"/>
      <c r="AK90" s="1672"/>
      <c r="AL90" s="1672"/>
      <c r="AM90" s="1672"/>
      <c r="AN90" s="1672"/>
      <c r="AO90" s="1672"/>
      <c r="AP90" s="1672"/>
      <c r="AQ90" s="1672"/>
      <c r="AR90" s="1672"/>
      <c r="AS90" s="1672"/>
      <c r="AT90" s="1672"/>
      <c r="AU90" s="1672"/>
      <c r="AV90" s="1672"/>
      <c r="AW90" s="1672"/>
      <c r="AX90" s="1672"/>
      <c r="AY90" s="1672"/>
      <c r="AZ90" s="1672"/>
      <c r="BA90" s="1672"/>
      <c r="BB90" s="1672"/>
      <c r="BC90" s="1672"/>
      <c r="BD90" s="1672"/>
      <c r="BE90" s="1672"/>
      <c r="BF90" s="1672"/>
      <c r="BG90" s="1672"/>
      <c r="BH90" s="1672"/>
      <c r="BI90" s="1672"/>
      <c r="BJ90" s="1672"/>
      <c r="BK90" s="1672"/>
      <c r="BL90" s="1672"/>
      <c r="BM90" s="1672"/>
      <c r="BN90" s="1672"/>
      <c r="BO90" s="1672"/>
      <c r="BP90" s="1672"/>
      <c r="BQ90" s="1672"/>
      <c r="BR90" s="1672"/>
      <c r="BS90" s="1672"/>
      <c r="BT90" s="1672"/>
      <c r="BU90" s="1673"/>
      <c r="BV90" s="1672"/>
      <c r="BW90" s="1672"/>
      <c r="BX90" s="1672"/>
      <c r="BY90" s="1672"/>
      <c r="BZ90" s="1672"/>
    </row>
    <row r="91" spans="2:78" ht="12" customHeight="1">
      <c r="B91" s="1722"/>
      <c r="C91" s="1722"/>
      <c r="D91" s="1784" t="s">
        <v>49</v>
      </c>
      <c r="E91" s="1676"/>
      <c r="F91" s="1676"/>
      <c r="G91" s="1676"/>
      <c r="H91" s="1676"/>
      <c r="I91" s="1676"/>
      <c r="J91" s="1676"/>
      <c r="K91" s="1676"/>
      <c r="L91" s="1676"/>
      <c r="M91" s="1677"/>
      <c r="N91" s="1674"/>
      <c r="O91" s="1674"/>
      <c r="P91" s="1674"/>
      <c r="Q91" s="1674"/>
      <c r="R91" s="1674"/>
      <c r="S91" s="1674"/>
      <c r="T91" s="1674"/>
      <c r="U91" s="1674"/>
      <c r="V91" s="1674"/>
      <c r="W91" s="1674"/>
      <c r="X91" s="1674"/>
      <c r="Y91" s="1674"/>
      <c r="Z91" s="1674"/>
      <c r="AA91" s="1674"/>
      <c r="AB91" s="1674"/>
      <c r="AC91" s="1674"/>
      <c r="AD91" s="1674"/>
      <c r="AE91" s="1674"/>
      <c r="AF91" s="1674"/>
      <c r="AG91" s="1674"/>
      <c r="AH91" s="1674"/>
      <c r="AI91" s="1674"/>
      <c r="AJ91" s="1674"/>
      <c r="AK91" s="1674"/>
      <c r="AL91" s="1674"/>
      <c r="AM91" s="1674"/>
      <c r="AN91" s="1674"/>
      <c r="AO91" s="1674"/>
      <c r="AP91" s="1674"/>
      <c r="AQ91" s="1674"/>
      <c r="AR91" s="1674"/>
      <c r="AS91" s="1674"/>
      <c r="AT91" s="1674"/>
      <c r="AU91" s="1674"/>
      <c r="AV91" s="1674"/>
      <c r="AW91" s="1674"/>
      <c r="AX91" s="1674"/>
      <c r="AY91" s="1674"/>
      <c r="AZ91" s="1674"/>
      <c r="BA91" s="1674"/>
      <c r="BB91" s="1674"/>
      <c r="BC91" s="1674"/>
      <c r="BD91" s="1674"/>
      <c r="BE91" s="1674"/>
      <c r="BF91" s="1674"/>
      <c r="BG91" s="1674"/>
      <c r="BH91" s="1674"/>
      <c r="BI91" s="1674"/>
      <c r="BJ91" s="1674"/>
      <c r="BK91" s="1674"/>
      <c r="BL91" s="1674"/>
      <c r="BM91" s="1674"/>
      <c r="BN91" s="1674"/>
      <c r="BO91" s="1674"/>
      <c r="BP91" s="1674"/>
      <c r="BQ91" s="1674"/>
      <c r="BR91" s="1674"/>
      <c r="BS91" s="1674"/>
      <c r="BT91" s="1674"/>
      <c r="BU91" s="1675"/>
      <c r="BV91" s="1674"/>
      <c r="BW91" s="1674"/>
      <c r="BX91" s="1674"/>
      <c r="BY91" s="1674"/>
      <c r="BZ91" s="1674"/>
    </row>
    <row r="92" spans="2:78" ht="12" customHeight="1">
      <c r="B92" s="1722"/>
      <c r="C92" s="1722"/>
      <c r="D92" s="1785"/>
      <c r="E92" s="1786"/>
      <c r="F92" s="1786"/>
      <c r="G92" s="1786"/>
      <c r="H92" s="1786"/>
      <c r="I92" s="1786"/>
      <c r="J92" s="1786"/>
      <c r="K92" s="1786"/>
      <c r="L92" s="1786"/>
      <c r="M92" s="1787"/>
      <c r="N92" s="1672"/>
      <c r="O92" s="1672"/>
      <c r="P92" s="1672"/>
      <c r="Q92" s="1672"/>
      <c r="R92" s="1672"/>
      <c r="S92" s="1672"/>
      <c r="T92" s="1672"/>
      <c r="U92" s="1672"/>
      <c r="V92" s="1672"/>
      <c r="W92" s="1672"/>
      <c r="X92" s="1672"/>
      <c r="Y92" s="1672"/>
      <c r="Z92" s="1672"/>
      <c r="AA92" s="1672"/>
      <c r="AB92" s="1672"/>
      <c r="AC92" s="1672"/>
      <c r="AD92" s="1672"/>
      <c r="AE92" s="1672"/>
      <c r="AF92" s="1672"/>
      <c r="AG92" s="1672"/>
      <c r="AH92" s="1672"/>
      <c r="AI92" s="1672"/>
      <c r="AJ92" s="1672"/>
      <c r="AK92" s="1672"/>
      <c r="AL92" s="1672"/>
      <c r="AM92" s="1672"/>
      <c r="AN92" s="1672"/>
      <c r="AO92" s="1672"/>
      <c r="AP92" s="1672"/>
      <c r="AQ92" s="1672"/>
      <c r="AR92" s="1672"/>
      <c r="AS92" s="1672"/>
      <c r="AT92" s="1672"/>
      <c r="AU92" s="1672"/>
      <c r="AV92" s="1672"/>
      <c r="AW92" s="1672"/>
      <c r="AX92" s="1672"/>
      <c r="AY92" s="1672"/>
      <c r="AZ92" s="1672"/>
      <c r="BA92" s="1672"/>
      <c r="BB92" s="1672"/>
      <c r="BC92" s="1672"/>
      <c r="BD92" s="1672"/>
      <c r="BE92" s="1672"/>
      <c r="BF92" s="1672"/>
      <c r="BG92" s="1672"/>
      <c r="BH92" s="1672"/>
      <c r="BI92" s="1672"/>
      <c r="BJ92" s="1672"/>
      <c r="BK92" s="1672"/>
      <c r="BL92" s="1672"/>
      <c r="BM92" s="1672"/>
      <c r="BN92" s="1672"/>
      <c r="BO92" s="1672"/>
      <c r="BP92" s="1672"/>
      <c r="BQ92" s="1672"/>
      <c r="BR92" s="1672"/>
      <c r="BS92" s="1672"/>
      <c r="BT92" s="1672"/>
      <c r="BU92" s="1673"/>
      <c r="BV92" s="1672"/>
      <c r="BW92" s="1672"/>
      <c r="BX92" s="1672"/>
      <c r="BY92" s="1672"/>
      <c r="BZ92" s="1672"/>
    </row>
    <row r="93" spans="2:78" ht="12" customHeight="1">
      <c r="B93" s="1722"/>
      <c r="C93" s="1722"/>
      <c r="D93" s="1784" t="s">
        <v>87</v>
      </c>
      <c r="E93" s="1676"/>
      <c r="F93" s="1676"/>
      <c r="G93" s="1676"/>
      <c r="H93" s="1676"/>
      <c r="I93" s="1676"/>
      <c r="J93" s="1676"/>
      <c r="K93" s="1676"/>
      <c r="L93" s="1676"/>
      <c r="M93" s="1677"/>
      <c r="N93" s="1674"/>
      <c r="O93" s="1674"/>
      <c r="P93" s="1674"/>
      <c r="Q93" s="1674"/>
      <c r="R93" s="1674"/>
      <c r="S93" s="1674"/>
      <c r="T93" s="1674"/>
      <c r="U93" s="1674"/>
      <c r="V93" s="1674"/>
      <c r="W93" s="1674"/>
      <c r="X93" s="1674"/>
      <c r="Y93" s="1674"/>
      <c r="Z93" s="1674"/>
      <c r="AA93" s="1674"/>
      <c r="AB93" s="1674"/>
      <c r="AC93" s="1674"/>
      <c r="AD93" s="1674"/>
      <c r="AE93" s="1674"/>
      <c r="AF93" s="1674"/>
      <c r="AG93" s="1674"/>
      <c r="AH93" s="1674"/>
      <c r="AI93" s="1674"/>
      <c r="AJ93" s="1674"/>
      <c r="AK93" s="1674"/>
      <c r="AL93" s="1674"/>
      <c r="AM93" s="1674"/>
      <c r="AN93" s="1674"/>
      <c r="AO93" s="1674"/>
      <c r="AP93" s="1674"/>
      <c r="AQ93" s="1674"/>
      <c r="AR93" s="1674"/>
      <c r="AS93" s="1674"/>
      <c r="AT93" s="1674"/>
      <c r="AU93" s="1674"/>
      <c r="AV93" s="1674"/>
      <c r="AW93" s="1674"/>
      <c r="AX93" s="1674"/>
      <c r="AY93" s="1674"/>
      <c r="AZ93" s="1674"/>
      <c r="BA93" s="1674"/>
      <c r="BB93" s="1674"/>
      <c r="BC93" s="1674"/>
      <c r="BD93" s="1674"/>
      <c r="BE93" s="1674"/>
      <c r="BF93" s="1674"/>
      <c r="BG93" s="1674"/>
      <c r="BH93" s="1674"/>
      <c r="BI93" s="1674"/>
      <c r="BJ93" s="1674"/>
      <c r="BK93" s="1674"/>
      <c r="BL93" s="1674"/>
      <c r="BM93" s="1674"/>
      <c r="BN93" s="1674"/>
      <c r="BO93" s="1674"/>
      <c r="BP93" s="1674"/>
      <c r="BQ93" s="1674"/>
      <c r="BR93" s="1674"/>
      <c r="BS93" s="1674"/>
      <c r="BT93" s="1674"/>
      <c r="BU93" s="1675"/>
      <c r="BV93" s="1674"/>
      <c r="BW93" s="1674"/>
      <c r="BX93" s="1674"/>
      <c r="BY93" s="1674"/>
      <c r="BZ93" s="1674"/>
    </row>
    <row r="94" spans="2:78" ht="12" customHeight="1">
      <c r="B94" s="1722"/>
      <c r="C94" s="1722"/>
      <c r="D94" s="1785"/>
      <c r="E94" s="1786"/>
      <c r="F94" s="1786"/>
      <c r="G94" s="1786"/>
      <c r="H94" s="1786"/>
      <c r="I94" s="1786"/>
      <c r="J94" s="1786"/>
      <c r="K94" s="1786"/>
      <c r="L94" s="1786"/>
      <c r="M94" s="1787"/>
      <c r="N94" s="1672"/>
      <c r="O94" s="1672"/>
      <c r="P94" s="1672"/>
      <c r="Q94" s="1672"/>
      <c r="R94" s="1672"/>
      <c r="S94" s="1672"/>
      <c r="T94" s="1672"/>
      <c r="U94" s="1672"/>
      <c r="V94" s="1672"/>
      <c r="W94" s="1672"/>
      <c r="X94" s="1672"/>
      <c r="Y94" s="1672"/>
      <c r="Z94" s="1672"/>
      <c r="AA94" s="1672"/>
      <c r="AB94" s="1672"/>
      <c r="AC94" s="1672"/>
      <c r="AD94" s="1672"/>
      <c r="AE94" s="1672"/>
      <c r="AF94" s="1672"/>
      <c r="AG94" s="1672"/>
      <c r="AH94" s="1672"/>
      <c r="AI94" s="1672"/>
      <c r="AJ94" s="1672"/>
      <c r="AK94" s="1672"/>
      <c r="AL94" s="1672"/>
      <c r="AM94" s="1672"/>
      <c r="AN94" s="1672"/>
      <c r="AO94" s="1672"/>
      <c r="AP94" s="1672"/>
      <c r="AQ94" s="1672"/>
      <c r="AR94" s="1672"/>
      <c r="AS94" s="1672"/>
      <c r="AT94" s="1672"/>
      <c r="AU94" s="1672"/>
      <c r="AV94" s="1672"/>
      <c r="AW94" s="1672"/>
      <c r="AX94" s="1672"/>
      <c r="AY94" s="1672"/>
      <c r="AZ94" s="1672"/>
      <c r="BA94" s="1672"/>
      <c r="BB94" s="1672"/>
      <c r="BC94" s="1672"/>
      <c r="BD94" s="1672"/>
      <c r="BE94" s="1672"/>
      <c r="BF94" s="1672"/>
      <c r="BG94" s="1672"/>
      <c r="BH94" s="1672"/>
      <c r="BI94" s="1672"/>
      <c r="BJ94" s="1672"/>
      <c r="BK94" s="1672"/>
      <c r="BL94" s="1672"/>
      <c r="BM94" s="1672"/>
      <c r="BN94" s="1672"/>
      <c r="BO94" s="1672"/>
      <c r="BP94" s="1672"/>
      <c r="BQ94" s="1672"/>
      <c r="BR94" s="1672"/>
      <c r="BS94" s="1672"/>
      <c r="BT94" s="1672"/>
      <c r="BU94" s="1673"/>
      <c r="BV94" s="1672"/>
      <c r="BW94" s="1672"/>
      <c r="BX94" s="1672"/>
      <c r="BY94" s="1672"/>
      <c r="BZ94" s="1672"/>
    </row>
    <row r="95" spans="2:78" ht="12" customHeight="1">
      <c r="B95" s="1722"/>
      <c r="C95" s="1722"/>
      <c r="D95" s="1784" t="s">
        <v>217</v>
      </c>
      <c r="E95" s="1676"/>
      <c r="F95" s="1676"/>
      <c r="G95" s="1676"/>
      <c r="H95" s="1676"/>
      <c r="I95" s="1676"/>
      <c r="J95" s="1676"/>
      <c r="K95" s="1676"/>
      <c r="L95" s="1676"/>
      <c r="M95" s="1677"/>
      <c r="N95" s="1674"/>
      <c r="O95" s="1674"/>
      <c r="P95" s="1674"/>
      <c r="Q95" s="1674"/>
      <c r="R95" s="1674"/>
      <c r="S95" s="1674"/>
      <c r="T95" s="1674"/>
      <c r="U95" s="1674"/>
      <c r="V95" s="1674"/>
      <c r="W95" s="1674"/>
      <c r="X95" s="1674"/>
      <c r="Y95" s="1674"/>
      <c r="Z95" s="1674"/>
      <c r="AA95" s="1674"/>
      <c r="AB95" s="1674"/>
      <c r="AC95" s="1674"/>
      <c r="AD95" s="1674"/>
      <c r="AE95" s="1674"/>
      <c r="AF95" s="1674"/>
      <c r="AG95" s="1674"/>
      <c r="AH95" s="1674"/>
      <c r="AI95" s="1674"/>
      <c r="AJ95" s="1674"/>
      <c r="AK95" s="1674"/>
      <c r="AL95" s="1674"/>
      <c r="AM95" s="1674"/>
      <c r="AN95" s="1674"/>
      <c r="AO95" s="1674"/>
      <c r="AP95" s="1674"/>
      <c r="AQ95" s="1674"/>
      <c r="AR95" s="1674"/>
      <c r="AS95" s="1674"/>
      <c r="AT95" s="1674"/>
      <c r="AU95" s="1674"/>
      <c r="AV95" s="1674"/>
      <c r="AW95" s="1674"/>
      <c r="AX95" s="1674"/>
      <c r="AY95" s="1674"/>
      <c r="AZ95" s="1674"/>
      <c r="BA95" s="1674"/>
      <c r="BB95" s="1674"/>
      <c r="BC95" s="1674"/>
      <c r="BD95" s="1674"/>
      <c r="BE95" s="1674"/>
      <c r="BF95" s="1674"/>
      <c r="BG95" s="1674"/>
      <c r="BH95" s="1674"/>
      <c r="BI95" s="1674"/>
      <c r="BJ95" s="1674"/>
      <c r="BK95" s="1674"/>
      <c r="BL95" s="1674"/>
      <c r="BM95" s="1674"/>
      <c r="BN95" s="1674"/>
      <c r="BO95" s="1674"/>
      <c r="BP95" s="1674"/>
      <c r="BQ95" s="1674"/>
      <c r="BR95" s="1674"/>
      <c r="BS95" s="1674"/>
      <c r="BT95" s="1674"/>
      <c r="BU95" s="1675"/>
      <c r="BV95" s="1674"/>
      <c r="BW95" s="1674"/>
      <c r="BX95" s="1674"/>
      <c r="BY95" s="1674"/>
      <c r="BZ95" s="1674"/>
    </row>
    <row r="96" spans="2:78" ht="12" customHeight="1">
      <c r="B96" s="1722"/>
      <c r="C96" s="1723"/>
      <c r="D96" s="1785"/>
      <c r="E96" s="1786"/>
      <c r="F96" s="1786"/>
      <c r="G96" s="1786"/>
      <c r="H96" s="1786"/>
      <c r="I96" s="1786"/>
      <c r="J96" s="1786"/>
      <c r="K96" s="1786"/>
      <c r="L96" s="1786"/>
      <c r="M96" s="1787"/>
      <c r="N96" s="1672"/>
      <c r="O96" s="1672"/>
      <c r="P96" s="1672"/>
      <c r="Q96" s="1672"/>
      <c r="R96" s="1672"/>
      <c r="S96" s="1672"/>
      <c r="T96" s="1672"/>
      <c r="U96" s="1672"/>
      <c r="V96" s="1672"/>
      <c r="W96" s="1672"/>
      <c r="X96" s="1672"/>
      <c r="Y96" s="1672"/>
      <c r="Z96" s="1672"/>
      <c r="AA96" s="1672"/>
      <c r="AB96" s="1672"/>
      <c r="AC96" s="1672"/>
      <c r="AD96" s="1672"/>
      <c r="AE96" s="1672"/>
      <c r="AF96" s="1672"/>
      <c r="AG96" s="1672"/>
      <c r="AH96" s="1672"/>
      <c r="AI96" s="1672"/>
      <c r="AJ96" s="1672"/>
      <c r="AK96" s="1672"/>
      <c r="AL96" s="1672"/>
      <c r="AM96" s="1672"/>
      <c r="AN96" s="1672"/>
      <c r="AO96" s="1672"/>
      <c r="AP96" s="1672"/>
      <c r="AQ96" s="1672"/>
      <c r="AR96" s="1672"/>
      <c r="AS96" s="1672"/>
      <c r="AT96" s="1672"/>
      <c r="AU96" s="1672"/>
      <c r="AV96" s="1672"/>
      <c r="AW96" s="1672"/>
      <c r="AX96" s="1672"/>
      <c r="AY96" s="1672"/>
      <c r="AZ96" s="1672"/>
      <c r="BA96" s="1672"/>
      <c r="BB96" s="1672"/>
      <c r="BC96" s="1672"/>
      <c r="BD96" s="1672"/>
      <c r="BE96" s="1672"/>
      <c r="BF96" s="1672"/>
      <c r="BG96" s="1672"/>
      <c r="BH96" s="1672"/>
      <c r="BI96" s="1672"/>
      <c r="BJ96" s="1672"/>
      <c r="BK96" s="1672"/>
      <c r="BL96" s="1672"/>
      <c r="BM96" s="1672"/>
      <c r="BN96" s="1672"/>
      <c r="BO96" s="1672"/>
      <c r="BP96" s="1672"/>
      <c r="BQ96" s="1672"/>
      <c r="BR96" s="1672"/>
      <c r="BS96" s="1672"/>
      <c r="BT96" s="1672"/>
      <c r="BU96" s="1673"/>
      <c r="BV96" s="1672"/>
      <c r="BW96" s="1672"/>
      <c r="BX96" s="1672"/>
      <c r="BY96" s="1672"/>
      <c r="BZ96" s="1672"/>
    </row>
    <row r="97" spans="2:78" ht="12" customHeight="1">
      <c r="B97" s="1722"/>
      <c r="C97" s="1784" t="s">
        <v>85</v>
      </c>
      <c r="D97" s="1676"/>
      <c r="E97" s="1676"/>
      <c r="F97" s="1676"/>
      <c r="G97" s="1676"/>
      <c r="H97" s="1676"/>
      <c r="I97" s="1676"/>
      <c r="J97" s="1676"/>
      <c r="K97" s="1676"/>
      <c r="L97" s="1676"/>
      <c r="M97" s="1677"/>
      <c r="N97" s="1674"/>
      <c r="O97" s="1674"/>
      <c r="P97" s="1674"/>
      <c r="Q97" s="1674"/>
      <c r="R97" s="1674"/>
      <c r="S97" s="1674"/>
      <c r="T97" s="1674"/>
      <c r="U97" s="1674"/>
      <c r="V97" s="1674"/>
      <c r="W97" s="1674"/>
      <c r="X97" s="1674"/>
      <c r="Y97" s="1674"/>
      <c r="Z97" s="1674"/>
      <c r="AA97" s="1674"/>
      <c r="AB97" s="1674"/>
      <c r="AC97" s="1674"/>
      <c r="AD97" s="1674"/>
      <c r="AE97" s="1674"/>
      <c r="AF97" s="1674"/>
      <c r="AG97" s="1674"/>
      <c r="AH97" s="1674"/>
      <c r="AI97" s="1674"/>
      <c r="AJ97" s="1674"/>
      <c r="AK97" s="1674"/>
      <c r="AL97" s="1674"/>
      <c r="AM97" s="1674"/>
      <c r="AN97" s="1674"/>
      <c r="AO97" s="1674"/>
      <c r="AP97" s="1674"/>
      <c r="AQ97" s="1674"/>
      <c r="AR97" s="1674"/>
      <c r="AS97" s="1674"/>
      <c r="AT97" s="1674"/>
      <c r="AU97" s="1674"/>
      <c r="AV97" s="1674"/>
      <c r="AW97" s="1674"/>
      <c r="AX97" s="1674"/>
      <c r="AY97" s="1674"/>
      <c r="AZ97" s="1674"/>
      <c r="BA97" s="1674"/>
      <c r="BB97" s="1674"/>
      <c r="BC97" s="1674"/>
      <c r="BD97" s="1674"/>
      <c r="BE97" s="1674"/>
      <c r="BF97" s="1674"/>
      <c r="BG97" s="1674"/>
      <c r="BH97" s="1674"/>
      <c r="BI97" s="1674"/>
      <c r="BJ97" s="1674"/>
      <c r="BK97" s="1674"/>
      <c r="BL97" s="1674"/>
      <c r="BM97" s="1674"/>
      <c r="BN97" s="1674"/>
      <c r="BO97" s="1674"/>
      <c r="BP97" s="1674"/>
      <c r="BQ97" s="1674"/>
      <c r="BR97" s="1674"/>
      <c r="BS97" s="1674"/>
      <c r="BT97" s="1674"/>
      <c r="BU97" s="1675"/>
      <c r="BV97" s="1674"/>
      <c r="BW97" s="1674"/>
      <c r="BX97" s="1674"/>
      <c r="BY97" s="1674"/>
      <c r="BZ97" s="1674"/>
    </row>
    <row r="98" spans="2:78" ht="12" customHeight="1">
      <c r="B98" s="1722"/>
      <c r="C98" s="1785"/>
      <c r="D98" s="1786"/>
      <c r="E98" s="1786"/>
      <c r="F98" s="1786"/>
      <c r="G98" s="1786"/>
      <c r="H98" s="1786"/>
      <c r="I98" s="1786"/>
      <c r="J98" s="1786"/>
      <c r="K98" s="1786"/>
      <c r="L98" s="1786"/>
      <c r="M98" s="1787"/>
      <c r="N98" s="1672"/>
      <c r="O98" s="1672"/>
      <c r="P98" s="1672"/>
      <c r="Q98" s="1672"/>
      <c r="R98" s="1672"/>
      <c r="S98" s="1672"/>
      <c r="T98" s="1672"/>
      <c r="U98" s="1672"/>
      <c r="V98" s="1672"/>
      <c r="W98" s="1672"/>
      <c r="X98" s="1672"/>
      <c r="Y98" s="1672"/>
      <c r="Z98" s="1672"/>
      <c r="AA98" s="1672"/>
      <c r="AB98" s="1672"/>
      <c r="AC98" s="1672"/>
      <c r="AD98" s="1672"/>
      <c r="AE98" s="1672"/>
      <c r="AF98" s="1672"/>
      <c r="AG98" s="1672"/>
      <c r="AH98" s="1672"/>
      <c r="AI98" s="1672"/>
      <c r="AJ98" s="1672"/>
      <c r="AK98" s="1672"/>
      <c r="AL98" s="1672"/>
      <c r="AM98" s="1672"/>
      <c r="AN98" s="1672"/>
      <c r="AO98" s="1672"/>
      <c r="AP98" s="1672"/>
      <c r="AQ98" s="1672"/>
      <c r="AR98" s="1672"/>
      <c r="AS98" s="1672"/>
      <c r="AT98" s="1672"/>
      <c r="AU98" s="1672"/>
      <c r="AV98" s="1672"/>
      <c r="AW98" s="1672"/>
      <c r="AX98" s="1672"/>
      <c r="AY98" s="1672"/>
      <c r="AZ98" s="1672"/>
      <c r="BA98" s="1672"/>
      <c r="BB98" s="1672"/>
      <c r="BC98" s="1672"/>
      <c r="BD98" s="1672"/>
      <c r="BE98" s="1672"/>
      <c r="BF98" s="1672"/>
      <c r="BG98" s="1672"/>
      <c r="BH98" s="1672"/>
      <c r="BI98" s="1672"/>
      <c r="BJ98" s="1672"/>
      <c r="BK98" s="1672"/>
      <c r="BL98" s="1672"/>
      <c r="BM98" s="1672"/>
      <c r="BN98" s="1672"/>
      <c r="BO98" s="1672"/>
      <c r="BP98" s="1672"/>
      <c r="BQ98" s="1672"/>
      <c r="BR98" s="1672"/>
      <c r="BS98" s="1672"/>
      <c r="BT98" s="1672"/>
      <c r="BU98" s="1673"/>
      <c r="BV98" s="1672"/>
      <c r="BW98" s="1672"/>
      <c r="BX98" s="1672"/>
      <c r="BY98" s="1672"/>
      <c r="BZ98" s="1672"/>
    </row>
    <row r="99" spans="2:78" ht="12" customHeight="1">
      <c r="B99" s="1722"/>
      <c r="C99" s="1784" t="s">
        <v>149</v>
      </c>
      <c r="D99" s="1676"/>
      <c r="E99" s="1676"/>
      <c r="F99" s="1676"/>
      <c r="G99" s="1676"/>
      <c r="H99" s="1676"/>
      <c r="I99" s="1676"/>
      <c r="J99" s="1676"/>
      <c r="K99" s="1676"/>
      <c r="L99" s="1676"/>
      <c r="M99" s="1677"/>
      <c r="N99" s="1674"/>
      <c r="O99" s="1674"/>
      <c r="P99" s="1674"/>
      <c r="Q99" s="1674"/>
      <c r="R99" s="1674"/>
      <c r="S99" s="1674"/>
      <c r="T99" s="1674"/>
      <c r="U99" s="1674"/>
      <c r="V99" s="1674"/>
      <c r="W99" s="1674"/>
      <c r="X99" s="1674"/>
      <c r="Y99" s="1674"/>
      <c r="Z99" s="1674"/>
      <c r="AA99" s="1674"/>
      <c r="AB99" s="1674"/>
      <c r="AC99" s="1674"/>
      <c r="AD99" s="1674"/>
      <c r="AE99" s="1674"/>
      <c r="AF99" s="1674"/>
      <c r="AG99" s="1674"/>
      <c r="AH99" s="1674"/>
      <c r="AI99" s="1674"/>
      <c r="AJ99" s="1674"/>
      <c r="AK99" s="1674"/>
      <c r="AL99" s="1674"/>
      <c r="AM99" s="1674"/>
      <c r="AN99" s="1674"/>
      <c r="AO99" s="1674"/>
      <c r="AP99" s="1674"/>
      <c r="AQ99" s="1674"/>
      <c r="AR99" s="1674"/>
      <c r="AS99" s="1674"/>
      <c r="AT99" s="1674"/>
      <c r="AU99" s="1674"/>
      <c r="AV99" s="1674"/>
      <c r="AW99" s="1674"/>
      <c r="AX99" s="1674"/>
      <c r="AY99" s="1674"/>
      <c r="AZ99" s="1674"/>
      <c r="BA99" s="1674"/>
      <c r="BB99" s="1674"/>
      <c r="BC99" s="1674"/>
      <c r="BD99" s="1674"/>
      <c r="BE99" s="1674"/>
      <c r="BF99" s="1674"/>
      <c r="BG99" s="1674"/>
      <c r="BH99" s="1674"/>
      <c r="BI99" s="1674"/>
      <c r="BJ99" s="1674"/>
      <c r="BK99" s="1674"/>
      <c r="BL99" s="1674"/>
      <c r="BM99" s="1674"/>
      <c r="BN99" s="1674"/>
      <c r="BO99" s="1674"/>
      <c r="BP99" s="1674"/>
      <c r="BQ99" s="1674"/>
      <c r="BR99" s="1674"/>
      <c r="BS99" s="1674"/>
      <c r="BT99" s="1674"/>
      <c r="BU99" s="1675"/>
      <c r="BV99" s="1674"/>
      <c r="BW99" s="1674"/>
      <c r="BX99" s="1674"/>
      <c r="BY99" s="1674"/>
      <c r="BZ99" s="1674"/>
    </row>
    <row r="100" spans="2:78" ht="12" customHeight="1">
      <c r="B100" s="1723"/>
      <c r="C100" s="1785"/>
      <c r="D100" s="1786"/>
      <c r="E100" s="1786"/>
      <c r="F100" s="1786"/>
      <c r="G100" s="1786"/>
      <c r="H100" s="1786"/>
      <c r="I100" s="1786"/>
      <c r="J100" s="1786"/>
      <c r="K100" s="1786"/>
      <c r="L100" s="1786"/>
      <c r="M100" s="1787"/>
      <c r="N100" s="1672"/>
      <c r="O100" s="1672"/>
      <c r="P100" s="1672"/>
      <c r="Q100" s="1672"/>
      <c r="R100" s="1672"/>
      <c r="S100" s="1672"/>
      <c r="T100" s="1672"/>
      <c r="U100" s="1672"/>
      <c r="V100" s="1672"/>
      <c r="W100" s="1672"/>
      <c r="X100" s="1672"/>
      <c r="Y100" s="1672"/>
      <c r="Z100" s="1672"/>
      <c r="AA100" s="1672"/>
      <c r="AB100" s="1672"/>
      <c r="AC100" s="1672"/>
      <c r="AD100" s="1672"/>
      <c r="AE100" s="1672"/>
      <c r="AF100" s="1672"/>
      <c r="AG100" s="1672"/>
      <c r="AH100" s="1672"/>
      <c r="AI100" s="1672"/>
      <c r="AJ100" s="1672"/>
      <c r="AK100" s="1672"/>
      <c r="AL100" s="1672"/>
      <c r="AM100" s="1672"/>
      <c r="AN100" s="1672"/>
      <c r="AO100" s="1672"/>
      <c r="AP100" s="1672"/>
      <c r="AQ100" s="1672"/>
      <c r="AR100" s="1672"/>
      <c r="AS100" s="1672"/>
      <c r="AT100" s="1672"/>
      <c r="AU100" s="1672"/>
      <c r="AV100" s="1672"/>
      <c r="AW100" s="1672"/>
      <c r="AX100" s="1672"/>
      <c r="AY100" s="1672"/>
      <c r="AZ100" s="1672"/>
      <c r="BA100" s="1672"/>
      <c r="BB100" s="1672"/>
      <c r="BC100" s="1672"/>
      <c r="BD100" s="1672"/>
      <c r="BE100" s="1672"/>
      <c r="BF100" s="1672"/>
      <c r="BG100" s="1672"/>
      <c r="BH100" s="1672"/>
      <c r="BI100" s="1672"/>
      <c r="BJ100" s="1672"/>
      <c r="BK100" s="1672"/>
      <c r="BL100" s="1672"/>
      <c r="BM100" s="1672"/>
      <c r="BN100" s="1672"/>
      <c r="BO100" s="1672"/>
      <c r="BP100" s="1672"/>
      <c r="BQ100" s="1672"/>
      <c r="BR100" s="1672"/>
      <c r="BS100" s="1672"/>
      <c r="BT100" s="1672"/>
      <c r="BU100" s="1673"/>
      <c r="BV100" s="1672"/>
      <c r="BW100" s="1672"/>
      <c r="BX100" s="1672"/>
      <c r="BY100" s="1672"/>
      <c r="BZ100" s="1672"/>
    </row>
  </sheetData>
  <sheetProtection/>
  <mergeCells count="2108">
    <mergeCell ref="BS100:BU100"/>
    <mergeCell ref="BV100:BZ100"/>
    <mergeCell ref="BA100:BC100"/>
    <mergeCell ref="BD100:BF100"/>
    <mergeCell ref="BG100:BI100"/>
    <mergeCell ref="BJ100:BL100"/>
    <mergeCell ref="BM100:BO100"/>
    <mergeCell ref="BP100:BR100"/>
    <mergeCell ref="AI100:AK100"/>
    <mergeCell ref="AL100:AN100"/>
    <mergeCell ref="AO100:AQ100"/>
    <mergeCell ref="AR100:AT100"/>
    <mergeCell ref="AU100:AW100"/>
    <mergeCell ref="AX100:AZ100"/>
    <mergeCell ref="BP99:BR99"/>
    <mergeCell ref="BS99:BU99"/>
    <mergeCell ref="BV99:BZ99"/>
    <mergeCell ref="N100:P100"/>
    <mergeCell ref="Q100:S100"/>
    <mergeCell ref="T100:V100"/>
    <mergeCell ref="W100:Y100"/>
    <mergeCell ref="Z100:AB100"/>
    <mergeCell ref="AC100:AE100"/>
    <mergeCell ref="AF100:AH100"/>
    <mergeCell ref="AX99:AZ99"/>
    <mergeCell ref="BA99:BC99"/>
    <mergeCell ref="BD99:BF99"/>
    <mergeCell ref="BG99:BI99"/>
    <mergeCell ref="BJ99:BL99"/>
    <mergeCell ref="BM99:BO99"/>
    <mergeCell ref="AF99:AH99"/>
    <mergeCell ref="AI99:AK99"/>
    <mergeCell ref="AL99:AN99"/>
    <mergeCell ref="AO99:AQ99"/>
    <mergeCell ref="AR99:AT99"/>
    <mergeCell ref="AU99:AW99"/>
    <mergeCell ref="BP98:BR98"/>
    <mergeCell ref="BS98:BU98"/>
    <mergeCell ref="BV98:BZ98"/>
    <mergeCell ref="C99:M100"/>
    <mergeCell ref="N99:P99"/>
    <mergeCell ref="Q99:S99"/>
    <mergeCell ref="T99:V99"/>
    <mergeCell ref="W99:Y99"/>
    <mergeCell ref="Z99:AB99"/>
    <mergeCell ref="AC99:AE99"/>
    <mergeCell ref="AX98:AZ98"/>
    <mergeCell ref="BA98:BC98"/>
    <mergeCell ref="BD98:BF98"/>
    <mergeCell ref="BG98:BI98"/>
    <mergeCell ref="BJ98:BL98"/>
    <mergeCell ref="BM98:BO98"/>
    <mergeCell ref="AF98:AH98"/>
    <mergeCell ref="AI98:AK98"/>
    <mergeCell ref="AL98:AN98"/>
    <mergeCell ref="AO98:AQ98"/>
    <mergeCell ref="AR98:AT98"/>
    <mergeCell ref="AU98:AW98"/>
    <mergeCell ref="BM97:BO97"/>
    <mergeCell ref="BP97:BR97"/>
    <mergeCell ref="BS97:BU97"/>
    <mergeCell ref="BV97:BZ97"/>
    <mergeCell ref="N98:P98"/>
    <mergeCell ref="Q98:S98"/>
    <mergeCell ref="T98:V98"/>
    <mergeCell ref="W98:Y98"/>
    <mergeCell ref="Z98:AB98"/>
    <mergeCell ref="AC98:AE98"/>
    <mergeCell ref="AU97:AW97"/>
    <mergeCell ref="AX97:AZ97"/>
    <mergeCell ref="BA97:BC97"/>
    <mergeCell ref="BD97:BF97"/>
    <mergeCell ref="BG97:BI97"/>
    <mergeCell ref="BJ97:BL97"/>
    <mergeCell ref="AC97:AE97"/>
    <mergeCell ref="AF97:AH97"/>
    <mergeCell ref="AI97:AK97"/>
    <mergeCell ref="AL97:AN97"/>
    <mergeCell ref="AO97:AQ97"/>
    <mergeCell ref="AR97:AT97"/>
    <mergeCell ref="C97:M98"/>
    <mergeCell ref="N97:P97"/>
    <mergeCell ref="Q97:S97"/>
    <mergeCell ref="T97:V97"/>
    <mergeCell ref="W97:Y97"/>
    <mergeCell ref="Z97:AB97"/>
    <mergeCell ref="BG96:BI96"/>
    <mergeCell ref="BJ96:BL96"/>
    <mergeCell ref="BM96:BO96"/>
    <mergeCell ref="BP96:BR96"/>
    <mergeCell ref="BS96:BU96"/>
    <mergeCell ref="BV96:BZ96"/>
    <mergeCell ref="AO96:AQ96"/>
    <mergeCell ref="AR96:AT96"/>
    <mergeCell ref="AU96:AW96"/>
    <mergeCell ref="AX96:AZ96"/>
    <mergeCell ref="BA96:BC96"/>
    <mergeCell ref="BD96:BF96"/>
    <mergeCell ref="BV95:BZ95"/>
    <mergeCell ref="N96:P96"/>
    <mergeCell ref="Q96:S96"/>
    <mergeCell ref="T96:V96"/>
    <mergeCell ref="W96:Y96"/>
    <mergeCell ref="Z96:AB96"/>
    <mergeCell ref="AC96:AE96"/>
    <mergeCell ref="AF96:AH96"/>
    <mergeCell ref="AI96:AK96"/>
    <mergeCell ref="AL96:AN96"/>
    <mergeCell ref="BD95:BF95"/>
    <mergeCell ref="BG95:BI95"/>
    <mergeCell ref="BJ95:BL95"/>
    <mergeCell ref="BM95:BO95"/>
    <mergeCell ref="BP95:BR95"/>
    <mergeCell ref="BS95:BU95"/>
    <mergeCell ref="AL95:AN95"/>
    <mergeCell ref="AO95:AQ95"/>
    <mergeCell ref="AR95:AT95"/>
    <mergeCell ref="AU95:AW95"/>
    <mergeCell ref="AX95:AZ95"/>
    <mergeCell ref="BA95:BC95"/>
    <mergeCell ref="BV94:BZ94"/>
    <mergeCell ref="D95:M96"/>
    <mergeCell ref="N95:P95"/>
    <mergeCell ref="Q95:S95"/>
    <mergeCell ref="T95:V95"/>
    <mergeCell ref="W95:Y95"/>
    <mergeCell ref="Z95:AB95"/>
    <mergeCell ref="AC95:AE95"/>
    <mergeCell ref="AF95:AH95"/>
    <mergeCell ref="AI95:AK95"/>
    <mergeCell ref="BD94:BF94"/>
    <mergeCell ref="BG94:BI94"/>
    <mergeCell ref="BJ94:BL94"/>
    <mergeCell ref="BM94:BO94"/>
    <mergeCell ref="BP94:BR94"/>
    <mergeCell ref="BS94:BU94"/>
    <mergeCell ref="AL94:AN94"/>
    <mergeCell ref="AO94:AQ94"/>
    <mergeCell ref="AR94:AT94"/>
    <mergeCell ref="AU94:AW94"/>
    <mergeCell ref="AX94:AZ94"/>
    <mergeCell ref="BA94:BC94"/>
    <mergeCell ref="BS93:BU93"/>
    <mergeCell ref="BV93:BZ93"/>
    <mergeCell ref="N94:P94"/>
    <mergeCell ref="Q94:S94"/>
    <mergeCell ref="T94:V94"/>
    <mergeCell ref="W94:Y94"/>
    <mergeCell ref="Z94:AB94"/>
    <mergeCell ref="AC94:AE94"/>
    <mergeCell ref="AF94:AH94"/>
    <mergeCell ref="AI94:AK94"/>
    <mergeCell ref="BA93:BC93"/>
    <mergeCell ref="BD93:BF93"/>
    <mergeCell ref="BG93:BI93"/>
    <mergeCell ref="BJ93:BL93"/>
    <mergeCell ref="BM93:BO93"/>
    <mergeCell ref="BP93:BR93"/>
    <mergeCell ref="AI93:AK93"/>
    <mergeCell ref="AL93:AN93"/>
    <mergeCell ref="AO93:AQ93"/>
    <mergeCell ref="AR93:AT93"/>
    <mergeCell ref="AU93:AW93"/>
    <mergeCell ref="AX93:AZ93"/>
    <mergeCell ref="BS92:BU92"/>
    <mergeCell ref="BV92:BZ92"/>
    <mergeCell ref="D93:M94"/>
    <mergeCell ref="N93:P93"/>
    <mergeCell ref="Q93:S93"/>
    <mergeCell ref="T93:V93"/>
    <mergeCell ref="W93:Y93"/>
    <mergeCell ref="Z93:AB93"/>
    <mergeCell ref="AC93:AE93"/>
    <mergeCell ref="AF93:AH93"/>
    <mergeCell ref="BA92:BC92"/>
    <mergeCell ref="BD92:BF92"/>
    <mergeCell ref="BG92:BI92"/>
    <mergeCell ref="BJ92:BL92"/>
    <mergeCell ref="BM92:BO92"/>
    <mergeCell ref="BP92:BR92"/>
    <mergeCell ref="AI92:AK92"/>
    <mergeCell ref="AL92:AN92"/>
    <mergeCell ref="AO92:AQ92"/>
    <mergeCell ref="AR92:AT92"/>
    <mergeCell ref="AU92:AW92"/>
    <mergeCell ref="AX92:AZ92"/>
    <mergeCell ref="BP91:BR91"/>
    <mergeCell ref="BS91:BU91"/>
    <mergeCell ref="BV91:BZ91"/>
    <mergeCell ref="N92:P92"/>
    <mergeCell ref="Q92:S92"/>
    <mergeCell ref="T92:V92"/>
    <mergeCell ref="W92:Y92"/>
    <mergeCell ref="Z92:AB92"/>
    <mergeCell ref="AC92:AE92"/>
    <mergeCell ref="AF92:AH92"/>
    <mergeCell ref="AX91:AZ91"/>
    <mergeCell ref="BA91:BC91"/>
    <mergeCell ref="BD91:BF91"/>
    <mergeCell ref="BG91:BI91"/>
    <mergeCell ref="BJ91:BL91"/>
    <mergeCell ref="BM91:BO91"/>
    <mergeCell ref="AF91:AH91"/>
    <mergeCell ref="AI91:AK91"/>
    <mergeCell ref="AL91:AN91"/>
    <mergeCell ref="AO91:AQ91"/>
    <mergeCell ref="AR91:AT91"/>
    <mergeCell ref="AU91:AW91"/>
    <mergeCell ref="N91:P91"/>
    <mergeCell ref="Q91:S91"/>
    <mergeCell ref="T91:V91"/>
    <mergeCell ref="W91:Y91"/>
    <mergeCell ref="Z91:AB91"/>
    <mergeCell ref="AC91:AE91"/>
    <mergeCell ref="BG90:BI90"/>
    <mergeCell ref="BJ90:BL90"/>
    <mergeCell ref="BM90:BO90"/>
    <mergeCell ref="BP90:BR90"/>
    <mergeCell ref="BS90:BU90"/>
    <mergeCell ref="BV90:BZ90"/>
    <mergeCell ref="AO90:AQ90"/>
    <mergeCell ref="AR90:AT90"/>
    <mergeCell ref="AU90:AW90"/>
    <mergeCell ref="AX90:AZ90"/>
    <mergeCell ref="BA90:BC90"/>
    <mergeCell ref="BD90:BF90"/>
    <mergeCell ref="W90:Y90"/>
    <mergeCell ref="Z90:AB90"/>
    <mergeCell ref="AC90:AE90"/>
    <mergeCell ref="AF90:AH90"/>
    <mergeCell ref="AI90:AK90"/>
    <mergeCell ref="AL90:AN90"/>
    <mergeCell ref="BG89:BI89"/>
    <mergeCell ref="BJ89:BL89"/>
    <mergeCell ref="BM89:BO89"/>
    <mergeCell ref="BP89:BR89"/>
    <mergeCell ref="BS89:BU89"/>
    <mergeCell ref="BV89:BZ89"/>
    <mergeCell ref="AO89:AQ89"/>
    <mergeCell ref="AR89:AT89"/>
    <mergeCell ref="AU89:AW89"/>
    <mergeCell ref="AX89:AZ89"/>
    <mergeCell ref="BA89:BC89"/>
    <mergeCell ref="BD89:BF89"/>
    <mergeCell ref="W89:Y89"/>
    <mergeCell ref="Z89:AB89"/>
    <mergeCell ref="AC89:AE89"/>
    <mergeCell ref="AF89:AH89"/>
    <mergeCell ref="AI89:AK89"/>
    <mergeCell ref="AL89:AN89"/>
    <mergeCell ref="B89:B100"/>
    <mergeCell ref="C89:C96"/>
    <mergeCell ref="D89:M90"/>
    <mergeCell ref="N89:P89"/>
    <mergeCell ref="Q89:S89"/>
    <mergeCell ref="T89:V89"/>
    <mergeCell ref="N90:P90"/>
    <mergeCell ref="Q90:S90"/>
    <mergeCell ref="T90:V90"/>
    <mergeCell ref="D91:M92"/>
    <mergeCell ref="BG88:BI88"/>
    <mergeCell ref="BJ88:BL88"/>
    <mergeCell ref="BM88:BO88"/>
    <mergeCell ref="BP88:BR88"/>
    <mergeCell ref="BS88:BU88"/>
    <mergeCell ref="BV88:BZ88"/>
    <mergeCell ref="AO88:AQ88"/>
    <mergeCell ref="AR88:AT88"/>
    <mergeCell ref="AU88:AW88"/>
    <mergeCell ref="AX88:AZ88"/>
    <mergeCell ref="BA88:BC88"/>
    <mergeCell ref="BD88:BF88"/>
    <mergeCell ref="BV87:BZ87"/>
    <mergeCell ref="N88:P88"/>
    <mergeCell ref="Q88:S88"/>
    <mergeCell ref="T88:V88"/>
    <mergeCell ref="W88:Y88"/>
    <mergeCell ref="Z88:AB88"/>
    <mergeCell ref="AC88:AE88"/>
    <mergeCell ref="AF88:AH88"/>
    <mergeCell ref="AI88:AK88"/>
    <mergeCell ref="AL88:AN88"/>
    <mergeCell ref="BD87:BF87"/>
    <mergeCell ref="BG87:BI87"/>
    <mergeCell ref="BJ87:BL87"/>
    <mergeCell ref="BM87:BO87"/>
    <mergeCell ref="BP87:BR87"/>
    <mergeCell ref="BS87:BU87"/>
    <mergeCell ref="AL87:AN87"/>
    <mergeCell ref="AO87:AQ87"/>
    <mergeCell ref="AR87:AT87"/>
    <mergeCell ref="AU87:AW87"/>
    <mergeCell ref="AX87:AZ87"/>
    <mergeCell ref="BA87:BC87"/>
    <mergeCell ref="BV86:BZ86"/>
    <mergeCell ref="C87:M88"/>
    <mergeCell ref="N87:P87"/>
    <mergeCell ref="Q87:S87"/>
    <mergeCell ref="T87:V87"/>
    <mergeCell ref="W87:Y87"/>
    <mergeCell ref="Z87:AB87"/>
    <mergeCell ref="AC87:AE87"/>
    <mergeCell ref="AF87:AH87"/>
    <mergeCell ref="AI87:AK87"/>
    <mergeCell ref="BD86:BF86"/>
    <mergeCell ref="BG86:BI86"/>
    <mergeCell ref="BJ86:BL86"/>
    <mergeCell ref="BM86:BO86"/>
    <mergeCell ref="BP86:BR86"/>
    <mergeCell ref="BS86:BU86"/>
    <mergeCell ref="AL86:AN86"/>
    <mergeCell ref="AO86:AQ86"/>
    <mergeCell ref="AR86:AT86"/>
    <mergeCell ref="AU86:AW86"/>
    <mergeCell ref="AX86:AZ86"/>
    <mergeCell ref="BA86:BC86"/>
    <mergeCell ref="BS85:BU85"/>
    <mergeCell ref="BV85:BZ85"/>
    <mergeCell ref="N86:P86"/>
    <mergeCell ref="Q86:S86"/>
    <mergeCell ref="T86:V86"/>
    <mergeCell ref="W86:Y86"/>
    <mergeCell ref="Z86:AB86"/>
    <mergeCell ref="AC86:AE86"/>
    <mergeCell ref="AF86:AH86"/>
    <mergeCell ref="AI86:AK86"/>
    <mergeCell ref="BA85:BC85"/>
    <mergeCell ref="BD85:BF85"/>
    <mergeCell ref="BG85:BI85"/>
    <mergeCell ref="BJ85:BL85"/>
    <mergeCell ref="BM85:BO85"/>
    <mergeCell ref="BP85:BR85"/>
    <mergeCell ref="AI85:AK85"/>
    <mergeCell ref="AL85:AN85"/>
    <mergeCell ref="AO85:AQ85"/>
    <mergeCell ref="AR85:AT85"/>
    <mergeCell ref="AU85:AW85"/>
    <mergeCell ref="AX85:AZ85"/>
    <mergeCell ref="BS84:BU84"/>
    <mergeCell ref="BV84:BZ84"/>
    <mergeCell ref="C85:M86"/>
    <mergeCell ref="N85:P85"/>
    <mergeCell ref="Q85:S85"/>
    <mergeCell ref="T85:V85"/>
    <mergeCell ref="W85:Y85"/>
    <mergeCell ref="Z85:AB85"/>
    <mergeCell ref="AC85:AE85"/>
    <mergeCell ref="AF85:AH85"/>
    <mergeCell ref="BA84:BC84"/>
    <mergeCell ref="BD84:BF84"/>
    <mergeCell ref="BG84:BI84"/>
    <mergeCell ref="BJ84:BL84"/>
    <mergeCell ref="BM84:BO84"/>
    <mergeCell ref="BP84:BR84"/>
    <mergeCell ref="AI84:AK84"/>
    <mergeCell ref="AL84:AN84"/>
    <mergeCell ref="AO84:AQ84"/>
    <mergeCell ref="AR84:AT84"/>
    <mergeCell ref="AU84:AW84"/>
    <mergeCell ref="AX84:AZ84"/>
    <mergeCell ref="BP83:BR83"/>
    <mergeCell ref="BS83:BU83"/>
    <mergeCell ref="BV83:BZ83"/>
    <mergeCell ref="N84:P84"/>
    <mergeCell ref="Q84:S84"/>
    <mergeCell ref="T84:V84"/>
    <mergeCell ref="W84:Y84"/>
    <mergeCell ref="Z84:AB84"/>
    <mergeCell ref="AC84:AE84"/>
    <mergeCell ref="AF84:AH84"/>
    <mergeCell ref="AX83:AZ83"/>
    <mergeCell ref="BA83:BC83"/>
    <mergeCell ref="BD83:BF83"/>
    <mergeCell ref="BG83:BI83"/>
    <mergeCell ref="BJ83:BL83"/>
    <mergeCell ref="BM83:BO83"/>
    <mergeCell ref="AF83:AH83"/>
    <mergeCell ref="AI83:AK83"/>
    <mergeCell ref="AL83:AN83"/>
    <mergeCell ref="AO83:AQ83"/>
    <mergeCell ref="AR83:AT83"/>
    <mergeCell ref="AU83:AW83"/>
    <mergeCell ref="BP82:BR82"/>
    <mergeCell ref="BS82:BU82"/>
    <mergeCell ref="BV82:BZ82"/>
    <mergeCell ref="C83:M84"/>
    <mergeCell ref="N83:P83"/>
    <mergeCell ref="Q83:S83"/>
    <mergeCell ref="T83:V83"/>
    <mergeCell ref="W83:Y83"/>
    <mergeCell ref="Z83:AB83"/>
    <mergeCell ref="AC83:AE83"/>
    <mergeCell ref="AX82:AZ82"/>
    <mergeCell ref="BA82:BC82"/>
    <mergeCell ref="BD82:BF82"/>
    <mergeCell ref="BG82:BI82"/>
    <mergeCell ref="BJ82:BL82"/>
    <mergeCell ref="BM82:BO82"/>
    <mergeCell ref="AF82:AH82"/>
    <mergeCell ref="AI82:AK82"/>
    <mergeCell ref="AL82:AN82"/>
    <mergeCell ref="AO82:AQ82"/>
    <mergeCell ref="AR82:AT82"/>
    <mergeCell ref="AU82:AW82"/>
    <mergeCell ref="BM81:BO81"/>
    <mergeCell ref="BP81:BR81"/>
    <mergeCell ref="BS81:BU81"/>
    <mergeCell ref="BV81:BZ81"/>
    <mergeCell ref="N82:P82"/>
    <mergeCell ref="Q82:S82"/>
    <mergeCell ref="T82:V82"/>
    <mergeCell ref="W82:Y82"/>
    <mergeCell ref="Z82:AB82"/>
    <mergeCell ref="AC82:AE82"/>
    <mergeCell ref="AU81:AW81"/>
    <mergeCell ref="AX81:AZ81"/>
    <mergeCell ref="BA81:BC81"/>
    <mergeCell ref="BD81:BF81"/>
    <mergeCell ref="BG81:BI81"/>
    <mergeCell ref="BJ81:BL81"/>
    <mergeCell ref="AC81:AE81"/>
    <mergeCell ref="AF81:AH81"/>
    <mergeCell ref="AI81:AK81"/>
    <mergeCell ref="AL81:AN81"/>
    <mergeCell ref="AO81:AQ81"/>
    <mergeCell ref="AR81:AT81"/>
    <mergeCell ref="C81:M82"/>
    <mergeCell ref="N81:P81"/>
    <mergeCell ref="Q81:S81"/>
    <mergeCell ref="T81:V81"/>
    <mergeCell ref="W81:Y81"/>
    <mergeCell ref="Z81:AB81"/>
    <mergeCell ref="BG80:BI80"/>
    <mergeCell ref="BJ80:BL80"/>
    <mergeCell ref="BM80:BO80"/>
    <mergeCell ref="BP80:BR80"/>
    <mergeCell ref="BS80:BU80"/>
    <mergeCell ref="BV80:BZ80"/>
    <mergeCell ref="AO80:AQ80"/>
    <mergeCell ref="AR80:AT80"/>
    <mergeCell ref="AU80:AW80"/>
    <mergeCell ref="AX80:AZ80"/>
    <mergeCell ref="BA80:BC80"/>
    <mergeCell ref="BD80:BF80"/>
    <mergeCell ref="BV79:BZ79"/>
    <mergeCell ref="N80:P80"/>
    <mergeCell ref="Q80:S80"/>
    <mergeCell ref="T80:V80"/>
    <mergeCell ref="W80:Y80"/>
    <mergeCell ref="Z80:AB80"/>
    <mergeCell ref="AC80:AE80"/>
    <mergeCell ref="AF80:AH80"/>
    <mergeCell ref="AI80:AK80"/>
    <mergeCell ref="AL80:AN80"/>
    <mergeCell ref="BD79:BF79"/>
    <mergeCell ref="BG79:BI79"/>
    <mergeCell ref="BJ79:BL79"/>
    <mergeCell ref="BM79:BO79"/>
    <mergeCell ref="BP79:BR79"/>
    <mergeCell ref="BS79:BU79"/>
    <mergeCell ref="AL79:AN79"/>
    <mergeCell ref="AO79:AQ79"/>
    <mergeCell ref="AR79:AT79"/>
    <mergeCell ref="AU79:AW79"/>
    <mergeCell ref="AX79:AZ79"/>
    <mergeCell ref="BA79:BC79"/>
    <mergeCell ref="BV78:BZ78"/>
    <mergeCell ref="C79:M80"/>
    <mergeCell ref="N79:P79"/>
    <mergeCell ref="Q79:S79"/>
    <mergeCell ref="T79:V79"/>
    <mergeCell ref="W79:Y79"/>
    <mergeCell ref="Z79:AB79"/>
    <mergeCell ref="AC79:AE79"/>
    <mergeCell ref="AF79:AH79"/>
    <mergeCell ref="AI79:AK79"/>
    <mergeCell ref="BD78:BF78"/>
    <mergeCell ref="BG78:BI78"/>
    <mergeCell ref="BJ78:BL78"/>
    <mergeCell ref="BM78:BO78"/>
    <mergeCell ref="BP78:BR78"/>
    <mergeCell ref="BS78:BU78"/>
    <mergeCell ref="AL78:AN78"/>
    <mergeCell ref="AO78:AQ78"/>
    <mergeCell ref="AR78:AT78"/>
    <mergeCell ref="AU78:AW78"/>
    <mergeCell ref="AX78:AZ78"/>
    <mergeCell ref="BA78:BC78"/>
    <mergeCell ref="BS77:BU77"/>
    <mergeCell ref="BV77:BZ77"/>
    <mergeCell ref="N78:P78"/>
    <mergeCell ref="Q78:S78"/>
    <mergeCell ref="T78:V78"/>
    <mergeCell ref="W78:Y78"/>
    <mergeCell ref="Z78:AB78"/>
    <mergeCell ref="AC78:AE78"/>
    <mergeCell ref="AF78:AH78"/>
    <mergeCell ref="AI78:AK78"/>
    <mergeCell ref="BA77:BC77"/>
    <mergeCell ref="BD77:BF77"/>
    <mergeCell ref="BG77:BI77"/>
    <mergeCell ref="BJ77:BL77"/>
    <mergeCell ref="BM77:BO77"/>
    <mergeCell ref="BP77:BR77"/>
    <mergeCell ref="AI77:AK77"/>
    <mergeCell ref="AL77:AN77"/>
    <mergeCell ref="AO77:AQ77"/>
    <mergeCell ref="AR77:AT77"/>
    <mergeCell ref="AU77:AW77"/>
    <mergeCell ref="AX77:AZ77"/>
    <mergeCell ref="BS76:BU76"/>
    <mergeCell ref="BV76:BZ76"/>
    <mergeCell ref="C77:M78"/>
    <mergeCell ref="N77:P77"/>
    <mergeCell ref="Q77:S77"/>
    <mergeCell ref="T77:V77"/>
    <mergeCell ref="W77:Y77"/>
    <mergeCell ref="Z77:AB77"/>
    <mergeCell ref="AC77:AE77"/>
    <mergeCell ref="AF77:AH77"/>
    <mergeCell ref="BA76:BC76"/>
    <mergeCell ref="BD76:BF76"/>
    <mergeCell ref="BG76:BI76"/>
    <mergeCell ref="BJ76:BL76"/>
    <mergeCell ref="BM76:BO76"/>
    <mergeCell ref="BP76:BR76"/>
    <mergeCell ref="AI76:AK76"/>
    <mergeCell ref="AL76:AN76"/>
    <mergeCell ref="AO76:AQ76"/>
    <mergeCell ref="AR76:AT76"/>
    <mergeCell ref="AU76:AW76"/>
    <mergeCell ref="AX76:AZ76"/>
    <mergeCell ref="BP75:BR75"/>
    <mergeCell ref="BS75:BU75"/>
    <mergeCell ref="BV75:BZ75"/>
    <mergeCell ref="N76:P76"/>
    <mergeCell ref="Q76:S76"/>
    <mergeCell ref="T76:V76"/>
    <mergeCell ref="W76:Y76"/>
    <mergeCell ref="Z76:AB76"/>
    <mergeCell ref="AC76:AE76"/>
    <mergeCell ref="AF76:AH76"/>
    <mergeCell ref="AX75:AZ75"/>
    <mergeCell ref="BA75:BC75"/>
    <mergeCell ref="BD75:BF75"/>
    <mergeCell ref="BG75:BI75"/>
    <mergeCell ref="BJ75:BL75"/>
    <mergeCell ref="BM75:BO75"/>
    <mergeCell ref="AF75:AH75"/>
    <mergeCell ref="AI75:AK75"/>
    <mergeCell ref="AL75:AN75"/>
    <mergeCell ref="AO75:AQ75"/>
    <mergeCell ref="AR75:AT75"/>
    <mergeCell ref="AU75:AW75"/>
    <mergeCell ref="BP74:BR74"/>
    <mergeCell ref="BS74:BU74"/>
    <mergeCell ref="BV74:BZ74"/>
    <mergeCell ref="C75:M76"/>
    <mergeCell ref="N75:P75"/>
    <mergeCell ref="Q75:S75"/>
    <mergeCell ref="T75:V75"/>
    <mergeCell ref="W75:Y75"/>
    <mergeCell ref="Z75:AB75"/>
    <mergeCell ref="AC75:AE75"/>
    <mergeCell ref="AX74:AZ74"/>
    <mergeCell ref="BA74:BC74"/>
    <mergeCell ref="BD74:BF74"/>
    <mergeCell ref="BG74:BI74"/>
    <mergeCell ref="BJ74:BL74"/>
    <mergeCell ref="BM74:BO74"/>
    <mergeCell ref="AF74:AH74"/>
    <mergeCell ref="AI74:AK74"/>
    <mergeCell ref="AL74:AN74"/>
    <mergeCell ref="AO74:AQ74"/>
    <mergeCell ref="AR74:AT74"/>
    <mergeCell ref="AU74:AW74"/>
    <mergeCell ref="BM73:BO73"/>
    <mergeCell ref="BP73:BR73"/>
    <mergeCell ref="BS73:BU73"/>
    <mergeCell ref="BV73:BZ73"/>
    <mergeCell ref="N74:P74"/>
    <mergeCell ref="Q74:S74"/>
    <mergeCell ref="T74:V74"/>
    <mergeCell ref="W74:Y74"/>
    <mergeCell ref="Z74:AB74"/>
    <mergeCell ref="AC74:AE74"/>
    <mergeCell ref="AU73:AW73"/>
    <mergeCell ref="AX73:AZ73"/>
    <mergeCell ref="BA73:BC73"/>
    <mergeCell ref="BD73:BF73"/>
    <mergeCell ref="BG73:BI73"/>
    <mergeCell ref="BJ73:BL73"/>
    <mergeCell ref="AC73:AE73"/>
    <mergeCell ref="AF73:AH73"/>
    <mergeCell ref="AI73:AK73"/>
    <mergeCell ref="AL73:AN73"/>
    <mergeCell ref="AO73:AQ73"/>
    <mergeCell ref="AR73:AT73"/>
    <mergeCell ref="C73:M74"/>
    <mergeCell ref="N73:P73"/>
    <mergeCell ref="Q73:S73"/>
    <mergeCell ref="T73:V73"/>
    <mergeCell ref="W73:Y73"/>
    <mergeCell ref="Z73:AB73"/>
    <mergeCell ref="BG72:BI72"/>
    <mergeCell ref="BJ72:BL72"/>
    <mergeCell ref="BM72:BO72"/>
    <mergeCell ref="BP72:BR72"/>
    <mergeCell ref="BS72:BU72"/>
    <mergeCell ref="BV72:BZ72"/>
    <mergeCell ref="AO72:AQ72"/>
    <mergeCell ref="AR72:AT72"/>
    <mergeCell ref="AU72:AW72"/>
    <mergeCell ref="AX72:AZ72"/>
    <mergeCell ref="BA72:BC72"/>
    <mergeCell ref="BD72:BF72"/>
    <mergeCell ref="BV71:BZ71"/>
    <mergeCell ref="N72:P72"/>
    <mergeCell ref="Q72:S72"/>
    <mergeCell ref="T72:V72"/>
    <mergeCell ref="W72:Y72"/>
    <mergeCell ref="Z72:AB72"/>
    <mergeCell ref="AC72:AE72"/>
    <mergeCell ref="AF72:AH72"/>
    <mergeCell ref="AI72:AK72"/>
    <mergeCell ref="AL72:AN72"/>
    <mergeCell ref="BD71:BF71"/>
    <mergeCell ref="BG71:BI71"/>
    <mergeCell ref="BJ71:BL71"/>
    <mergeCell ref="BM71:BO71"/>
    <mergeCell ref="BP71:BR71"/>
    <mergeCell ref="BS71:BU71"/>
    <mergeCell ref="AL71:AN71"/>
    <mergeCell ref="AO71:AQ71"/>
    <mergeCell ref="AR71:AT71"/>
    <mergeCell ref="AU71:AW71"/>
    <mergeCell ref="AX71:AZ71"/>
    <mergeCell ref="BA71:BC71"/>
    <mergeCell ref="BV70:BZ70"/>
    <mergeCell ref="D71:M72"/>
    <mergeCell ref="N71:P71"/>
    <mergeCell ref="Q71:S71"/>
    <mergeCell ref="T71:V71"/>
    <mergeCell ref="W71:Y71"/>
    <mergeCell ref="Z71:AB71"/>
    <mergeCell ref="AC71:AE71"/>
    <mergeCell ref="AF71:AH71"/>
    <mergeCell ref="AI71:AK71"/>
    <mergeCell ref="BD70:BF70"/>
    <mergeCell ref="BG70:BI70"/>
    <mergeCell ref="BJ70:BL70"/>
    <mergeCell ref="BM70:BO70"/>
    <mergeCell ref="BP70:BR70"/>
    <mergeCell ref="BS70:BU70"/>
    <mergeCell ref="AL70:AN70"/>
    <mergeCell ref="AO70:AQ70"/>
    <mergeCell ref="AR70:AT70"/>
    <mergeCell ref="AU70:AW70"/>
    <mergeCell ref="AX70:AZ70"/>
    <mergeCell ref="BA70:BC70"/>
    <mergeCell ref="BS69:BU69"/>
    <mergeCell ref="BV69:BZ69"/>
    <mergeCell ref="N70:P70"/>
    <mergeCell ref="Q70:S70"/>
    <mergeCell ref="T70:V70"/>
    <mergeCell ref="W70:Y70"/>
    <mergeCell ref="Z70:AB70"/>
    <mergeCell ref="AC70:AE70"/>
    <mergeCell ref="AF70:AH70"/>
    <mergeCell ref="AI70:AK70"/>
    <mergeCell ref="BA69:BC69"/>
    <mergeCell ref="BD69:BF69"/>
    <mergeCell ref="BG69:BI69"/>
    <mergeCell ref="BJ69:BL69"/>
    <mergeCell ref="BM69:BO69"/>
    <mergeCell ref="BP69:BR69"/>
    <mergeCell ref="AI69:AK69"/>
    <mergeCell ref="AL69:AN69"/>
    <mergeCell ref="AO69:AQ69"/>
    <mergeCell ref="AR69:AT69"/>
    <mergeCell ref="AU69:AW69"/>
    <mergeCell ref="AX69:AZ69"/>
    <mergeCell ref="BS68:BU68"/>
    <mergeCell ref="BV68:BZ68"/>
    <mergeCell ref="D69:M70"/>
    <mergeCell ref="N69:P69"/>
    <mergeCell ref="Q69:S69"/>
    <mergeCell ref="T69:V69"/>
    <mergeCell ref="W69:Y69"/>
    <mergeCell ref="Z69:AB69"/>
    <mergeCell ref="AC69:AE69"/>
    <mergeCell ref="AF69:AH69"/>
    <mergeCell ref="BA68:BC68"/>
    <mergeCell ref="BD68:BF68"/>
    <mergeCell ref="BG68:BI68"/>
    <mergeCell ref="BJ68:BL68"/>
    <mergeCell ref="BM68:BO68"/>
    <mergeCell ref="BP68:BR68"/>
    <mergeCell ref="AI68:AK68"/>
    <mergeCell ref="AL68:AN68"/>
    <mergeCell ref="AO68:AQ68"/>
    <mergeCell ref="AR68:AT68"/>
    <mergeCell ref="AU68:AW68"/>
    <mergeCell ref="AX68:AZ68"/>
    <mergeCell ref="BP67:BR67"/>
    <mergeCell ref="BS67:BU67"/>
    <mergeCell ref="BV67:BZ67"/>
    <mergeCell ref="N68:P68"/>
    <mergeCell ref="Q68:S68"/>
    <mergeCell ref="T68:V68"/>
    <mergeCell ref="W68:Y68"/>
    <mergeCell ref="Z68:AB68"/>
    <mergeCell ref="AC68:AE68"/>
    <mergeCell ref="AF68:AH68"/>
    <mergeCell ref="AX67:AZ67"/>
    <mergeCell ref="BA67:BC67"/>
    <mergeCell ref="BD67:BF67"/>
    <mergeCell ref="BG67:BI67"/>
    <mergeCell ref="BJ67:BL67"/>
    <mergeCell ref="BM67:BO67"/>
    <mergeCell ref="AF67:AH67"/>
    <mergeCell ref="AI67:AK67"/>
    <mergeCell ref="AL67:AN67"/>
    <mergeCell ref="AO67:AQ67"/>
    <mergeCell ref="AR67:AT67"/>
    <mergeCell ref="AU67:AW67"/>
    <mergeCell ref="N67:P67"/>
    <mergeCell ref="Q67:S67"/>
    <mergeCell ref="T67:V67"/>
    <mergeCell ref="W67:Y67"/>
    <mergeCell ref="Z67:AB67"/>
    <mergeCell ref="AC67:AE67"/>
    <mergeCell ref="BG66:BI66"/>
    <mergeCell ref="BJ66:BL66"/>
    <mergeCell ref="BM66:BO66"/>
    <mergeCell ref="BP66:BR66"/>
    <mergeCell ref="BS66:BU66"/>
    <mergeCell ref="BV66:BZ66"/>
    <mergeCell ref="AO66:AQ66"/>
    <mergeCell ref="AR66:AT66"/>
    <mergeCell ref="AU66:AW66"/>
    <mergeCell ref="AX66:AZ66"/>
    <mergeCell ref="BA66:BC66"/>
    <mergeCell ref="BD66:BF66"/>
    <mergeCell ref="BV65:BZ65"/>
    <mergeCell ref="N66:P66"/>
    <mergeCell ref="Q66:S66"/>
    <mergeCell ref="T66:V66"/>
    <mergeCell ref="W66:Y66"/>
    <mergeCell ref="Z66:AB66"/>
    <mergeCell ref="AC66:AE66"/>
    <mergeCell ref="AF66:AH66"/>
    <mergeCell ref="AI66:AK66"/>
    <mergeCell ref="AL66:AN66"/>
    <mergeCell ref="BD65:BF65"/>
    <mergeCell ref="BG65:BI65"/>
    <mergeCell ref="BJ65:BL65"/>
    <mergeCell ref="BM65:BO65"/>
    <mergeCell ref="BP65:BR65"/>
    <mergeCell ref="BS65:BU65"/>
    <mergeCell ref="AL65:AN65"/>
    <mergeCell ref="AO65:AQ65"/>
    <mergeCell ref="AR65:AT65"/>
    <mergeCell ref="AU65:AW65"/>
    <mergeCell ref="AX65:AZ65"/>
    <mergeCell ref="BA65:BC65"/>
    <mergeCell ref="BV64:BZ64"/>
    <mergeCell ref="D65:M66"/>
    <mergeCell ref="N65:P65"/>
    <mergeCell ref="Q65:S65"/>
    <mergeCell ref="T65:V65"/>
    <mergeCell ref="W65:Y65"/>
    <mergeCell ref="Z65:AB65"/>
    <mergeCell ref="AC65:AE65"/>
    <mergeCell ref="AF65:AH65"/>
    <mergeCell ref="AI65:AK65"/>
    <mergeCell ref="BD64:BF64"/>
    <mergeCell ref="BG64:BI64"/>
    <mergeCell ref="BJ64:BL64"/>
    <mergeCell ref="BM64:BO64"/>
    <mergeCell ref="BP64:BR64"/>
    <mergeCell ref="BS64:BU64"/>
    <mergeCell ref="AL64:AN64"/>
    <mergeCell ref="AO64:AQ64"/>
    <mergeCell ref="AR64:AT64"/>
    <mergeCell ref="AU64:AW64"/>
    <mergeCell ref="AX64:AZ64"/>
    <mergeCell ref="BA64:BC64"/>
    <mergeCell ref="BS63:BU63"/>
    <mergeCell ref="BV63:BZ63"/>
    <mergeCell ref="N64:P64"/>
    <mergeCell ref="Q64:S64"/>
    <mergeCell ref="T64:V64"/>
    <mergeCell ref="W64:Y64"/>
    <mergeCell ref="Z64:AB64"/>
    <mergeCell ref="AC64:AE64"/>
    <mergeCell ref="AF64:AH64"/>
    <mergeCell ref="AI64:AK64"/>
    <mergeCell ref="BA63:BC63"/>
    <mergeCell ref="BD63:BF63"/>
    <mergeCell ref="BG63:BI63"/>
    <mergeCell ref="BJ63:BL63"/>
    <mergeCell ref="BM63:BO63"/>
    <mergeCell ref="BP63:BR63"/>
    <mergeCell ref="AI63:AK63"/>
    <mergeCell ref="AL63:AN63"/>
    <mergeCell ref="AO63:AQ63"/>
    <mergeCell ref="AR63:AT63"/>
    <mergeCell ref="AU63:AW63"/>
    <mergeCell ref="AX63:AZ63"/>
    <mergeCell ref="BV62:BZ62"/>
    <mergeCell ref="C63:C72"/>
    <mergeCell ref="D63:M64"/>
    <mergeCell ref="N63:P63"/>
    <mergeCell ref="Q63:S63"/>
    <mergeCell ref="T63:V63"/>
    <mergeCell ref="W63:Y63"/>
    <mergeCell ref="Z63:AB63"/>
    <mergeCell ref="AC63:AE63"/>
    <mergeCell ref="AF63:AH63"/>
    <mergeCell ref="BD62:BF62"/>
    <mergeCell ref="BG62:BI62"/>
    <mergeCell ref="BJ62:BL62"/>
    <mergeCell ref="BM62:BO62"/>
    <mergeCell ref="BP62:BR62"/>
    <mergeCell ref="BS62:BU62"/>
    <mergeCell ref="AL62:AN62"/>
    <mergeCell ref="AO62:AQ62"/>
    <mergeCell ref="AR62:AT62"/>
    <mergeCell ref="AU62:AW62"/>
    <mergeCell ref="AX62:AZ62"/>
    <mergeCell ref="BA62:BC62"/>
    <mergeCell ref="BS61:BU61"/>
    <mergeCell ref="BV61:BZ61"/>
    <mergeCell ref="N62:P62"/>
    <mergeCell ref="Q62:S62"/>
    <mergeCell ref="T62:V62"/>
    <mergeCell ref="W62:Y62"/>
    <mergeCell ref="Z62:AB62"/>
    <mergeCell ref="AC62:AE62"/>
    <mergeCell ref="AF62:AH62"/>
    <mergeCell ref="AI62:AK62"/>
    <mergeCell ref="BA61:BC61"/>
    <mergeCell ref="BD61:BF61"/>
    <mergeCell ref="BG61:BI61"/>
    <mergeCell ref="BJ61:BL61"/>
    <mergeCell ref="BM61:BO61"/>
    <mergeCell ref="BP61:BR61"/>
    <mergeCell ref="AI61:AK61"/>
    <mergeCell ref="AL61:AN61"/>
    <mergeCell ref="AO61:AQ61"/>
    <mergeCell ref="AR61:AT61"/>
    <mergeCell ref="AU61:AW61"/>
    <mergeCell ref="AX61:AZ61"/>
    <mergeCell ref="BS60:BU60"/>
    <mergeCell ref="BV60:BZ60"/>
    <mergeCell ref="C61:M62"/>
    <mergeCell ref="N61:P61"/>
    <mergeCell ref="Q61:S61"/>
    <mergeCell ref="T61:V61"/>
    <mergeCell ref="W61:Y61"/>
    <mergeCell ref="Z61:AB61"/>
    <mergeCell ref="AC61:AE61"/>
    <mergeCell ref="AF61:AH61"/>
    <mergeCell ref="BA60:BC60"/>
    <mergeCell ref="BD60:BF60"/>
    <mergeCell ref="BG60:BI60"/>
    <mergeCell ref="BJ60:BL60"/>
    <mergeCell ref="BM60:BO60"/>
    <mergeCell ref="BP60:BR60"/>
    <mergeCell ref="AI60:AK60"/>
    <mergeCell ref="AL60:AN60"/>
    <mergeCell ref="AO60:AQ60"/>
    <mergeCell ref="AR60:AT60"/>
    <mergeCell ref="AU60:AW60"/>
    <mergeCell ref="AX60:AZ60"/>
    <mergeCell ref="BP59:BR59"/>
    <mergeCell ref="BS59:BU59"/>
    <mergeCell ref="BV59:BZ59"/>
    <mergeCell ref="N60:P60"/>
    <mergeCell ref="Q60:S60"/>
    <mergeCell ref="T60:V60"/>
    <mergeCell ref="W60:Y60"/>
    <mergeCell ref="Z60:AB60"/>
    <mergeCell ref="AC60:AE60"/>
    <mergeCell ref="AF60:AH60"/>
    <mergeCell ref="AX59:AZ59"/>
    <mergeCell ref="BA59:BC59"/>
    <mergeCell ref="BD59:BF59"/>
    <mergeCell ref="BG59:BI59"/>
    <mergeCell ref="BJ59:BL59"/>
    <mergeCell ref="BM59:BO59"/>
    <mergeCell ref="AF59:AH59"/>
    <mergeCell ref="AI59:AK59"/>
    <mergeCell ref="AL59:AN59"/>
    <mergeCell ref="AO59:AQ59"/>
    <mergeCell ref="AR59:AT59"/>
    <mergeCell ref="AU59:AW59"/>
    <mergeCell ref="N59:P59"/>
    <mergeCell ref="Q59:S59"/>
    <mergeCell ref="T59:V59"/>
    <mergeCell ref="W59:Y59"/>
    <mergeCell ref="Z59:AB59"/>
    <mergeCell ref="AC59:AE59"/>
    <mergeCell ref="BG58:BI58"/>
    <mergeCell ref="BJ58:BL58"/>
    <mergeCell ref="BM58:BO58"/>
    <mergeCell ref="BP58:BR58"/>
    <mergeCell ref="BS58:BU58"/>
    <mergeCell ref="BV58:BZ58"/>
    <mergeCell ref="AO58:AQ58"/>
    <mergeCell ref="AR58:AT58"/>
    <mergeCell ref="AU58:AW58"/>
    <mergeCell ref="AX58:AZ58"/>
    <mergeCell ref="BA58:BC58"/>
    <mergeCell ref="BD58:BF58"/>
    <mergeCell ref="BV57:BZ57"/>
    <mergeCell ref="N58:P58"/>
    <mergeCell ref="Q58:S58"/>
    <mergeCell ref="T58:V58"/>
    <mergeCell ref="W58:Y58"/>
    <mergeCell ref="Z58:AB58"/>
    <mergeCell ref="AC58:AE58"/>
    <mergeCell ref="AF58:AH58"/>
    <mergeCell ref="AI58:AK58"/>
    <mergeCell ref="AL58:AN58"/>
    <mergeCell ref="BD57:BF57"/>
    <mergeCell ref="BG57:BI57"/>
    <mergeCell ref="BJ57:BL57"/>
    <mergeCell ref="BM57:BO57"/>
    <mergeCell ref="BP57:BR57"/>
    <mergeCell ref="BS57:BU57"/>
    <mergeCell ref="AL57:AN57"/>
    <mergeCell ref="AO57:AQ57"/>
    <mergeCell ref="AR57:AT57"/>
    <mergeCell ref="AU57:AW57"/>
    <mergeCell ref="AX57:AZ57"/>
    <mergeCell ref="BA57:BC57"/>
    <mergeCell ref="BV48:BZ48"/>
    <mergeCell ref="C57:M58"/>
    <mergeCell ref="N57:P57"/>
    <mergeCell ref="Q57:S57"/>
    <mergeCell ref="T57:V57"/>
    <mergeCell ref="W57:Y57"/>
    <mergeCell ref="Z57:AB57"/>
    <mergeCell ref="AC57:AE57"/>
    <mergeCell ref="AF57:AH57"/>
    <mergeCell ref="AI57:AK57"/>
    <mergeCell ref="BD48:BF48"/>
    <mergeCell ref="BG48:BI48"/>
    <mergeCell ref="BJ48:BL48"/>
    <mergeCell ref="BM48:BO48"/>
    <mergeCell ref="BP48:BR48"/>
    <mergeCell ref="BS48:BU48"/>
    <mergeCell ref="AL48:AN48"/>
    <mergeCell ref="AO48:AQ48"/>
    <mergeCell ref="AR48:AT48"/>
    <mergeCell ref="AU48:AW48"/>
    <mergeCell ref="AX48:AZ48"/>
    <mergeCell ref="BA48:BC48"/>
    <mergeCell ref="BS47:BU47"/>
    <mergeCell ref="BV47:BZ47"/>
    <mergeCell ref="N48:P48"/>
    <mergeCell ref="Q48:S48"/>
    <mergeCell ref="T48:V48"/>
    <mergeCell ref="W48:Y48"/>
    <mergeCell ref="Z48:AB48"/>
    <mergeCell ref="AC48:AE48"/>
    <mergeCell ref="AF48:AH48"/>
    <mergeCell ref="AI48:AK48"/>
    <mergeCell ref="BA47:BC47"/>
    <mergeCell ref="BD47:BF47"/>
    <mergeCell ref="BG47:BI47"/>
    <mergeCell ref="BJ47:BL47"/>
    <mergeCell ref="BM47:BO47"/>
    <mergeCell ref="BP47:BR47"/>
    <mergeCell ref="AI47:AK47"/>
    <mergeCell ref="AL47:AN47"/>
    <mergeCell ref="AO47:AQ47"/>
    <mergeCell ref="AR47:AT47"/>
    <mergeCell ref="AU47:AW47"/>
    <mergeCell ref="AX47:AZ47"/>
    <mergeCell ref="BS46:BU46"/>
    <mergeCell ref="BV46:BZ46"/>
    <mergeCell ref="G47:M48"/>
    <mergeCell ref="N47:P47"/>
    <mergeCell ref="Q47:S47"/>
    <mergeCell ref="T47:V47"/>
    <mergeCell ref="W47:Y47"/>
    <mergeCell ref="Z47:AB47"/>
    <mergeCell ref="AC47:AE47"/>
    <mergeCell ref="AF47:AH47"/>
    <mergeCell ref="BA46:BC46"/>
    <mergeCell ref="BD46:BF46"/>
    <mergeCell ref="BG46:BI46"/>
    <mergeCell ref="BJ46:BL46"/>
    <mergeCell ref="BM46:BO46"/>
    <mergeCell ref="BP46:BR46"/>
    <mergeCell ref="AI46:AK46"/>
    <mergeCell ref="AL46:AN46"/>
    <mergeCell ref="AO46:AQ46"/>
    <mergeCell ref="AR46:AT46"/>
    <mergeCell ref="AU46:AW46"/>
    <mergeCell ref="AX46:AZ46"/>
    <mergeCell ref="BP45:BR45"/>
    <mergeCell ref="BS45:BU45"/>
    <mergeCell ref="BV45:BZ45"/>
    <mergeCell ref="N46:P46"/>
    <mergeCell ref="Q46:S46"/>
    <mergeCell ref="T46:V46"/>
    <mergeCell ref="W46:Y46"/>
    <mergeCell ref="Z46:AB46"/>
    <mergeCell ref="AC46:AE46"/>
    <mergeCell ref="AF46:AH46"/>
    <mergeCell ref="AX45:AZ45"/>
    <mergeCell ref="BA45:BC45"/>
    <mergeCell ref="BD45:BF45"/>
    <mergeCell ref="BG45:BI45"/>
    <mergeCell ref="BJ45:BL45"/>
    <mergeCell ref="BM45:BO45"/>
    <mergeCell ref="AF45:AH45"/>
    <mergeCell ref="AI45:AK45"/>
    <mergeCell ref="AL45:AN45"/>
    <mergeCell ref="AO45:AQ45"/>
    <mergeCell ref="AR45:AT45"/>
    <mergeCell ref="AU45:AW45"/>
    <mergeCell ref="N45:P45"/>
    <mergeCell ref="Q45:S45"/>
    <mergeCell ref="T45:V45"/>
    <mergeCell ref="W45:Y45"/>
    <mergeCell ref="Z45:AB45"/>
    <mergeCell ref="AC45:AE45"/>
    <mergeCell ref="BG44:BI44"/>
    <mergeCell ref="BJ44:BL44"/>
    <mergeCell ref="BM44:BO44"/>
    <mergeCell ref="BP44:BR44"/>
    <mergeCell ref="BS44:BU44"/>
    <mergeCell ref="BV44:BZ44"/>
    <mergeCell ref="AO44:AQ44"/>
    <mergeCell ref="AR44:AT44"/>
    <mergeCell ref="AU44:AW44"/>
    <mergeCell ref="AX44:AZ44"/>
    <mergeCell ref="BA44:BC44"/>
    <mergeCell ref="BD44:BF44"/>
    <mergeCell ref="BV43:BZ43"/>
    <mergeCell ref="N44:P44"/>
    <mergeCell ref="Q44:S44"/>
    <mergeCell ref="T44:V44"/>
    <mergeCell ref="W44:Y44"/>
    <mergeCell ref="Z44:AB44"/>
    <mergeCell ref="AC44:AE44"/>
    <mergeCell ref="AF44:AH44"/>
    <mergeCell ref="AI44:AK44"/>
    <mergeCell ref="AL44:AN44"/>
    <mergeCell ref="BD43:BF43"/>
    <mergeCell ref="BG43:BI43"/>
    <mergeCell ref="BJ43:BL43"/>
    <mergeCell ref="BM43:BO43"/>
    <mergeCell ref="BP43:BR43"/>
    <mergeCell ref="BS43:BU43"/>
    <mergeCell ref="AL43:AN43"/>
    <mergeCell ref="AO43:AQ43"/>
    <mergeCell ref="AR43:AT43"/>
    <mergeCell ref="AU43:AW43"/>
    <mergeCell ref="AX43:AZ43"/>
    <mergeCell ref="BA43:BC43"/>
    <mergeCell ref="BV42:BZ42"/>
    <mergeCell ref="D43:M44"/>
    <mergeCell ref="N43:P43"/>
    <mergeCell ref="Q43:S43"/>
    <mergeCell ref="T43:V43"/>
    <mergeCell ref="W43:Y43"/>
    <mergeCell ref="Z43:AB43"/>
    <mergeCell ref="AC43:AE43"/>
    <mergeCell ref="AF43:AH43"/>
    <mergeCell ref="AI43:AK43"/>
    <mergeCell ref="BD42:BF42"/>
    <mergeCell ref="BG42:BI42"/>
    <mergeCell ref="BJ42:BL42"/>
    <mergeCell ref="BM42:BO42"/>
    <mergeCell ref="BP42:BR42"/>
    <mergeCell ref="BS42:BU42"/>
    <mergeCell ref="AL42:AN42"/>
    <mergeCell ref="AO42:AQ42"/>
    <mergeCell ref="AR42:AT42"/>
    <mergeCell ref="AU42:AW42"/>
    <mergeCell ref="AX42:AZ42"/>
    <mergeCell ref="BA42:BC42"/>
    <mergeCell ref="BS41:BU41"/>
    <mergeCell ref="BV41:BZ41"/>
    <mergeCell ref="N42:P42"/>
    <mergeCell ref="Q42:S42"/>
    <mergeCell ref="T42:V42"/>
    <mergeCell ref="W42:Y42"/>
    <mergeCell ref="Z42:AB42"/>
    <mergeCell ref="AC42:AE42"/>
    <mergeCell ref="AF42:AH42"/>
    <mergeCell ref="AI42:AK42"/>
    <mergeCell ref="BA41:BC41"/>
    <mergeCell ref="BD41:BF41"/>
    <mergeCell ref="BG41:BI41"/>
    <mergeCell ref="BJ41:BL41"/>
    <mergeCell ref="BM41:BO41"/>
    <mergeCell ref="BP41:BR41"/>
    <mergeCell ref="AI41:AK41"/>
    <mergeCell ref="AL41:AN41"/>
    <mergeCell ref="AO41:AQ41"/>
    <mergeCell ref="AR41:AT41"/>
    <mergeCell ref="AU41:AW41"/>
    <mergeCell ref="AX41:AZ41"/>
    <mergeCell ref="BS40:BU40"/>
    <mergeCell ref="BV40:BZ40"/>
    <mergeCell ref="D41:M42"/>
    <mergeCell ref="N41:P41"/>
    <mergeCell ref="Q41:S41"/>
    <mergeCell ref="T41:V41"/>
    <mergeCell ref="W41:Y41"/>
    <mergeCell ref="Z41:AB41"/>
    <mergeCell ref="AC41:AE41"/>
    <mergeCell ref="AF41:AH41"/>
    <mergeCell ref="BA40:BC40"/>
    <mergeCell ref="BD40:BF40"/>
    <mergeCell ref="BG40:BI40"/>
    <mergeCell ref="BJ40:BL40"/>
    <mergeCell ref="BM40:BO40"/>
    <mergeCell ref="BP40:BR40"/>
    <mergeCell ref="AI40:AK40"/>
    <mergeCell ref="AL40:AN40"/>
    <mergeCell ref="AO40:AQ40"/>
    <mergeCell ref="AR40:AT40"/>
    <mergeCell ref="AU40:AW40"/>
    <mergeCell ref="AX40:AZ40"/>
    <mergeCell ref="BP39:BR39"/>
    <mergeCell ref="BS39:BU39"/>
    <mergeCell ref="BV39:BZ39"/>
    <mergeCell ref="N40:P40"/>
    <mergeCell ref="Q40:S40"/>
    <mergeCell ref="T40:V40"/>
    <mergeCell ref="W40:Y40"/>
    <mergeCell ref="Z40:AB40"/>
    <mergeCell ref="AC40:AE40"/>
    <mergeCell ref="AF40:AH40"/>
    <mergeCell ref="AX39:AZ39"/>
    <mergeCell ref="BA39:BC39"/>
    <mergeCell ref="BD39:BF39"/>
    <mergeCell ref="BG39:BI39"/>
    <mergeCell ref="BJ39:BL39"/>
    <mergeCell ref="BM39:BO39"/>
    <mergeCell ref="AF39:AH39"/>
    <mergeCell ref="AI39:AK39"/>
    <mergeCell ref="AL39:AN39"/>
    <mergeCell ref="AO39:AQ39"/>
    <mergeCell ref="AR39:AT39"/>
    <mergeCell ref="AU39:AW39"/>
    <mergeCell ref="BP38:BR38"/>
    <mergeCell ref="BS38:BU38"/>
    <mergeCell ref="BV38:BZ38"/>
    <mergeCell ref="J39:M40"/>
    <mergeCell ref="N39:P39"/>
    <mergeCell ref="Q39:S39"/>
    <mergeCell ref="T39:V39"/>
    <mergeCell ref="W39:Y39"/>
    <mergeCell ref="Z39:AB39"/>
    <mergeCell ref="AC39:AE39"/>
    <mergeCell ref="AX38:AZ38"/>
    <mergeCell ref="BA38:BC38"/>
    <mergeCell ref="BD38:BF38"/>
    <mergeCell ref="BG38:BI38"/>
    <mergeCell ref="BJ38:BL38"/>
    <mergeCell ref="BM38:BO38"/>
    <mergeCell ref="AF38:AH38"/>
    <mergeCell ref="AI38:AK38"/>
    <mergeCell ref="AL38:AN38"/>
    <mergeCell ref="AO38:AQ38"/>
    <mergeCell ref="AR38:AT38"/>
    <mergeCell ref="AU38:AW38"/>
    <mergeCell ref="BV37:BZ37"/>
    <mergeCell ref="E38:F40"/>
    <mergeCell ref="G38:I40"/>
    <mergeCell ref="J38:M38"/>
    <mergeCell ref="N38:P38"/>
    <mergeCell ref="Q38:S38"/>
    <mergeCell ref="T38:V38"/>
    <mergeCell ref="W38:Y38"/>
    <mergeCell ref="Z38:AB38"/>
    <mergeCell ref="AC38:AE38"/>
    <mergeCell ref="BD37:BF37"/>
    <mergeCell ref="BG37:BI37"/>
    <mergeCell ref="BJ37:BL37"/>
    <mergeCell ref="BM37:BO37"/>
    <mergeCell ref="BP37:BR37"/>
    <mergeCell ref="BS37:BU37"/>
    <mergeCell ref="AL37:AN37"/>
    <mergeCell ref="AO37:AQ37"/>
    <mergeCell ref="AR37:AT37"/>
    <mergeCell ref="AU37:AW37"/>
    <mergeCell ref="AX37:AZ37"/>
    <mergeCell ref="BA37:BC37"/>
    <mergeCell ref="BS36:BU36"/>
    <mergeCell ref="BV36:BZ36"/>
    <mergeCell ref="N37:P37"/>
    <mergeCell ref="Q37:S37"/>
    <mergeCell ref="T37:V37"/>
    <mergeCell ref="W37:Y37"/>
    <mergeCell ref="Z37:AB37"/>
    <mergeCell ref="AC37:AE37"/>
    <mergeCell ref="AF37:AH37"/>
    <mergeCell ref="AI37:AK37"/>
    <mergeCell ref="BA36:BC36"/>
    <mergeCell ref="BD36:BF36"/>
    <mergeCell ref="BG36:BI36"/>
    <mergeCell ref="BJ36:BL36"/>
    <mergeCell ref="BM36:BO36"/>
    <mergeCell ref="BP36:BR36"/>
    <mergeCell ref="AI36:AK36"/>
    <mergeCell ref="AL36:AN36"/>
    <mergeCell ref="AO36:AQ36"/>
    <mergeCell ref="AR36:AT36"/>
    <mergeCell ref="AU36:AW36"/>
    <mergeCell ref="AX36:AZ36"/>
    <mergeCell ref="BS35:BU35"/>
    <mergeCell ref="BV35:BZ35"/>
    <mergeCell ref="E36:M37"/>
    <mergeCell ref="N36:P36"/>
    <mergeCell ref="Q36:S36"/>
    <mergeCell ref="T36:V36"/>
    <mergeCell ref="W36:Y36"/>
    <mergeCell ref="Z36:AB36"/>
    <mergeCell ref="AC36:AE36"/>
    <mergeCell ref="AF36:AH36"/>
    <mergeCell ref="BA35:BC35"/>
    <mergeCell ref="BD35:BF35"/>
    <mergeCell ref="BG35:BI35"/>
    <mergeCell ref="BJ35:BL35"/>
    <mergeCell ref="BM35:BO35"/>
    <mergeCell ref="BP35:BR35"/>
    <mergeCell ref="AI35:AK35"/>
    <mergeCell ref="AL35:AN35"/>
    <mergeCell ref="AO35:AQ35"/>
    <mergeCell ref="AR35:AT35"/>
    <mergeCell ref="AU35:AW35"/>
    <mergeCell ref="AX35:AZ35"/>
    <mergeCell ref="BP34:BR34"/>
    <mergeCell ref="BS34:BU34"/>
    <mergeCell ref="BV34:BZ34"/>
    <mergeCell ref="N35:P35"/>
    <mergeCell ref="Q35:S35"/>
    <mergeCell ref="T35:V35"/>
    <mergeCell ref="W35:Y35"/>
    <mergeCell ref="Z35:AB35"/>
    <mergeCell ref="AC35:AE35"/>
    <mergeCell ref="AF35:AH35"/>
    <mergeCell ref="AX34:AZ34"/>
    <mergeCell ref="BA34:BC34"/>
    <mergeCell ref="BD34:BF34"/>
    <mergeCell ref="BG34:BI34"/>
    <mergeCell ref="BJ34:BL34"/>
    <mergeCell ref="BM34:BO34"/>
    <mergeCell ref="AF34:AH34"/>
    <mergeCell ref="AI34:AK34"/>
    <mergeCell ref="AL34:AN34"/>
    <mergeCell ref="AO34:AQ34"/>
    <mergeCell ref="AR34:AT34"/>
    <mergeCell ref="AU34:AW34"/>
    <mergeCell ref="BS33:BU33"/>
    <mergeCell ref="BV33:BZ33"/>
    <mergeCell ref="E34:F35"/>
    <mergeCell ref="G34:M35"/>
    <mergeCell ref="N34:P34"/>
    <mergeCell ref="Q34:S34"/>
    <mergeCell ref="T34:V34"/>
    <mergeCell ref="W34:Y34"/>
    <mergeCell ref="Z34:AB34"/>
    <mergeCell ref="AC34:AE34"/>
    <mergeCell ref="BA33:BC33"/>
    <mergeCell ref="BD33:BF33"/>
    <mergeCell ref="BG33:BI33"/>
    <mergeCell ref="BJ33:BL33"/>
    <mergeCell ref="BM33:BO33"/>
    <mergeCell ref="BP33:BR33"/>
    <mergeCell ref="AI33:AK33"/>
    <mergeCell ref="AL33:AN33"/>
    <mergeCell ref="AO33:AQ33"/>
    <mergeCell ref="AR33:AT33"/>
    <mergeCell ref="AU33:AW33"/>
    <mergeCell ref="AX33:AZ33"/>
    <mergeCell ref="BP32:BR32"/>
    <mergeCell ref="BS32:BU32"/>
    <mergeCell ref="BV32:BZ32"/>
    <mergeCell ref="N33:P33"/>
    <mergeCell ref="Q33:S33"/>
    <mergeCell ref="T33:V33"/>
    <mergeCell ref="W33:Y33"/>
    <mergeCell ref="Z33:AB33"/>
    <mergeCell ref="AC33:AE33"/>
    <mergeCell ref="AF33:AH33"/>
    <mergeCell ref="AX32:AZ32"/>
    <mergeCell ref="BA32:BC32"/>
    <mergeCell ref="BD32:BF32"/>
    <mergeCell ref="BG32:BI32"/>
    <mergeCell ref="BJ32:BL32"/>
    <mergeCell ref="BM32:BO32"/>
    <mergeCell ref="AF32:AH32"/>
    <mergeCell ref="AI32:AK32"/>
    <mergeCell ref="AL32:AN32"/>
    <mergeCell ref="AO32:AQ32"/>
    <mergeCell ref="AR32:AT32"/>
    <mergeCell ref="AU32:AW32"/>
    <mergeCell ref="N32:P32"/>
    <mergeCell ref="Q32:S32"/>
    <mergeCell ref="T32:V32"/>
    <mergeCell ref="W32:Y32"/>
    <mergeCell ref="Z32:AB32"/>
    <mergeCell ref="AC32:AE32"/>
    <mergeCell ref="BG31:BI31"/>
    <mergeCell ref="BJ31:BL31"/>
    <mergeCell ref="BM31:BO31"/>
    <mergeCell ref="BP31:BR31"/>
    <mergeCell ref="BS31:BU31"/>
    <mergeCell ref="BV31:BZ31"/>
    <mergeCell ref="AO31:AQ31"/>
    <mergeCell ref="AR31:AT31"/>
    <mergeCell ref="AU31:AW31"/>
    <mergeCell ref="AX31:AZ31"/>
    <mergeCell ref="BA31:BC31"/>
    <mergeCell ref="BD31:BF31"/>
    <mergeCell ref="BV30:BZ30"/>
    <mergeCell ref="N31:P31"/>
    <mergeCell ref="Q31:S31"/>
    <mergeCell ref="T31:V31"/>
    <mergeCell ref="W31:Y31"/>
    <mergeCell ref="Z31:AB31"/>
    <mergeCell ref="AC31:AE31"/>
    <mergeCell ref="AF31:AH31"/>
    <mergeCell ref="AI31:AK31"/>
    <mergeCell ref="AL31:AN31"/>
    <mergeCell ref="BD30:BF30"/>
    <mergeCell ref="BG30:BI30"/>
    <mergeCell ref="BJ30:BL30"/>
    <mergeCell ref="BM30:BO30"/>
    <mergeCell ref="BP30:BR30"/>
    <mergeCell ref="BS30:BU30"/>
    <mergeCell ref="AL30:AN30"/>
    <mergeCell ref="AO30:AQ30"/>
    <mergeCell ref="AR30:AT30"/>
    <mergeCell ref="AU30:AW30"/>
    <mergeCell ref="AX30:AZ30"/>
    <mergeCell ref="BA30:BC30"/>
    <mergeCell ref="T30:V30"/>
    <mergeCell ref="W30:Y30"/>
    <mergeCell ref="Z30:AB30"/>
    <mergeCell ref="AC30:AE30"/>
    <mergeCell ref="AF30:AH30"/>
    <mergeCell ref="AI30:AK30"/>
    <mergeCell ref="BM29:BO29"/>
    <mergeCell ref="BP29:BR29"/>
    <mergeCell ref="BS29:BU29"/>
    <mergeCell ref="BV29:BZ29"/>
    <mergeCell ref="C30:C44"/>
    <mergeCell ref="D30:D40"/>
    <mergeCell ref="E30:F33"/>
    <mergeCell ref="G30:M31"/>
    <mergeCell ref="N30:P30"/>
    <mergeCell ref="Q30:S30"/>
    <mergeCell ref="AU29:AW29"/>
    <mergeCell ref="AX29:AZ29"/>
    <mergeCell ref="BA29:BC29"/>
    <mergeCell ref="BD29:BF29"/>
    <mergeCell ref="BG29:BI29"/>
    <mergeCell ref="BJ29:BL29"/>
    <mergeCell ref="AC29:AE29"/>
    <mergeCell ref="AF29:AH29"/>
    <mergeCell ref="AI29:AK29"/>
    <mergeCell ref="AL29:AN29"/>
    <mergeCell ref="AO29:AQ29"/>
    <mergeCell ref="AR29:AT29"/>
    <mergeCell ref="BJ28:BL28"/>
    <mergeCell ref="BM28:BO28"/>
    <mergeCell ref="BP28:BR28"/>
    <mergeCell ref="BS28:BU28"/>
    <mergeCell ref="BV28:BZ28"/>
    <mergeCell ref="N29:P29"/>
    <mergeCell ref="Q29:S29"/>
    <mergeCell ref="T29:V29"/>
    <mergeCell ref="W29:Y29"/>
    <mergeCell ref="Z29:AB29"/>
    <mergeCell ref="AR28:AT28"/>
    <mergeCell ref="AU28:AW28"/>
    <mergeCell ref="AX28:AZ28"/>
    <mergeCell ref="BA28:BC28"/>
    <mergeCell ref="BD28:BF28"/>
    <mergeCell ref="BG28:BI28"/>
    <mergeCell ref="Z28:AB28"/>
    <mergeCell ref="AC28:AE28"/>
    <mergeCell ref="AF28:AH28"/>
    <mergeCell ref="AI28:AK28"/>
    <mergeCell ref="AL28:AN28"/>
    <mergeCell ref="AO28:AQ28"/>
    <mergeCell ref="BG27:BI27"/>
    <mergeCell ref="BJ27:BL27"/>
    <mergeCell ref="BM27:BO27"/>
    <mergeCell ref="BP27:BR27"/>
    <mergeCell ref="BS27:BU27"/>
    <mergeCell ref="BV27:BZ27"/>
    <mergeCell ref="AO27:AQ27"/>
    <mergeCell ref="AR27:AT27"/>
    <mergeCell ref="AU27:AW27"/>
    <mergeCell ref="AX27:AZ27"/>
    <mergeCell ref="BA27:BC27"/>
    <mergeCell ref="BD27:BF27"/>
    <mergeCell ref="BV26:BZ26"/>
    <mergeCell ref="N27:P27"/>
    <mergeCell ref="Q27:S27"/>
    <mergeCell ref="T27:V27"/>
    <mergeCell ref="W27:Y27"/>
    <mergeCell ref="Z27:AB27"/>
    <mergeCell ref="AC27:AE27"/>
    <mergeCell ref="AF27:AH27"/>
    <mergeCell ref="AI27:AK27"/>
    <mergeCell ref="AL27:AN27"/>
    <mergeCell ref="BD26:BF26"/>
    <mergeCell ref="BG26:BI26"/>
    <mergeCell ref="BJ26:BL26"/>
    <mergeCell ref="BM26:BO26"/>
    <mergeCell ref="BP26:BR26"/>
    <mergeCell ref="BS26:BU26"/>
    <mergeCell ref="AL26:AN26"/>
    <mergeCell ref="AO26:AQ26"/>
    <mergeCell ref="AR26:AT26"/>
    <mergeCell ref="AU26:AW26"/>
    <mergeCell ref="AX26:AZ26"/>
    <mergeCell ref="BA26:BC26"/>
    <mergeCell ref="BV25:BZ25"/>
    <mergeCell ref="D26:M27"/>
    <mergeCell ref="N26:P26"/>
    <mergeCell ref="Q26:S26"/>
    <mergeCell ref="T26:V26"/>
    <mergeCell ref="W26:Y26"/>
    <mergeCell ref="Z26:AB26"/>
    <mergeCell ref="AC26:AE26"/>
    <mergeCell ref="AF26:AH26"/>
    <mergeCell ref="AI26:AK26"/>
    <mergeCell ref="BD25:BF25"/>
    <mergeCell ref="BG25:BI25"/>
    <mergeCell ref="BJ25:BL25"/>
    <mergeCell ref="BM25:BO25"/>
    <mergeCell ref="BP25:BR25"/>
    <mergeCell ref="BS25:BU25"/>
    <mergeCell ref="AL25:AN25"/>
    <mergeCell ref="AO25:AQ25"/>
    <mergeCell ref="AR25:AT25"/>
    <mergeCell ref="AU25:AW25"/>
    <mergeCell ref="AX25:AZ25"/>
    <mergeCell ref="BA25:BC25"/>
    <mergeCell ref="BS24:BU24"/>
    <mergeCell ref="BV24:BZ24"/>
    <mergeCell ref="N25:P25"/>
    <mergeCell ref="Q25:S25"/>
    <mergeCell ref="T25:V25"/>
    <mergeCell ref="W25:Y25"/>
    <mergeCell ref="Z25:AB25"/>
    <mergeCell ref="AC25:AE25"/>
    <mergeCell ref="AF25:AH25"/>
    <mergeCell ref="AI25:AK25"/>
    <mergeCell ref="BA24:BC24"/>
    <mergeCell ref="BD24:BF24"/>
    <mergeCell ref="BG24:BI24"/>
    <mergeCell ref="BJ24:BL24"/>
    <mergeCell ref="BM24:BO24"/>
    <mergeCell ref="BP24:BR24"/>
    <mergeCell ref="AI24:AK24"/>
    <mergeCell ref="AL24:AN24"/>
    <mergeCell ref="AO24:AQ24"/>
    <mergeCell ref="AR24:AT24"/>
    <mergeCell ref="AU24:AW24"/>
    <mergeCell ref="AX24:AZ24"/>
    <mergeCell ref="BS23:BU23"/>
    <mergeCell ref="BV23:BZ23"/>
    <mergeCell ref="J24:M25"/>
    <mergeCell ref="N24:P24"/>
    <mergeCell ref="Q24:S24"/>
    <mergeCell ref="T24:V24"/>
    <mergeCell ref="W24:Y24"/>
    <mergeCell ref="Z24:AB24"/>
    <mergeCell ref="AC24:AE24"/>
    <mergeCell ref="AF24:AH24"/>
    <mergeCell ref="BA23:BC23"/>
    <mergeCell ref="BD23:BF23"/>
    <mergeCell ref="BG23:BI23"/>
    <mergeCell ref="BJ23:BL23"/>
    <mergeCell ref="BM23:BO23"/>
    <mergeCell ref="BP23:BR23"/>
    <mergeCell ref="AI23:AK23"/>
    <mergeCell ref="AL23:AN23"/>
    <mergeCell ref="AO23:AQ23"/>
    <mergeCell ref="AR23:AT23"/>
    <mergeCell ref="AU23:AW23"/>
    <mergeCell ref="AX23:AZ23"/>
    <mergeCell ref="BP22:BR22"/>
    <mergeCell ref="BS22:BU22"/>
    <mergeCell ref="BV22:BZ22"/>
    <mergeCell ref="N23:P23"/>
    <mergeCell ref="Q23:S23"/>
    <mergeCell ref="T23:V23"/>
    <mergeCell ref="W23:Y23"/>
    <mergeCell ref="Z23:AB23"/>
    <mergeCell ref="AC23:AE23"/>
    <mergeCell ref="AF23:AH23"/>
    <mergeCell ref="AX22:AZ22"/>
    <mergeCell ref="BA22:BC22"/>
    <mergeCell ref="BD22:BF22"/>
    <mergeCell ref="BG22:BI22"/>
    <mergeCell ref="BJ22:BL22"/>
    <mergeCell ref="BM22:BO22"/>
    <mergeCell ref="AF22:AH22"/>
    <mergeCell ref="AI22:AK22"/>
    <mergeCell ref="AL22:AN22"/>
    <mergeCell ref="AO22:AQ22"/>
    <mergeCell ref="AR22:AT22"/>
    <mergeCell ref="AU22:AW22"/>
    <mergeCell ref="BP21:BR21"/>
    <mergeCell ref="BS21:BU21"/>
    <mergeCell ref="BV21:BZ21"/>
    <mergeCell ref="J22:M23"/>
    <mergeCell ref="N22:P22"/>
    <mergeCell ref="Q22:S22"/>
    <mergeCell ref="T22:V22"/>
    <mergeCell ref="W22:Y22"/>
    <mergeCell ref="Z22:AB22"/>
    <mergeCell ref="AC22:AE22"/>
    <mergeCell ref="AX21:AZ21"/>
    <mergeCell ref="BA21:BC21"/>
    <mergeCell ref="BD21:BF21"/>
    <mergeCell ref="BG21:BI21"/>
    <mergeCell ref="BJ21:BL21"/>
    <mergeCell ref="BM21:BO21"/>
    <mergeCell ref="AF21:AH21"/>
    <mergeCell ref="AI21:AK21"/>
    <mergeCell ref="AL21:AN21"/>
    <mergeCell ref="AO21:AQ21"/>
    <mergeCell ref="AR21:AT21"/>
    <mergeCell ref="AU21:AW21"/>
    <mergeCell ref="BS20:BU20"/>
    <mergeCell ref="BV20:BZ20"/>
    <mergeCell ref="G21:I25"/>
    <mergeCell ref="J21:M21"/>
    <mergeCell ref="N21:P21"/>
    <mergeCell ref="Q21:S21"/>
    <mergeCell ref="T21:V21"/>
    <mergeCell ref="W21:Y21"/>
    <mergeCell ref="Z21:AB21"/>
    <mergeCell ref="AC21:AE21"/>
    <mergeCell ref="BA20:BC20"/>
    <mergeCell ref="BD20:BF20"/>
    <mergeCell ref="BG20:BI20"/>
    <mergeCell ref="BJ20:BL20"/>
    <mergeCell ref="BM20:BO20"/>
    <mergeCell ref="BP20:BR20"/>
    <mergeCell ref="AI20:AK20"/>
    <mergeCell ref="AL20:AN20"/>
    <mergeCell ref="AO20:AQ20"/>
    <mergeCell ref="AR20:AT20"/>
    <mergeCell ref="AU20:AW20"/>
    <mergeCell ref="AX20:AZ20"/>
    <mergeCell ref="BP19:BR19"/>
    <mergeCell ref="BS19:BU19"/>
    <mergeCell ref="BV19:BZ19"/>
    <mergeCell ref="N20:P20"/>
    <mergeCell ref="Q20:S20"/>
    <mergeCell ref="T20:V20"/>
    <mergeCell ref="W20:Y20"/>
    <mergeCell ref="Z20:AB20"/>
    <mergeCell ref="AC20:AE20"/>
    <mergeCell ref="AF20:AH20"/>
    <mergeCell ref="AX19:AZ19"/>
    <mergeCell ref="BA19:BC19"/>
    <mergeCell ref="BD19:BF19"/>
    <mergeCell ref="BG19:BI19"/>
    <mergeCell ref="BJ19:BL19"/>
    <mergeCell ref="BM19:BO19"/>
    <mergeCell ref="AF19:AH19"/>
    <mergeCell ref="AI19:AK19"/>
    <mergeCell ref="AL19:AN19"/>
    <mergeCell ref="AO19:AQ19"/>
    <mergeCell ref="AR19:AT19"/>
    <mergeCell ref="AU19:AW19"/>
    <mergeCell ref="E19:F25"/>
    <mergeCell ref="G19:M20"/>
    <mergeCell ref="N19:P19"/>
    <mergeCell ref="Q19:S19"/>
    <mergeCell ref="T19:V19"/>
    <mergeCell ref="W19:Y19"/>
    <mergeCell ref="BG18:BI18"/>
    <mergeCell ref="BJ18:BL18"/>
    <mergeCell ref="BM18:BO18"/>
    <mergeCell ref="BP18:BR18"/>
    <mergeCell ref="BS18:BU18"/>
    <mergeCell ref="BV18:BZ18"/>
    <mergeCell ref="AO18:AQ18"/>
    <mergeCell ref="AR18:AT18"/>
    <mergeCell ref="AU18:AW18"/>
    <mergeCell ref="AX18:AZ18"/>
    <mergeCell ref="BA18:BC18"/>
    <mergeCell ref="BD18:BF18"/>
    <mergeCell ref="BV17:BZ17"/>
    <mergeCell ref="N18:P18"/>
    <mergeCell ref="Q18:S18"/>
    <mergeCell ref="T18:V18"/>
    <mergeCell ref="W18:Y18"/>
    <mergeCell ref="Z18:AB18"/>
    <mergeCell ref="AC18:AE18"/>
    <mergeCell ref="AF18:AH18"/>
    <mergeCell ref="AI18:AK18"/>
    <mergeCell ref="AL18:AN18"/>
    <mergeCell ref="BD17:BF17"/>
    <mergeCell ref="BG17:BI17"/>
    <mergeCell ref="BJ17:BL17"/>
    <mergeCell ref="BM17:BO17"/>
    <mergeCell ref="BP17:BR17"/>
    <mergeCell ref="BS17:BU17"/>
    <mergeCell ref="AL17:AN17"/>
    <mergeCell ref="AO17:AQ17"/>
    <mergeCell ref="AR17:AT17"/>
    <mergeCell ref="AU17:AW17"/>
    <mergeCell ref="AX17:AZ17"/>
    <mergeCell ref="BA17:BC17"/>
    <mergeCell ref="BV16:BZ16"/>
    <mergeCell ref="E17:M18"/>
    <mergeCell ref="N17:P17"/>
    <mergeCell ref="Q17:S17"/>
    <mergeCell ref="T17:V17"/>
    <mergeCell ref="W17:Y17"/>
    <mergeCell ref="Z17:AB17"/>
    <mergeCell ref="AC17:AE17"/>
    <mergeCell ref="AF17:AH17"/>
    <mergeCell ref="AI17:AK17"/>
    <mergeCell ref="BD16:BF16"/>
    <mergeCell ref="BG16:BI16"/>
    <mergeCell ref="BJ16:BL16"/>
    <mergeCell ref="BM16:BO16"/>
    <mergeCell ref="BP16:BR16"/>
    <mergeCell ref="BS16:BU16"/>
    <mergeCell ref="AL16:AN16"/>
    <mergeCell ref="AO16:AQ16"/>
    <mergeCell ref="AR16:AT16"/>
    <mergeCell ref="AU16:AW16"/>
    <mergeCell ref="AX16:AZ16"/>
    <mergeCell ref="BA16:BC16"/>
    <mergeCell ref="BS15:BU15"/>
    <mergeCell ref="BV15:BZ15"/>
    <mergeCell ref="N16:P16"/>
    <mergeCell ref="Q16:S16"/>
    <mergeCell ref="T16:V16"/>
    <mergeCell ref="W16:Y16"/>
    <mergeCell ref="Z16:AB16"/>
    <mergeCell ref="AC16:AE16"/>
    <mergeCell ref="AF16:AH16"/>
    <mergeCell ref="AI16:AK16"/>
    <mergeCell ref="BA15:BC15"/>
    <mergeCell ref="BD15:BF15"/>
    <mergeCell ref="BG15:BI15"/>
    <mergeCell ref="BJ15:BL15"/>
    <mergeCell ref="BM15:BO15"/>
    <mergeCell ref="BP15:BR15"/>
    <mergeCell ref="AI15:AK15"/>
    <mergeCell ref="AL15:AN15"/>
    <mergeCell ref="AO15:AQ15"/>
    <mergeCell ref="AR15:AT15"/>
    <mergeCell ref="AU15:AW15"/>
    <mergeCell ref="AX15:AZ15"/>
    <mergeCell ref="BV14:BZ14"/>
    <mergeCell ref="E15:F16"/>
    <mergeCell ref="G15:M16"/>
    <mergeCell ref="N15:P15"/>
    <mergeCell ref="Q15:S15"/>
    <mergeCell ref="T15:V15"/>
    <mergeCell ref="W15:Y15"/>
    <mergeCell ref="Z15:AB15"/>
    <mergeCell ref="AC15:AE15"/>
    <mergeCell ref="AF15:AH15"/>
    <mergeCell ref="BD14:BF14"/>
    <mergeCell ref="BG14:BI14"/>
    <mergeCell ref="BJ14:BL14"/>
    <mergeCell ref="BM14:BO14"/>
    <mergeCell ref="BP14:BR14"/>
    <mergeCell ref="BS14:BU14"/>
    <mergeCell ref="AL14:AN14"/>
    <mergeCell ref="AO14:AQ14"/>
    <mergeCell ref="AR14:AT14"/>
    <mergeCell ref="AU14:AW14"/>
    <mergeCell ref="AX14:AZ14"/>
    <mergeCell ref="BA14:BC14"/>
    <mergeCell ref="BS13:BU13"/>
    <mergeCell ref="BV13:BZ13"/>
    <mergeCell ref="N14:P14"/>
    <mergeCell ref="Q14:S14"/>
    <mergeCell ref="T14:V14"/>
    <mergeCell ref="W14:Y14"/>
    <mergeCell ref="Z14:AB14"/>
    <mergeCell ref="AC14:AE14"/>
    <mergeCell ref="AF14:AH14"/>
    <mergeCell ref="AI14:AK14"/>
    <mergeCell ref="BA13:BC13"/>
    <mergeCell ref="BD13:BF13"/>
    <mergeCell ref="BG13:BI13"/>
    <mergeCell ref="BJ13:BL13"/>
    <mergeCell ref="BM13:BO13"/>
    <mergeCell ref="BP13:BR13"/>
    <mergeCell ref="AI13:AK13"/>
    <mergeCell ref="AL13:AN13"/>
    <mergeCell ref="AO13:AQ13"/>
    <mergeCell ref="AR13:AT13"/>
    <mergeCell ref="AU13:AW13"/>
    <mergeCell ref="AX13:AZ13"/>
    <mergeCell ref="BS12:BU12"/>
    <mergeCell ref="BV12:BZ12"/>
    <mergeCell ref="G13:M14"/>
    <mergeCell ref="N13:P13"/>
    <mergeCell ref="Q13:S13"/>
    <mergeCell ref="T13:V13"/>
    <mergeCell ref="W13:Y13"/>
    <mergeCell ref="Z13:AB13"/>
    <mergeCell ref="AC13:AE13"/>
    <mergeCell ref="AF13:AH13"/>
    <mergeCell ref="BA12:BC12"/>
    <mergeCell ref="BD12:BF12"/>
    <mergeCell ref="BG12:BI12"/>
    <mergeCell ref="BJ12:BL12"/>
    <mergeCell ref="BM12:BO12"/>
    <mergeCell ref="BP12:BR12"/>
    <mergeCell ref="AI12:AK12"/>
    <mergeCell ref="AL12:AN12"/>
    <mergeCell ref="AO12:AQ12"/>
    <mergeCell ref="AR12:AT12"/>
    <mergeCell ref="AU12:AW12"/>
    <mergeCell ref="AX12:AZ12"/>
    <mergeCell ref="BP11:BR11"/>
    <mergeCell ref="BS11:BU11"/>
    <mergeCell ref="BV11:BZ11"/>
    <mergeCell ref="N12:P12"/>
    <mergeCell ref="Q12:S12"/>
    <mergeCell ref="T12:V12"/>
    <mergeCell ref="W12:Y12"/>
    <mergeCell ref="Z12:AB12"/>
    <mergeCell ref="AC12:AE12"/>
    <mergeCell ref="AF12:AH12"/>
    <mergeCell ref="AX11:AZ11"/>
    <mergeCell ref="BA11:BC11"/>
    <mergeCell ref="BD11:BF11"/>
    <mergeCell ref="BG11:BI11"/>
    <mergeCell ref="BJ11:BL11"/>
    <mergeCell ref="BM11:BO11"/>
    <mergeCell ref="AF11:AH11"/>
    <mergeCell ref="AI11:AK11"/>
    <mergeCell ref="AL11:AN11"/>
    <mergeCell ref="AO11:AQ11"/>
    <mergeCell ref="AR11:AT11"/>
    <mergeCell ref="AU11:AW11"/>
    <mergeCell ref="BV10:BZ10"/>
    <mergeCell ref="C11:C29"/>
    <mergeCell ref="D11:D25"/>
    <mergeCell ref="E11:F14"/>
    <mergeCell ref="G11:M12"/>
    <mergeCell ref="N11:P11"/>
    <mergeCell ref="Q11:S11"/>
    <mergeCell ref="T11:V11"/>
    <mergeCell ref="W11:Y11"/>
    <mergeCell ref="Z11:AB11"/>
    <mergeCell ref="BD10:BF10"/>
    <mergeCell ref="BG10:BI10"/>
    <mergeCell ref="BJ10:BL10"/>
    <mergeCell ref="BM10:BO10"/>
    <mergeCell ref="BP10:BR10"/>
    <mergeCell ref="BS10:BU10"/>
    <mergeCell ref="AL10:AN10"/>
    <mergeCell ref="AO10:AQ10"/>
    <mergeCell ref="AR10:AT10"/>
    <mergeCell ref="AU10:AW10"/>
    <mergeCell ref="AX10:AZ10"/>
    <mergeCell ref="BA10:BC10"/>
    <mergeCell ref="BS9:BU9"/>
    <mergeCell ref="BV9:BZ9"/>
    <mergeCell ref="N10:P10"/>
    <mergeCell ref="Q10:S10"/>
    <mergeCell ref="T10:V10"/>
    <mergeCell ref="W10:Y10"/>
    <mergeCell ref="Z10:AB10"/>
    <mergeCell ref="AC10:AE10"/>
    <mergeCell ref="AF10:AH10"/>
    <mergeCell ref="AI10:AK10"/>
    <mergeCell ref="BA9:BC9"/>
    <mergeCell ref="BD9:BF9"/>
    <mergeCell ref="BG9:BI9"/>
    <mergeCell ref="BJ9:BL9"/>
    <mergeCell ref="BM9:BO9"/>
    <mergeCell ref="BP9:BR9"/>
    <mergeCell ref="AI9:AK9"/>
    <mergeCell ref="AL9:AN9"/>
    <mergeCell ref="AO9:AQ9"/>
    <mergeCell ref="AR9:AT9"/>
    <mergeCell ref="AU9:AW9"/>
    <mergeCell ref="AX9:AZ9"/>
    <mergeCell ref="BS8:BU8"/>
    <mergeCell ref="BV8:BZ8"/>
    <mergeCell ref="C9:M10"/>
    <mergeCell ref="N9:P9"/>
    <mergeCell ref="Q9:S9"/>
    <mergeCell ref="T9:V9"/>
    <mergeCell ref="W9:Y9"/>
    <mergeCell ref="Z9:AB9"/>
    <mergeCell ref="AC9:AE9"/>
    <mergeCell ref="AF9:AH9"/>
    <mergeCell ref="BA8:BC8"/>
    <mergeCell ref="BD8:BF8"/>
    <mergeCell ref="BG8:BI8"/>
    <mergeCell ref="BJ8:BL8"/>
    <mergeCell ref="BM8:BO8"/>
    <mergeCell ref="BP8:BR8"/>
    <mergeCell ref="AI8:AK8"/>
    <mergeCell ref="AL8:AN8"/>
    <mergeCell ref="AO8:AQ8"/>
    <mergeCell ref="AR8:AT8"/>
    <mergeCell ref="AU8:AW8"/>
    <mergeCell ref="AX8:AZ8"/>
    <mergeCell ref="BP7:BR7"/>
    <mergeCell ref="BS7:BU7"/>
    <mergeCell ref="BV7:BZ7"/>
    <mergeCell ref="N8:P8"/>
    <mergeCell ref="Q8:S8"/>
    <mergeCell ref="T8:V8"/>
    <mergeCell ref="W8:Y8"/>
    <mergeCell ref="Z8:AB8"/>
    <mergeCell ref="AC8:AE8"/>
    <mergeCell ref="AF8:AH8"/>
    <mergeCell ref="AX7:AZ7"/>
    <mergeCell ref="BA7:BC7"/>
    <mergeCell ref="BD7:BF7"/>
    <mergeCell ref="BG7:BI7"/>
    <mergeCell ref="BJ7:BL7"/>
    <mergeCell ref="BM7:BO7"/>
    <mergeCell ref="AF7:AH7"/>
    <mergeCell ref="AI7:AK7"/>
    <mergeCell ref="AL7:AN7"/>
    <mergeCell ref="AO7:AQ7"/>
    <mergeCell ref="AR7:AT7"/>
    <mergeCell ref="AU7:AW7"/>
    <mergeCell ref="BP6:BR6"/>
    <mergeCell ref="BS6:BU6"/>
    <mergeCell ref="BV6:BZ6"/>
    <mergeCell ref="C7:M8"/>
    <mergeCell ref="N7:P7"/>
    <mergeCell ref="Q7:S7"/>
    <mergeCell ref="T7:V7"/>
    <mergeCell ref="W7:Y7"/>
    <mergeCell ref="Z7:AB7"/>
    <mergeCell ref="AC7:AE7"/>
    <mergeCell ref="AX6:AZ6"/>
    <mergeCell ref="BA6:BC6"/>
    <mergeCell ref="BD6:BF6"/>
    <mergeCell ref="BG6:BI6"/>
    <mergeCell ref="BJ6:BL6"/>
    <mergeCell ref="BM6:BO6"/>
    <mergeCell ref="AF6:AH6"/>
    <mergeCell ref="AI6:AK6"/>
    <mergeCell ref="AL6:AN6"/>
    <mergeCell ref="AO6:AQ6"/>
    <mergeCell ref="AR6:AT6"/>
    <mergeCell ref="AU6:AW6"/>
    <mergeCell ref="BJ5:BL5"/>
    <mergeCell ref="BM5:BO5"/>
    <mergeCell ref="BP5:BR5"/>
    <mergeCell ref="BS5:BU5"/>
    <mergeCell ref="BV5:BZ5"/>
    <mergeCell ref="N6:P6"/>
    <mergeCell ref="Q6:S6"/>
    <mergeCell ref="T6:V6"/>
    <mergeCell ref="W6:Y6"/>
    <mergeCell ref="Z6:AB6"/>
    <mergeCell ref="AR5:AT5"/>
    <mergeCell ref="AU5:AW5"/>
    <mergeCell ref="AX5:AZ5"/>
    <mergeCell ref="BA5:BC5"/>
    <mergeCell ref="BD5:BF5"/>
    <mergeCell ref="BG5:BI5"/>
    <mergeCell ref="N28:P28"/>
    <mergeCell ref="Q28:S28"/>
    <mergeCell ref="T28:V28"/>
    <mergeCell ref="W28:Y28"/>
    <mergeCell ref="Z5:AB5"/>
    <mergeCell ref="AC5:AE5"/>
    <mergeCell ref="AC6:AE6"/>
    <mergeCell ref="AC11:AE11"/>
    <mergeCell ref="Z19:AB19"/>
    <mergeCell ref="AC19:AE19"/>
    <mergeCell ref="AL3:AN4"/>
    <mergeCell ref="AO3:AQ4"/>
    <mergeCell ref="BJ3:BL4"/>
    <mergeCell ref="BM3:BO4"/>
    <mergeCell ref="T5:V5"/>
    <mergeCell ref="W5:Y5"/>
    <mergeCell ref="AF5:AH5"/>
    <mergeCell ref="AI5:AK5"/>
    <mergeCell ref="AL5:AN5"/>
    <mergeCell ref="AO5:AQ5"/>
    <mergeCell ref="BD3:BF4"/>
    <mergeCell ref="BG3:BI4"/>
    <mergeCell ref="Z3:AB4"/>
    <mergeCell ref="AC3:AE4"/>
    <mergeCell ref="BV3:BZ4"/>
    <mergeCell ref="B4:M4"/>
    <mergeCell ref="AR3:AT4"/>
    <mergeCell ref="AU3:AW4"/>
    <mergeCell ref="AX3:AZ4"/>
    <mergeCell ref="BA3:BC4"/>
    <mergeCell ref="AF3:AH4"/>
    <mergeCell ref="AI3:AK4"/>
    <mergeCell ref="N5:P5"/>
    <mergeCell ref="Q5:S5"/>
    <mergeCell ref="BP3:BR4"/>
    <mergeCell ref="BS3:BU4"/>
    <mergeCell ref="N3:P4"/>
    <mergeCell ref="Q3:S4"/>
    <mergeCell ref="T3:V4"/>
    <mergeCell ref="W3:Y4"/>
    <mergeCell ref="A1:E1"/>
    <mergeCell ref="B3:M3"/>
    <mergeCell ref="B5:B88"/>
    <mergeCell ref="C5:M6"/>
    <mergeCell ref="G32:M33"/>
    <mergeCell ref="C45:F48"/>
    <mergeCell ref="G45:M46"/>
    <mergeCell ref="C59:M60"/>
    <mergeCell ref="D67:M68"/>
    <mergeCell ref="D28:M29"/>
    <mergeCell ref="C49:F52"/>
    <mergeCell ref="G49:M50"/>
    <mergeCell ref="N49:P49"/>
    <mergeCell ref="Q49:S49"/>
    <mergeCell ref="T49:V49"/>
    <mergeCell ref="W49:Y49"/>
    <mergeCell ref="Z49:AB49"/>
    <mergeCell ref="AC49:AE49"/>
    <mergeCell ref="AF49:AH49"/>
    <mergeCell ref="AI49:AK49"/>
    <mergeCell ref="AL49:AN49"/>
    <mergeCell ref="AO49:AQ49"/>
    <mergeCell ref="AR49:AT49"/>
    <mergeCell ref="AU49:AW49"/>
    <mergeCell ref="AX49:AZ49"/>
    <mergeCell ref="BA49:BC49"/>
    <mergeCell ref="BD49:BF49"/>
    <mergeCell ref="BG49:BI49"/>
    <mergeCell ref="BJ49:BL49"/>
    <mergeCell ref="BM49:BO49"/>
    <mergeCell ref="BP49:BR49"/>
    <mergeCell ref="BS49:BU49"/>
    <mergeCell ref="BV49:BZ49"/>
    <mergeCell ref="N50:P50"/>
    <mergeCell ref="Q50:S50"/>
    <mergeCell ref="T50:V50"/>
    <mergeCell ref="W50:Y50"/>
    <mergeCell ref="Z50:AB50"/>
    <mergeCell ref="AC50:AE50"/>
    <mergeCell ref="AF50:AH50"/>
    <mergeCell ref="AI50:AK50"/>
    <mergeCell ref="AL50:AN50"/>
    <mergeCell ref="AO50:AQ50"/>
    <mergeCell ref="AR50:AT50"/>
    <mergeCell ref="AU50:AW50"/>
    <mergeCell ref="AX50:AZ50"/>
    <mergeCell ref="BA50:BC50"/>
    <mergeCell ref="BD50:BF50"/>
    <mergeCell ref="BG50:BI50"/>
    <mergeCell ref="BJ50:BL50"/>
    <mergeCell ref="BM50:BO50"/>
    <mergeCell ref="BP50:BR50"/>
    <mergeCell ref="BS50:BU50"/>
    <mergeCell ref="BV50:BZ50"/>
    <mergeCell ref="G51:M52"/>
    <mergeCell ref="N51:P51"/>
    <mergeCell ref="Q51:S51"/>
    <mergeCell ref="T51:V51"/>
    <mergeCell ref="W51:Y51"/>
    <mergeCell ref="Z51:AB51"/>
    <mergeCell ref="AC51:AE51"/>
    <mergeCell ref="AF51:AH51"/>
    <mergeCell ref="AI51:AK51"/>
    <mergeCell ref="AL51:AN51"/>
    <mergeCell ref="AO51:AQ51"/>
    <mergeCell ref="AR51:AT51"/>
    <mergeCell ref="AU51:AW51"/>
    <mergeCell ref="AX51:AZ51"/>
    <mergeCell ref="BA51:BC51"/>
    <mergeCell ref="BD51:BF51"/>
    <mergeCell ref="BG51:BI51"/>
    <mergeCell ref="BJ51:BL51"/>
    <mergeCell ref="BM51:BO51"/>
    <mergeCell ref="BP51:BR51"/>
    <mergeCell ref="BS51:BU51"/>
    <mergeCell ref="BV51:BZ51"/>
    <mergeCell ref="N52:P52"/>
    <mergeCell ref="Q52:S52"/>
    <mergeCell ref="T52:V52"/>
    <mergeCell ref="W52:Y52"/>
    <mergeCell ref="Z52:AB52"/>
    <mergeCell ref="AC52:AE52"/>
    <mergeCell ref="AF52:AH52"/>
    <mergeCell ref="AI52:AK52"/>
    <mergeCell ref="AL52:AN52"/>
    <mergeCell ref="AO52:AQ52"/>
    <mergeCell ref="AR52:AT52"/>
    <mergeCell ref="AU52:AW52"/>
    <mergeCell ref="BP52:BR52"/>
    <mergeCell ref="BS52:BU52"/>
    <mergeCell ref="BV52:BZ52"/>
    <mergeCell ref="AX52:AZ52"/>
    <mergeCell ref="BA52:BC52"/>
    <mergeCell ref="BD52:BF52"/>
    <mergeCell ref="BG52:BI52"/>
    <mergeCell ref="BJ52:BL52"/>
    <mergeCell ref="BM52:BO52"/>
    <mergeCell ref="C53:F56"/>
    <mergeCell ref="G53:M54"/>
    <mergeCell ref="N53:P53"/>
    <mergeCell ref="Q53:S53"/>
    <mergeCell ref="T53:V53"/>
    <mergeCell ref="W53:Y53"/>
    <mergeCell ref="Z53:AB53"/>
    <mergeCell ref="AC53:AE53"/>
    <mergeCell ref="AF53:AH53"/>
    <mergeCell ref="AI53:AK53"/>
    <mergeCell ref="AL53:AN53"/>
    <mergeCell ref="AO53:AQ53"/>
    <mergeCell ref="AR53:AT53"/>
    <mergeCell ref="AU53:AW53"/>
    <mergeCell ref="AX53:AZ53"/>
    <mergeCell ref="BA53:BC53"/>
    <mergeCell ref="BD53:BF53"/>
    <mergeCell ref="BG53:BI53"/>
    <mergeCell ref="BJ53:BL53"/>
    <mergeCell ref="BM53:BO53"/>
    <mergeCell ref="BP53:BR53"/>
    <mergeCell ref="BS53:BU53"/>
    <mergeCell ref="BV53:BZ53"/>
    <mergeCell ref="N54:P54"/>
    <mergeCell ref="Q54:S54"/>
    <mergeCell ref="T54:V54"/>
    <mergeCell ref="W54:Y54"/>
    <mergeCell ref="Z54:AB54"/>
    <mergeCell ref="AC54:AE54"/>
    <mergeCell ref="AF54:AH54"/>
    <mergeCell ref="AI54:AK54"/>
    <mergeCell ref="AL54:AN54"/>
    <mergeCell ref="AO54:AQ54"/>
    <mergeCell ref="AR54:AT54"/>
    <mergeCell ref="AU54:AW54"/>
    <mergeCell ref="AX54:AZ54"/>
    <mergeCell ref="BA54:BC54"/>
    <mergeCell ref="BD54:BF54"/>
    <mergeCell ref="BG54:BI54"/>
    <mergeCell ref="BJ54:BL54"/>
    <mergeCell ref="BM54:BO54"/>
    <mergeCell ref="BP54:BR54"/>
    <mergeCell ref="BS54:BU54"/>
    <mergeCell ref="BV54:BZ54"/>
    <mergeCell ref="G55:M56"/>
    <mergeCell ref="N55:P55"/>
    <mergeCell ref="Q55:S55"/>
    <mergeCell ref="T55:V55"/>
    <mergeCell ref="W55:Y55"/>
    <mergeCell ref="Z55:AB55"/>
    <mergeCell ref="AC55:AE55"/>
    <mergeCell ref="AF55:AH55"/>
    <mergeCell ref="AI55:AK55"/>
    <mergeCell ref="AL55:AN55"/>
    <mergeCell ref="AO55:AQ55"/>
    <mergeCell ref="AR55:AT55"/>
    <mergeCell ref="AU55:AW55"/>
    <mergeCell ref="AX55:AZ55"/>
    <mergeCell ref="BA55:BC55"/>
    <mergeCell ref="BD55:BF55"/>
    <mergeCell ref="BG55:BI55"/>
    <mergeCell ref="BJ55:BL55"/>
    <mergeCell ref="BM55:BO55"/>
    <mergeCell ref="BP55:BR55"/>
    <mergeCell ref="BS55:BU55"/>
    <mergeCell ref="BV55:BZ55"/>
    <mergeCell ref="N56:P56"/>
    <mergeCell ref="Q56:S56"/>
    <mergeCell ref="T56:V56"/>
    <mergeCell ref="W56:Y56"/>
    <mergeCell ref="Z56:AB56"/>
    <mergeCell ref="AC56:AE56"/>
    <mergeCell ref="AF56:AH56"/>
    <mergeCell ref="AI56:AK56"/>
    <mergeCell ref="AL56:AN56"/>
    <mergeCell ref="AO56:AQ56"/>
    <mergeCell ref="AR56:AT56"/>
    <mergeCell ref="AU56:AW56"/>
    <mergeCell ref="BP56:BR56"/>
    <mergeCell ref="BS56:BU56"/>
    <mergeCell ref="BV56:BZ56"/>
    <mergeCell ref="AX56:AZ56"/>
    <mergeCell ref="BA56:BC56"/>
    <mergeCell ref="BD56:BF56"/>
    <mergeCell ref="BG56:BI56"/>
    <mergeCell ref="BJ56:BL56"/>
    <mergeCell ref="BM56:BO56"/>
  </mergeCells>
  <printOptions/>
  <pageMargins left="0.7874015748031497" right="0.7874015748031497" top="0.51" bottom="0.2" header="0.5118110236220472" footer="0.27"/>
  <pageSetup fitToHeight="1" fitToWidth="1" horizontalDpi="400" verticalDpi="400" orientation="landscape" paperSize="9" scale="42" r:id="rId2"/>
  <rowBreaks count="1" manualBreakCount="1">
    <brk id="105" max="255" man="1"/>
  </rowBreaks>
  <drawing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BZ102"/>
  <sheetViews>
    <sheetView tabSelected="1" view="pageBreakPreview" zoomScaleNormal="75" zoomScaleSheetLayoutView="100" zoomScalePageLayoutView="0" workbookViewId="0" topLeftCell="A25">
      <selection activeCell="E38" sqref="E38:M39"/>
    </sheetView>
  </sheetViews>
  <sheetFormatPr defaultColWidth="2.625" defaultRowHeight="15" customHeight="1"/>
  <cols>
    <col min="1" max="2" width="2.625" style="388" customWidth="1"/>
    <col min="3" max="3" width="4.875" style="388" customWidth="1"/>
    <col min="4" max="5" width="2.625" style="388" customWidth="1"/>
    <col min="6" max="6" width="10.75390625" style="388" customWidth="1"/>
    <col min="7" max="8" width="2.625" style="388" customWidth="1"/>
    <col min="9" max="9" width="2.875" style="388" customWidth="1"/>
    <col min="10" max="12" width="2.625" style="388" customWidth="1"/>
    <col min="13" max="13" width="4.625" style="388" customWidth="1"/>
    <col min="14" max="14" width="2.25390625" style="388" customWidth="1"/>
    <col min="15" max="16384" width="2.625" style="388" customWidth="1"/>
  </cols>
  <sheetData>
    <row r="1" spans="1:11" ht="15" customHeight="1">
      <c r="A1" s="1682" t="s">
        <v>678</v>
      </c>
      <c r="B1" s="1683"/>
      <c r="C1" s="1683"/>
      <c r="D1" s="1683"/>
      <c r="E1" s="1684"/>
      <c r="F1" s="568"/>
      <c r="G1" s="402"/>
      <c r="H1" s="402" t="s">
        <v>133</v>
      </c>
      <c r="I1" s="402"/>
      <c r="J1" s="402"/>
      <c r="K1" s="402"/>
    </row>
    <row r="2" spans="1:11" ht="6" customHeight="1">
      <c r="A2" s="568"/>
      <c r="B2" s="568"/>
      <c r="C2" s="568"/>
      <c r="D2" s="568"/>
      <c r="E2" s="568"/>
      <c r="F2" s="568"/>
      <c r="G2" s="402"/>
      <c r="H2" s="402"/>
      <c r="I2" s="402"/>
      <c r="J2" s="402"/>
      <c r="K2" s="402"/>
    </row>
    <row r="3" spans="2:78" ht="19.5" customHeight="1">
      <c r="B3" s="1685" t="s">
        <v>86</v>
      </c>
      <c r="C3" s="1686"/>
      <c r="D3" s="1686"/>
      <c r="E3" s="1686"/>
      <c r="F3" s="1686"/>
      <c r="G3" s="1686"/>
      <c r="H3" s="1686"/>
      <c r="I3" s="1686"/>
      <c r="J3" s="1686"/>
      <c r="K3" s="1686"/>
      <c r="L3" s="1686"/>
      <c r="M3" s="1687"/>
      <c r="N3" s="1717" t="s">
        <v>842</v>
      </c>
      <c r="O3" s="1477"/>
      <c r="P3" s="1477"/>
      <c r="Q3" s="1477" t="s">
        <v>842</v>
      </c>
      <c r="R3" s="1477"/>
      <c r="S3" s="1477"/>
      <c r="T3" s="1477" t="s">
        <v>842</v>
      </c>
      <c r="U3" s="1477"/>
      <c r="V3" s="1477"/>
      <c r="W3" s="1477" t="s">
        <v>842</v>
      </c>
      <c r="X3" s="1477"/>
      <c r="Y3" s="1477"/>
      <c r="Z3" s="1477" t="s">
        <v>842</v>
      </c>
      <c r="AA3" s="1477"/>
      <c r="AB3" s="1477"/>
      <c r="AC3" s="1477" t="s">
        <v>842</v>
      </c>
      <c r="AD3" s="1477"/>
      <c r="AE3" s="1477"/>
      <c r="AF3" s="1477" t="s">
        <v>842</v>
      </c>
      <c r="AG3" s="1477"/>
      <c r="AH3" s="1477"/>
      <c r="AI3" s="1477" t="s">
        <v>842</v>
      </c>
      <c r="AJ3" s="1477"/>
      <c r="AK3" s="1477"/>
      <c r="AL3" s="1477" t="s">
        <v>842</v>
      </c>
      <c r="AM3" s="1477"/>
      <c r="AN3" s="1477"/>
      <c r="AO3" s="1477" t="s">
        <v>842</v>
      </c>
      <c r="AP3" s="1477"/>
      <c r="AQ3" s="1477"/>
      <c r="AR3" s="1477" t="s">
        <v>842</v>
      </c>
      <c r="AS3" s="1477"/>
      <c r="AT3" s="1477"/>
      <c r="AU3" s="1477" t="s">
        <v>842</v>
      </c>
      <c r="AV3" s="1477"/>
      <c r="AW3" s="1477"/>
      <c r="AX3" s="1477" t="s">
        <v>842</v>
      </c>
      <c r="AY3" s="1477"/>
      <c r="AZ3" s="1477"/>
      <c r="BA3" s="1477" t="s">
        <v>842</v>
      </c>
      <c r="BB3" s="1477"/>
      <c r="BC3" s="1477"/>
      <c r="BD3" s="1477" t="s">
        <v>842</v>
      </c>
      <c r="BE3" s="1477"/>
      <c r="BF3" s="1477"/>
      <c r="BG3" s="1477" t="s">
        <v>842</v>
      </c>
      <c r="BH3" s="1477"/>
      <c r="BI3" s="1477"/>
      <c r="BJ3" s="1477" t="s">
        <v>842</v>
      </c>
      <c r="BK3" s="1477"/>
      <c r="BL3" s="1477"/>
      <c r="BM3" s="1477" t="s">
        <v>842</v>
      </c>
      <c r="BN3" s="1477"/>
      <c r="BO3" s="1477"/>
      <c r="BP3" s="1477" t="s">
        <v>842</v>
      </c>
      <c r="BQ3" s="1477"/>
      <c r="BR3" s="1477"/>
      <c r="BS3" s="1477" t="s">
        <v>149</v>
      </c>
      <c r="BT3" s="1477"/>
      <c r="BU3" s="1716"/>
      <c r="BV3" s="1477" t="s">
        <v>89</v>
      </c>
      <c r="BW3" s="1477"/>
      <c r="BX3" s="1477"/>
      <c r="BY3" s="1477"/>
      <c r="BZ3" s="1477"/>
    </row>
    <row r="4" spans="2:78" ht="19.5" customHeight="1">
      <c r="B4" s="1718" t="s">
        <v>79</v>
      </c>
      <c r="C4" s="1719"/>
      <c r="D4" s="1719"/>
      <c r="E4" s="1719"/>
      <c r="F4" s="1719"/>
      <c r="G4" s="1719"/>
      <c r="H4" s="1719"/>
      <c r="I4" s="1719"/>
      <c r="J4" s="1719"/>
      <c r="K4" s="1719"/>
      <c r="L4" s="1719"/>
      <c r="M4" s="1720"/>
      <c r="N4" s="1717"/>
      <c r="O4" s="1477"/>
      <c r="P4" s="1477"/>
      <c r="Q4" s="1477"/>
      <c r="R4" s="1477"/>
      <c r="S4" s="1477"/>
      <c r="T4" s="1477"/>
      <c r="U4" s="1477"/>
      <c r="V4" s="1477"/>
      <c r="W4" s="1477"/>
      <c r="X4" s="1477"/>
      <c r="Y4" s="1477"/>
      <c r="Z4" s="1477"/>
      <c r="AA4" s="1477"/>
      <c r="AB4" s="1477"/>
      <c r="AC4" s="1477"/>
      <c r="AD4" s="1477"/>
      <c r="AE4" s="1477"/>
      <c r="AF4" s="1477"/>
      <c r="AG4" s="1477"/>
      <c r="AH4" s="1477"/>
      <c r="AI4" s="1477"/>
      <c r="AJ4" s="1477"/>
      <c r="AK4" s="1477"/>
      <c r="AL4" s="1477"/>
      <c r="AM4" s="1477"/>
      <c r="AN4" s="1477"/>
      <c r="AO4" s="1477"/>
      <c r="AP4" s="1477"/>
      <c r="AQ4" s="1477"/>
      <c r="AR4" s="1477"/>
      <c r="AS4" s="1477"/>
      <c r="AT4" s="1477"/>
      <c r="AU4" s="1477"/>
      <c r="AV4" s="1477"/>
      <c r="AW4" s="1477"/>
      <c r="AX4" s="1477"/>
      <c r="AY4" s="1477"/>
      <c r="AZ4" s="1477"/>
      <c r="BA4" s="1477"/>
      <c r="BB4" s="1477"/>
      <c r="BC4" s="1477"/>
      <c r="BD4" s="1477"/>
      <c r="BE4" s="1477"/>
      <c r="BF4" s="1477"/>
      <c r="BG4" s="1477"/>
      <c r="BH4" s="1477"/>
      <c r="BI4" s="1477"/>
      <c r="BJ4" s="1477"/>
      <c r="BK4" s="1477"/>
      <c r="BL4" s="1477"/>
      <c r="BM4" s="1477"/>
      <c r="BN4" s="1477"/>
      <c r="BO4" s="1477"/>
      <c r="BP4" s="1477"/>
      <c r="BQ4" s="1477"/>
      <c r="BR4" s="1477"/>
      <c r="BS4" s="1477"/>
      <c r="BT4" s="1477"/>
      <c r="BU4" s="1716"/>
      <c r="BV4" s="1477"/>
      <c r="BW4" s="1477"/>
      <c r="BX4" s="1477"/>
      <c r="BY4" s="1477"/>
      <c r="BZ4" s="1477"/>
    </row>
    <row r="5" spans="2:78" ht="12.75" customHeight="1">
      <c r="B5" s="1688" t="s">
        <v>80</v>
      </c>
      <c r="C5" s="1681" t="s">
        <v>721</v>
      </c>
      <c r="D5" s="1681"/>
      <c r="E5" s="1681"/>
      <c r="F5" s="1681"/>
      <c r="G5" s="1681"/>
      <c r="H5" s="1681"/>
      <c r="I5" s="1681"/>
      <c r="J5" s="1681"/>
      <c r="K5" s="1681"/>
      <c r="L5" s="1681"/>
      <c r="M5" s="1681"/>
      <c r="N5" s="1674"/>
      <c r="O5" s="1674"/>
      <c r="P5" s="1674"/>
      <c r="Q5" s="1674"/>
      <c r="R5" s="1674"/>
      <c r="S5" s="1674"/>
      <c r="T5" s="1674"/>
      <c r="U5" s="1674"/>
      <c r="V5" s="1674"/>
      <c r="W5" s="1674"/>
      <c r="X5" s="1674"/>
      <c r="Y5" s="1674"/>
      <c r="Z5" s="1674"/>
      <c r="AA5" s="1674"/>
      <c r="AB5" s="1674"/>
      <c r="AC5" s="1674"/>
      <c r="AD5" s="1674"/>
      <c r="AE5" s="1674"/>
      <c r="AF5" s="1674"/>
      <c r="AG5" s="1674"/>
      <c r="AH5" s="1674"/>
      <c r="AI5" s="1674"/>
      <c r="AJ5" s="1674"/>
      <c r="AK5" s="1674"/>
      <c r="AL5" s="1674"/>
      <c r="AM5" s="1674"/>
      <c r="AN5" s="1674"/>
      <c r="AO5" s="1674"/>
      <c r="AP5" s="1674"/>
      <c r="AQ5" s="1674"/>
      <c r="AR5" s="1674"/>
      <c r="AS5" s="1674"/>
      <c r="AT5" s="1674"/>
      <c r="AU5" s="1674"/>
      <c r="AV5" s="1674"/>
      <c r="AW5" s="1674"/>
      <c r="AX5" s="1674"/>
      <c r="AY5" s="1674"/>
      <c r="AZ5" s="1674"/>
      <c r="BA5" s="1674"/>
      <c r="BB5" s="1674"/>
      <c r="BC5" s="1674"/>
      <c r="BD5" s="1674"/>
      <c r="BE5" s="1674"/>
      <c r="BF5" s="1674"/>
      <c r="BG5" s="1674"/>
      <c r="BH5" s="1674"/>
      <c r="BI5" s="1674"/>
      <c r="BJ5" s="1674"/>
      <c r="BK5" s="1674"/>
      <c r="BL5" s="1674"/>
      <c r="BM5" s="1674"/>
      <c r="BN5" s="1674"/>
      <c r="BO5" s="1674"/>
      <c r="BP5" s="1674"/>
      <c r="BQ5" s="1674"/>
      <c r="BR5" s="1674"/>
      <c r="BS5" s="1674"/>
      <c r="BT5" s="1674"/>
      <c r="BU5" s="1675"/>
      <c r="BV5" s="1674"/>
      <c r="BW5" s="1674"/>
      <c r="BX5" s="1674"/>
      <c r="BY5" s="1674"/>
      <c r="BZ5" s="1674"/>
    </row>
    <row r="6" spans="2:78" ht="12.75" customHeight="1">
      <c r="B6" s="1689"/>
      <c r="C6" s="1681"/>
      <c r="D6" s="1681"/>
      <c r="E6" s="1681"/>
      <c r="F6" s="1681"/>
      <c r="G6" s="1681"/>
      <c r="H6" s="1681"/>
      <c r="I6" s="1681"/>
      <c r="J6" s="1681"/>
      <c r="K6" s="1681"/>
      <c r="L6" s="1681"/>
      <c r="M6" s="1681"/>
      <c r="N6" s="1672"/>
      <c r="O6" s="1672"/>
      <c r="P6" s="1672"/>
      <c r="Q6" s="1672"/>
      <c r="R6" s="1672"/>
      <c r="S6" s="1672"/>
      <c r="T6" s="1672"/>
      <c r="U6" s="1672"/>
      <c r="V6" s="1672"/>
      <c r="W6" s="1672"/>
      <c r="X6" s="1672"/>
      <c r="Y6" s="1672"/>
      <c r="Z6" s="1672"/>
      <c r="AA6" s="1672"/>
      <c r="AB6" s="1672"/>
      <c r="AC6" s="1672"/>
      <c r="AD6" s="1672"/>
      <c r="AE6" s="1672"/>
      <c r="AF6" s="1672"/>
      <c r="AG6" s="1672"/>
      <c r="AH6" s="1672"/>
      <c r="AI6" s="1672"/>
      <c r="AJ6" s="1672"/>
      <c r="AK6" s="1672"/>
      <c r="AL6" s="1672"/>
      <c r="AM6" s="1672"/>
      <c r="AN6" s="1672"/>
      <c r="AO6" s="1672"/>
      <c r="AP6" s="1672"/>
      <c r="AQ6" s="1672"/>
      <c r="AR6" s="1672"/>
      <c r="AS6" s="1672"/>
      <c r="AT6" s="1672"/>
      <c r="AU6" s="1672"/>
      <c r="AV6" s="1672"/>
      <c r="AW6" s="1672"/>
      <c r="AX6" s="1672"/>
      <c r="AY6" s="1672"/>
      <c r="AZ6" s="1672"/>
      <c r="BA6" s="1672"/>
      <c r="BB6" s="1672"/>
      <c r="BC6" s="1672"/>
      <c r="BD6" s="1672"/>
      <c r="BE6" s="1672"/>
      <c r="BF6" s="1672"/>
      <c r="BG6" s="1672"/>
      <c r="BH6" s="1672"/>
      <c r="BI6" s="1672"/>
      <c r="BJ6" s="1672"/>
      <c r="BK6" s="1672"/>
      <c r="BL6" s="1672"/>
      <c r="BM6" s="1672"/>
      <c r="BN6" s="1672"/>
      <c r="BO6" s="1672"/>
      <c r="BP6" s="1672"/>
      <c r="BQ6" s="1672"/>
      <c r="BR6" s="1672"/>
      <c r="BS6" s="1672"/>
      <c r="BT6" s="1672"/>
      <c r="BU6" s="1673"/>
      <c r="BV6" s="1672"/>
      <c r="BW6" s="1672"/>
      <c r="BX6" s="1672"/>
      <c r="BY6" s="1672"/>
      <c r="BZ6" s="1672"/>
    </row>
    <row r="7" spans="2:78" ht="12.75" customHeight="1">
      <c r="B7" s="1689"/>
      <c r="C7" s="1681" t="s">
        <v>706</v>
      </c>
      <c r="D7" s="1681"/>
      <c r="E7" s="1681"/>
      <c r="F7" s="1681"/>
      <c r="G7" s="1681"/>
      <c r="H7" s="1681"/>
      <c r="I7" s="1681"/>
      <c r="J7" s="1681"/>
      <c r="K7" s="1681"/>
      <c r="L7" s="1681"/>
      <c r="M7" s="1681"/>
      <c r="N7" s="1674"/>
      <c r="O7" s="1674"/>
      <c r="P7" s="1674"/>
      <c r="Q7" s="1674"/>
      <c r="R7" s="1674"/>
      <c r="S7" s="1674"/>
      <c r="T7" s="1674"/>
      <c r="U7" s="1674"/>
      <c r="V7" s="1674"/>
      <c r="W7" s="1674"/>
      <c r="X7" s="1674"/>
      <c r="Y7" s="1674"/>
      <c r="Z7" s="1674"/>
      <c r="AA7" s="1674"/>
      <c r="AB7" s="1674"/>
      <c r="AC7" s="1674"/>
      <c r="AD7" s="1674"/>
      <c r="AE7" s="1674"/>
      <c r="AF7" s="1674"/>
      <c r="AG7" s="1674"/>
      <c r="AH7" s="1674"/>
      <c r="AI7" s="1674"/>
      <c r="AJ7" s="1674"/>
      <c r="AK7" s="1674"/>
      <c r="AL7" s="1674"/>
      <c r="AM7" s="1674"/>
      <c r="AN7" s="1674"/>
      <c r="AO7" s="1674"/>
      <c r="AP7" s="1674"/>
      <c r="AQ7" s="1674"/>
      <c r="AR7" s="1674"/>
      <c r="AS7" s="1674"/>
      <c r="AT7" s="1674"/>
      <c r="AU7" s="1674"/>
      <c r="AV7" s="1674"/>
      <c r="AW7" s="1674"/>
      <c r="AX7" s="1674"/>
      <c r="AY7" s="1674"/>
      <c r="AZ7" s="1674"/>
      <c r="BA7" s="1674"/>
      <c r="BB7" s="1674"/>
      <c r="BC7" s="1674"/>
      <c r="BD7" s="1674"/>
      <c r="BE7" s="1674"/>
      <c r="BF7" s="1674"/>
      <c r="BG7" s="1674"/>
      <c r="BH7" s="1674"/>
      <c r="BI7" s="1674"/>
      <c r="BJ7" s="1674"/>
      <c r="BK7" s="1674"/>
      <c r="BL7" s="1674"/>
      <c r="BM7" s="1674"/>
      <c r="BN7" s="1674"/>
      <c r="BO7" s="1674"/>
      <c r="BP7" s="1674"/>
      <c r="BQ7" s="1674"/>
      <c r="BR7" s="1674"/>
      <c r="BS7" s="1674"/>
      <c r="BT7" s="1674"/>
      <c r="BU7" s="1675"/>
      <c r="BV7" s="1674"/>
      <c r="BW7" s="1674"/>
      <c r="BX7" s="1674"/>
      <c r="BY7" s="1674"/>
      <c r="BZ7" s="1674"/>
    </row>
    <row r="8" spans="2:78" ht="12.75" customHeight="1">
      <c r="B8" s="1689"/>
      <c r="C8" s="1681"/>
      <c r="D8" s="1681"/>
      <c r="E8" s="1681"/>
      <c r="F8" s="1681"/>
      <c r="G8" s="1681"/>
      <c r="H8" s="1681"/>
      <c r="I8" s="1681"/>
      <c r="J8" s="1681"/>
      <c r="K8" s="1681"/>
      <c r="L8" s="1681"/>
      <c r="M8" s="1681"/>
      <c r="N8" s="1672"/>
      <c r="O8" s="1672"/>
      <c r="P8" s="1672"/>
      <c r="Q8" s="1672"/>
      <c r="R8" s="1672"/>
      <c r="S8" s="1672"/>
      <c r="T8" s="1672"/>
      <c r="U8" s="1672"/>
      <c r="V8" s="1672"/>
      <c r="W8" s="1672"/>
      <c r="X8" s="1672"/>
      <c r="Y8" s="1672"/>
      <c r="Z8" s="1672"/>
      <c r="AA8" s="1672"/>
      <c r="AB8" s="1672"/>
      <c r="AC8" s="1672"/>
      <c r="AD8" s="1672"/>
      <c r="AE8" s="1672"/>
      <c r="AF8" s="1672"/>
      <c r="AG8" s="1672"/>
      <c r="AH8" s="1672"/>
      <c r="AI8" s="1672"/>
      <c r="AJ8" s="1672"/>
      <c r="AK8" s="1672"/>
      <c r="AL8" s="1672"/>
      <c r="AM8" s="1672"/>
      <c r="AN8" s="1672"/>
      <c r="AO8" s="1672"/>
      <c r="AP8" s="1672"/>
      <c r="AQ8" s="1672"/>
      <c r="AR8" s="1672"/>
      <c r="AS8" s="1672"/>
      <c r="AT8" s="1672"/>
      <c r="AU8" s="1672"/>
      <c r="AV8" s="1672"/>
      <c r="AW8" s="1672"/>
      <c r="AX8" s="1672"/>
      <c r="AY8" s="1672"/>
      <c r="AZ8" s="1672"/>
      <c r="BA8" s="1672"/>
      <c r="BB8" s="1672"/>
      <c r="BC8" s="1672"/>
      <c r="BD8" s="1672"/>
      <c r="BE8" s="1672"/>
      <c r="BF8" s="1672"/>
      <c r="BG8" s="1672"/>
      <c r="BH8" s="1672"/>
      <c r="BI8" s="1672"/>
      <c r="BJ8" s="1672"/>
      <c r="BK8" s="1672"/>
      <c r="BL8" s="1672"/>
      <c r="BM8" s="1672"/>
      <c r="BN8" s="1672"/>
      <c r="BO8" s="1672"/>
      <c r="BP8" s="1672"/>
      <c r="BQ8" s="1672"/>
      <c r="BR8" s="1672"/>
      <c r="BS8" s="1672"/>
      <c r="BT8" s="1672"/>
      <c r="BU8" s="1673"/>
      <c r="BV8" s="1672"/>
      <c r="BW8" s="1672"/>
      <c r="BX8" s="1672"/>
      <c r="BY8" s="1672"/>
      <c r="BZ8" s="1672"/>
    </row>
    <row r="9" spans="2:78" ht="12.75" customHeight="1">
      <c r="B9" s="1689"/>
      <c r="C9" s="1681" t="s">
        <v>707</v>
      </c>
      <c r="D9" s="1681"/>
      <c r="E9" s="1681"/>
      <c r="F9" s="1681"/>
      <c r="G9" s="1681"/>
      <c r="H9" s="1681"/>
      <c r="I9" s="1681"/>
      <c r="J9" s="1681"/>
      <c r="K9" s="1681"/>
      <c r="L9" s="1681"/>
      <c r="M9" s="1681"/>
      <c r="N9" s="1674"/>
      <c r="O9" s="1674"/>
      <c r="P9" s="1674"/>
      <c r="Q9" s="1674"/>
      <c r="R9" s="1674"/>
      <c r="S9" s="1674"/>
      <c r="T9" s="1674"/>
      <c r="U9" s="1674"/>
      <c r="V9" s="1674"/>
      <c r="W9" s="1674"/>
      <c r="X9" s="1674"/>
      <c r="Y9" s="1674"/>
      <c r="Z9" s="1674"/>
      <c r="AA9" s="1674"/>
      <c r="AB9" s="1674"/>
      <c r="AC9" s="1674"/>
      <c r="AD9" s="1674"/>
      <c r="AE9" s="1674"/>
      <c r="AF9" s="1674"/>
      <c r="AG9" s="1674"/>
      <c r="AH9" s="1674"/>
      <c r="AI9" s="1674"/>
      <c r="AJ9" s="1674"/>
      <c r="AK9" s="1674"/>
      <c r="AL9" s="1674"/>
      <c r="AM9" s="1674"/>
      <c r="AN9" s="1674"/>
      <c r="AO9" s="1674"/>
      <c r="AP9" s="1674"/>
      <c r="AQ9" s="1674"/>
      <c r="AR9" s="1674"/>
      <c r="AS9" s="1674"/>
      <c r="AT9" s="1674"/>
      <c r="AU9" s="1674"/>
      <c r="AV9" s="1674"/>
      <c r="AW9" s="1674"/>
      <c r="AX9" s="1674"/>
      <c r="AY9" s="1674"/>
      <c r="AZ9" s="1674"/>
      <c r="BA9" s="1674"/>
      <c r="BB9" s="1674"/>
      <c r="BC9" s="1674"/>
      <c r="BD9" s="1674"/>
      <c r="BE9" s="1674"/>
      <c r="BF9" s="1674"/>
      <c r="BG9" s="1674"/>
      <c r="BH9" s="1674"/>
      <c r="BI9" s="1674"/>
      <c r="BJ9" s="1674"/>
      <c r="BK9" s="1674"/>
      <c r="BL9" s="1674"/>
      <c r="BM9" s="1674"/>
      <c r="BN9" s="1674"/>
      <c r="BO9" s="1674"/>
      <c r="BP9" s="1674"/>
      <c r="BQ9" s="1674"/>
      <c r="BR9" s="1674"/>
      <c r="BS9" s="1674"/>
      <c r="BT9" s="1674"/>
      <c r="BU9" s="1675"/>
      <c r="BV9" s="1674"/>
      <c r="BW9" s="1674"/>
      <c r="BX9" s="1674"/>
      <c r="BY9" s="1674"/>
      <c r="BZ9" s="1674"/>
    </row>
    <row r="10" spans="2:78" ht="12.75" customHeight="1">
      <c r="B10" s="1689"/>
      <c r="C10" s="1681"/>
      <c r="D10" s="1681"/>
      <c r="E10" s="1681"/>
      <c r="F10" s="1681"/>
      <c r="G10" s="1681"/>
      <c r="H10" s="1681"/>
      <c r="I10" s="1681"/>
      <c r="J10" s="1681"/>
      <c r="K10" s="1681"/>
      <c r="L10" s="1681"/>
      <c r="M10" s="1681"/>
      <c r="N10" s="1672"/>
      <c r="O10" s="1672"/>
      <c r="P10" s="1672"/>
      <c r="Q10" s="1672"/>
      <c r="R10" s="1672"/>
      <c r="S10" s="1672"/>
      <c r="T10" s="1672"/>
      <c r="U10" s="1672"/>
      <c r="V10" s="1672"/>
      <c r="W10" s="1672"/>
      <c r="X10" s="1672"/>
      <c r="Y10" s="1672"/>
      <c r="Z10" s="1672"/>
      <c r="AA10" s="1672"/>
      <c r="AB10" s="1672"/>
      <c r="AC10" s="1672"/>
      <c r="AD10" s="1672"/>
      <c r="AE10" s="1672"/>
      <c r="AF10" s="1672"/>
      <c r="AG10" s="1672"/>
      <c r="AH10" s="1672"/>
      <c r="AI10" s="1672"/>
      <c r="AJ10" s="1672"/>
      <c r="AK10" s="1672"/>
      <c r="AL10" s="1672"/>
      <c r="AM10" s="1672"/>
      <c r="AN10" s="1672"/>
      <c r="AO10" s="1672"/>
      <c r="AP10" s="1672"/>
      <c r="AQ10" s="1672"/>
      <c r="AR10" s="1672"/>
      <c r="AS10" s="1672"/>
      <c r="AT10" s="1672"/>
      <c r="AU10" s="1672"/>
      <c r="AV10" s="1672"/>
      <c r="AW10" s="1672"/>
      <c r="AX10" s="1672"/>
      <c r="AY10" s="1672"/>
      <c r="AZ10" s="1672"/>
      <c r="BA10" s="1672"/>
      <c r="BB10" s="1672"/>
      <c r="BC10" s="1672"/>
      <c r="BD10" s="1672"/>
      <c r="BE10" s="1672"/>
      <c r="BF10" s="1672"/>
      <c r="BG10" s="1672"/>
      <c r="BH10" s="1672"/>
      <c r="BI10" s="1672"/>
      <c r="BJ10" s="1672"/>
      <c r="BK10" s="1672"/>
      <c r="BL10" s="1672"/>
      <c r="BM10" s="1672"/>
      <c r="BN10" s="1672"/>
      <c r="BO10" s="1672"/>
      <c r="BP10" s="1672"/>
      <c r="BQ10" s="1672"/>
      <c r="BR10" s="1672"/>
      <c r="BS10" s="1672"/>
      <c r="BT10" s="1672"/>
      <c r="BU10" s="1673"/>
      <c r="BV10" s="1672"/>
      <c r="BW10" s="1672"/>
      <c r="BX10" s="1672"/>
      <c r="BY10" s="1672"/>
      <c r="BZ10" s="1672"/>
    </row>
    <row r="11" spans="2:78" ht="12" customHeight="1">
      <c r="B11" s="1689"/>
      <c r="C11" s="1765" t="s">
        <v>807</v>
      </c>
      <c r="D11" s="1788" t="s">
        <v>408</v>
      </c>
      <c r="E11" s="1727" t="s">
        <v>143</v>
      </c>
      <c r="F11" s="1728"/>
      <c r="G11" s="1733" t="s">
        <v>391</v>
      </c>
      <c r="H11" s="1692"/>
      <c r="I11" s="1692"/>
      <c r="J11" s="1692"/>
      <c r="K11" s="1692"/>
      <c r="L11" s="1692"/>
      <c r="M11" s="1693"/>
      <c r="N11" s="1674"/>
      <c r="O11" s="1674"/>
      <c r="P11" s="1674"/>
      <c r="Q11" s="1674"/>
      <c r="R11" s="1674"/>
      <c r="S11" s="1674"/>
      <c r="T11" s="1674"/>
      <c r="U11" s="1674"/>
      <c r="V11" s="1674"/>
      <c r="W11" s="1674"/>
      <c r="X11" s="1674"/>
      <c r="Y11" s="1674"/>
      <c r="Z11" s="1674"/>
      <c r="AA11" s="1674"/>
      <c r="AB11" s="1674"/>
      <c r="AC11" s="1674"/>
      <c r="AD11" s="1674"/>
      <c r="AE11" s="1674"/>
      <c r="AF11" s="1674"/>
      <c r="AG11" s="1674"/>
      <c r="AH11" s="1674"/>
      <c r="AI11" s="1674"/>
      <c r="AJ11" s="1674"/>
      <c r="AK11" s="1674"/>
      <c r="AL11" s="1674"/>
      <c r="AM11" s="1674"/>
      <c r="AN11" s="1674"/>
      <c r="AO11" s="1674"/>
      <c r="AP11" s="1674"/>
      <c r="AQ11" s="1674"/>
      <c r="AR11" s="1674"/>
      <c r="AS11" s="1674"/>
      <c r="AT11" s="1674"/>
      <c r="AU11" s="1674"/>
      <c r="AV11" s="1674"/>
      <c r="AW11" s="1674"/>
      <c r="AX11" s="1674"/>
      <c r="AY11" s="1674"/>
      <c r="AZ11" s="1674"/>
      <c r="BA11" s="1674"/>
      <c r="BB11" s="1674"/>
      <c r="BC11" s="1674"/>
      <c r="BD11" s="1674"/>
      <c r="BE11" s="1674"/>
      <c r="BF11" s="1674"/>
      <c r="BG11" s="1674"/>
      <c r="BH11" s="1674"/>
      <c r="BI11" s="1674"/>
      <c r="BJ11" s="1674"/>
      <c r="BK11" s="1674"/>
      <c r="BL11" s="1674"/>
      <c r="BM11" s="1674"/>
      <c r="BN11" s="1674"/>
      <c r="BO11" s="1674"/>
      <c r="BP11" s="1674"/>
      <c r="BQ11" s="1674"/>
      <c r="BR11" s="1674"/>
      <c r="BS11" s="1674"/>
      <c r="BT11" s="1674"/>
      <c r="BU11" s="1675"/>
      <c r="BV11" s="1674"/>
      <c r="BW11" s="1674"/>
      <c r="BX11" s="1674"/>
      <c r="BY11" s="1674"/>
      <c r="BZ11" s="1674"/>
    </row>
    <row r="12" spans="2:78" ht="12" customHeight="1">
      <c r="B12" s="1689"/>
      <c r="C12" s="1722"/>
      <c r="D12" s="1789"/>
      <c r="E12" s="1729"/>
      <c r="F12" s="1730"/>
      <c r="G12" s="1694"/>
      <c r="H12" s="1695"/>
      <c r="I12" s="1695"/>
      <c r="J12" s="1695"/>
      <c r="K12" s="1695"/>
      <c r="L12" s="1695"/>
      <c r="M12" s="1696"/>
      <c r="N12" s="1672"/>
      <c r="O12" s="1672"/>
      <c r="P12" s="1672"/>
      <c r="Q12" s="1672"/>
      <c r="R12" s="1672"/>
      <c r="S12" s="1672"/>
      <c r="T12" s="1672"/>
      <c r="U12" s="1672"/>
      <c r="V12" s="1672"/>
      <c r="W12" s="1672"/>
      <c r="X12" s="1672"/>
      <c r="Y12" s="1672"/>
      <c r="Z12" s="1672"/>
      <c r="AA12" s="1672"/>
      <c r="AB12" s="1672"/>
      <c r="AC12" s="1672"/>
      <c r="AD12" s="1672"/>
      <c r="AE12" s="1672"/>
      <c r="AF12" s="1672"/>
      <c r="AG12" s="1672"/>
      <c r="AH12" s="1672"/>
      <c r="AI12" s="1672"/>
      <c r="AJ12" s="1672"/>
      <c r="AK12" s="1672"/>
      <c r="AL12" s="1672"/>
      <c r="AM12" s="1672"/>
      <c r="AN12" s="1672"/>
      <c r="AO12" s="1672"/>
      <c r="AP12" s="1672"/>
      <c r="AQ12" s="1672"/>
      <c r="AR12" s="1672"/>
      <c r="AS12" s="1672"/>
      <c r="AT12" s="1672"/>
      <c r="AU12" s="1672"/>
      <c r="AV12" s="1672"/>
      <c r="AW12" s="1672"/>
      <c r="AX12" s="1672"/>
      <c r="AY12" s="1672"/>
      <c r="AZ12" s="1672"/>
      <c r="BA12" s="1672"/>
      <c r="BB12" s="1672"/>
      <c r="BC12" s="1672"/>
      <c r="BD12" s="1672"/>
      <c r="BE12" s="1672"/>
      <c r="BF12" s="1672"/>
      <c r="BG12" s="1672"/>
      <c r="BH12" s="1672"/>
      <c r="BI12" s="1672"/>
      <c r="BJ12" s="1672"/>
      <c r="BK12" s="1672"/>
      <c r="BL12" s="1672"/>
      <c r="BM12" s="1672"/>
      <c r="BN12" s="1672"/>
      <c r="BO12" s="1672"/>
      <c r="BP12" s="1672"/>
      <c r="BQ12" s="1672"/>
      <c r="BR12" s="1672"/>
      <c r="BS12" s="1672"/>
      <c r="BT12" s="1672"/>
      <c r="BU12" s="1673"/>
      <c r="BV12" s="1672"/>
      <c r="BW12" s="1672"/>
      <c r="BX12" s="1672"/>
      <c r="BY12" s="1672"/>
      <c r="BZ12" s="1672"/>
    </row>
    <row r="13" spans="2:78" ht="12" customHeight="1">
      <c r="B13" s="1689"/>
      <c r="C13" s="1722"/>
      <c r="D13" s="1789"/>
      <c r="E13" s="1729"/>
      <c r="F13" s="1730"/>
      <c r="G13" s="1691" t="s">
        <v>737</v>
      </c>
      <c r="H13" s="1692"/>
      <c r="I13" s="1692"/>
      <c r="J13" s="1692"/>
      <c r="K13" s="1692"/>
      <c r="L13" s="1692"/>
      <c r="M13" s="1693"/>
      <c r="N13" s="1674"/>
      <c r="O13" s="1674"/>
      <c r="P13" s="1674"/>
      <c r="Q13" s="1674"/>
      <c r="R13" s="1674"/>
      <c r="S13" s="1674"/>
      <c r="T13" s="1674"/>
      <c r="U13" s="1674"/>
      <c r="V13" s="1674"/>
      <c r="W13" s="1674"/>
      <c r="X13" s="1674"/>
      <c r="Y13" s="1674"/>
      <c r="Z13" s="1674"/>
      <c r="AA13" s="1674"/>
      <c r="AB13" s="1674"/>
      <c r="AC13" s="1674"/>
      <c r="AD13" s="1674"/>
      <c r="AE13" s="1674"/>
      <c r="AF13" s="1674"/>
      <c r="AG13" s="1674"/>
      <c r="AH13" s="1674"/>
      <c r="AI13" s="1674"/>
      <c r="AJ13" s="1674"/>
      <c r="AK13" s="1674"/>
      <c r="AL13" s="1674"/>
      <c r="AM13" s="1674"/>
      <c r="AN13" s="1674"/>
      <c r="AO13" s="1674"/>
      <c r="AP13" s="1674"/>
      <c r="AQ13" s="1674"/>
      <c r="AR13" s="1674"/>
      <c r="AS13" s="1674"/>
      <c r="AT13" s="1674"/>
      <c r="AU13" s="1674"/>
      <c r="AV13" s="1674"/>
      <c r="AW13" s="1674"/>
      <c r="AX13" s="1674"/>
      <c r="AY13" s="1674"/>
      <c r="AZ13" s="1674"/>
      <c r="BA13" s="1674"/>
      <c r="BB13" s="1674"/>
      <c r="BC13" s="1674"/>
      <c r="BD13" s="1674"/>
      <c r="BE13" s="1674"/>
      <c r="BF13" s="1674"/>
      <c r="BG13" s="1674"/>
      <c r="BH13" s="1674"/>
      <c r="BI13" s="1674"/>
      <c r="BJ13" s="1674"/>
      <c r="BK13" s="1674"/>
      <c r="BL13" s="1674"/>
      <c r="BM13" s="1674"/>
      <c r="BN13" s="1674"/>
      <c r="BO13" s="1674"/>
      <c r="BP13" s="1674"/>
      <c r="BQ13" s="1674"/>
      <c r="BR13" s="1674"/>
      <c r="BS13" s="1674"/>
      <c r="BT13" s="1674"/>
      <c r="BU13" s="1675"/>
      <c r="BV13" s="1674"/>
      <c r="BW13" s="1674"/>
      <c r="BX13" s="1674"/>
      <c r="BY13" s="1674"/>
      <c r="BZ13" s="1674"/>
    </row>
    <row r="14" spans="2:78" ht="12" customHeight="1">
      <c r="B14" s="1689"/>
      <c r="C14" s="1722"/>
      <c r="D14" s="1789"/>
      <c r="E14" s="1731"/>
      <c r="F14" s="1732"/>
      <c r="G14" s="1694"/>
      <c r="H14" s="1695"/>
      <c r="I14" s="1695"/>
      <c r="J14" s="1695"/>
      <c r="K14" s="1695"/>
      <c r="L14" s="1695"/>
      <c r="M14" s="1696"/>
      <c r="N14" s="1672"/>
      <c r="O14" s="1672"/>
      <c r="P14" s="1672"/>
      <c r="Q14" s="1672"/>
      <c r="R14" s="1672"/>
      <c r="S14" s="1672"/>
      <c r="T14" s="1672"/>
      <c r="U14" s="1672"/>
      <c r="V14" s="1672"/>
      <c r="W14" s="1672"/>
      <c r="X14" s="1672"/>
      <c r="Y14" s="1672"/>
      <c r="Z14" s="1672"/>
      <c r="AA14" s="1672"/>
      <c r="AB14" s="1672"/>
      <c r="AC14" s="1672"/>
      <c r="AD14" s="1672"/>
      <c r="AE14" s="1672"/>
      <c r="AF14" s="1672"/>
      <c r="AG14" s="1672"/>
      <c r="AH14" s="1672"/>
      <c r="AI14" s="1672"/>
      <c r="AJ14" s="1672"/>
      <c r="AK14" s="1672"/>
      <c r="AL14" s="1672"/>
      <c r="AM14" s="1672"/>
      <c r="AN14" s="1672"/>
      <c r="AO14" s="1672"/>
      <c r="AP14" s="1672"/>
      <c r="AQ14" s="1672"/>
      <c r="AR14" s="1672"/>
      <c r="AS14" s="1672"/>
      <c r="AT14" s="1672"/>
      <c r="AU14" s="1672"/>
      <c r="AV14" s="1672"/>
      <c r="AW14" s="1672"/>
      <c r="AX14" s="1672"/>
      <c r="AY14" s="1672"/>
      <c r="AZ14" s="1672"/>
      <c r="BA14" s="1672"/>
      <c r="BB14" s="1672"/>
      <c r="BC14" s="1672"/>
      <c r="BD14" s="1672"/>
      <c r="BE14" s="1672"/>
      <c r="BF14" s="1672"/>
      <c r="BG14" s="1672"/>
      <c r="BH14" s="1672"/>
      <c r="BI14" s="1672"/>
      <c r="BJ14" s="1672"/>
      <c r="BK14" s="1672"/>
      <c r="BL14" s="1672"/>
      <c r="BM14" s="1672"/>
      <c r="BN14" s="1672"/>
      <c r="BO14" s="1672"/>
      <c r="BP14" s="1672"/>
      <c r="BQ14" s="1672"/>
      <c r="BR14" s="1672"/>
      <c r="BS14" s="1672"/>
      <c r="BT14" s="1672"/>
      <c r="BU14" s="1673"/>
      <c r="BV14" s="1672"/>
      <c r="BW14" s="1672"/>
      <c r="BX14" s="1672"/>
      <c r="BY14" s="1672"/>
      <c r="BZ14" s="1672"/>
    </row>
    <row r="15" spans="2:78" ht="12" customHeight="1">
      <c r="B15" s="1689"/>
      <c r="C15" s="1722"/>
      <c r="D15" s="1789"/>
      <c r="E15" s="1734" t="s">
        <v>733</v>
      </c>
      <c r="F15" s="1735"/>
      <c r="G15" s="1733" t="s">
        <v>321</v>
      </c>
      <c r="H15" s="1692"/>
      <c r="I15" s="1692"/>
      <c r="J15" s="1692"/>
      <c r="K15" s="1692"/>
      <c r="L15" s="1692"/>
      <c r="M15" s="1693"/>
      <c r="N15" s="1674"/>
      <c r="O15" s="1674"/>
      <c r="P15" s="1674"/>
      <c r="Q15" s="1674"/>
      <c r="R15" s="1674"/>
      <c r="S15" s="1674"/>
      <c r="T15" s="1674"/>
      <c r="U15" s="1674"/>
      <c r="V15" s="1674"/>
      <c r="W15" s="1674"/>
      <c r="X15" s="1674"/>
      <c r="Y15" s="1674"/>
      <c r="Z15" s="1674"/>
      <c r="AA15" s="1674"/>
      <c r="AB15" s="1674"/>
      <c r="AC15" s="1674"/>
      <c r="AD15" s="1674"/>
      <c r="AE15" s="1674"/>
      <c r="AF15" s="1674"/>
      <c r="AG15" s="1674"/>
      <c r="AH15" s="1674"/>
      <c r="AI15" s="1674"/>
      <c r="AJ15" s="1674"/>
      <c r="AK15" s="1674"/>
      <c r="AL15" s="1674"/>
      <c r="AM15" s="1674"/>
      <c r="AN15" s="1674"/>
      <c r="AO15" s="1674"/>
      <c r="AP15" s="1674"/>
      <c r="AQ15" s="1674"/>
      <c r="AR15" s="1674"/>
      <c r="AS15" s="1674"/>
      <c r="AT15" s="1674"/>
      <c r="AU15" s="1674"/>
      <c r="AV15" s="1674"/>
      <c r="AW15" s="1674"/>
      <c r="AX15" s="1674"/>
      <c r="AY15" s="1674"/>
      <c r="AZ15" s="1674"/>
      <c r="BA15" s="1674"/>
      <c r="BB15" s="1674"/>
      <c r="BC15" s="1674"/>
      <c r="BD15" s="1674"/>
      <c r="BE15" s="1674"/>
      <c r="BF15" s="1674"/>
      <c r="BG15" s="1674"/>
      <c r="BH15" s="1674"/>
      <c r="BI15" s="1674"/>
      <c r="BJ15" s="1674"/>
      <c r="BK15" s="1674"/>
      <c r="BL15" s="1674"/>
      <c r="BM15" s="1674"/>
      <c r="BN15" s="1674"/>
      <c r="BO15" s="1674"/>
      <c r="BP15" s="1674"/>
      <c r="BQ15" s="1674"/>
      <c r="BR15" s="1674"/>
      <c r="BS15" s="1674"/>
      <c r="BT15" s="1674"/>
      <c r="BU15" s="1675"/>
      <c r="BV15" s="1674"/>
      <c r="BW15" s="1674"/>
      <c r="BX15" s="1674"/>
      <c r="BY15" s="1674"/>
      <c r="BZ15" s="1674"/>
    </row>
    <row r="16" spans="2:78" ht="12" customHeight="1">
      <c r="B16" s="1689"/>
      <c r="C16" s="1722"/>
      <c r="D16" s="1789"/>
      <c r="E16" s="1736"/>
      <c r="F16" s="1737"/>
      <c r="G16" s="1694"/>
      <c r="H16" s="1695"/>
      <c r="I16" s="1695"/>
      <c r="J16" s="1695"/>
      <c r="K16" s="1695"/>
      <c r="L16" s="1695"/>
      <c r="M16" s="1696"/>
      <c r="N16" s="1672"/>
      <c r="O16" s="1672"/>
      <c r="P16" s="1672"/>
      <c r="Q16" s="1672"/>
      <c r="R16" s="1672"/>
      <c r="S16" s="1672"/>
      <c r="T16" s="1672"/>
      <c r="U16" s="1672"/>
      <c r="V16" s="1672"/>
      <c r="W16" s="1672"/>
      <c r="X16" s="1672"/>
      <c r="Y16" s="1672"/>
      <c r="Z16" s="1672"/>
      <c r="AA16" s="1672"/>
      <c r="AB16" s="1672"/>
      <c r="AC16" s="1672"/>
      <c r="AD16" s="1672"/>
      <c r="AE16" s="1672"/>
      <c r="AF16" s="1672"/>
      <c r="AG16" s="1672"/>
      <c r="AH16" s="1672"/>
      <c r="AI16" s="1672"/>
      <c r="AJ16" s="1672"/>
      <c r="AK16" s="1672"/>
      <c r="AL16" s="1672"/>
      <c r="AM16" s="1672"/>
      <c r="AN16" s="1672"/>
      <c r="AO16" s="1672"/>
      <c r="AP16" s="1672"/>
      <c r="AQ16" s="1672"/>
      <c r="AR16" s="1672"/>
      <c r="AS16" s="1672"/>
      <c r="AT16" s="1672"/>
      <c r="AU16" s="1672"/>
      <c r="AV16" s="1672"/>
      <c r="AW16" s="1672"/>
      <c r="AX16" s="1672"/>
      <c r="AY16" s="1672"/>
      <c r="AZ16" s="1672"/>
      <c r="BA16" s="1672"/>
      <c r="BB16" s="1672"/>
      <c r="BC16" s="1672"/>
      <c r="BD16" s="1672"/>
      <c r="BE16" s="1672"/>
      <c r="BF16" s="1672"/>
      <c r="BG16" s="1672"/>
      <c r="BH16" s="1672"/>
      <c r="BI16" s="1672"/>
      <c r="BJ16" s="1672"/>
      <c r="BK16" s="1672"/>
      <c r="BL16" s="1672"/>
      <c r="BM16" s="1672"/>
      <c r="BN16" s="1672"/>
      <c r="BO16" s="1672"/>
      <c r="BP16" s="1672"/>
      <c r="BQ16" s="1672"/>
      <c r="BR16" s="1672"/>
      <c r="BS16" s="1672"/>
      <c r="BT16" s="1672"/>
      <c r="BU16" s="1673"/>
      <c r="BV16" s="1672"/>
      <c r="BW16" s="1672"/>
      <c r="BX16" s="1672"/>
      <c r="BY16" s="1672"/>
      <c r="BZ16" s="1672"/>
    </row>
    <row r="17" spans="2:78" ht="12" customHeight="1">
      <c r="B17" s="1689"/>
      <c r="C17" s="1722"/>
      <c r="D17" s="1789"/>
      <c r="E17" s="1738" t="s">
        <v>217</v>
      </c>
      <c r="F17" s="1739"/>
      <c r="G17" s="1739"/>
      <c r="H17" s="1739"/>
      <c r="I17" s="1739"/>
      <c r="J17" s="1739"/>
      <c r="K17" s="1739"/>
      <c r="L17" s="1739"/>
      <c r="M17" s="1740"/>
      <c r="N17" s="1674"/>
      <c r="O17" s="1674"/>
      <c r="P17" s="1674"/>
      <c r="Q17" s="1674"/>
      <c r="R17" s="1674"/>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4"/>
      <c r="AP17" s="1674"/>
      <c r="AQ17" s="1674"/>
      <c r="AR17" s="1674"/>
      <c r="AS17" s="1674"/>
      <c r="AT17" s="1674"/>
      <c r="AU17" s="1674"/>
      <c r="AV17" s="1674"/>
      <c r="AW17" s="1674"/>
      <c r="AX17" s="1674"/>
      <c r="AY17" s="1674"/>
      <c r="AZ17" s="1674"/>
      <c r="BA17" s="1674"/>
      <c r="BB17" s="1674"/>
      <c r="BC17" s="1674"/>
      <c r="BD17" s="1674"/>
      <c r="BE17" s="1674"/>
      <c r="BF17" s="1674"/>
      <c r="BG17" s="1674"/>
      <c r="BH17" s="1674"/>
      <c r="BI17" s="1674"/>
      <c r="BJ17" s="1674"/>
      <c r="BK17" s="1674"/>
      <c r="BL17" s="1674"/>
      <c r="BM17" s="1674"/>
      <c r="BN17" s="1674"/>
      <c r="BO17" s="1674"/>
      <c r="BP17" s="1674"/>
      <c r="BQ17" s="1674"/>
      <c r="BR17" s="1674"/>
      <c r="BS17" s="1674"/>
      <c r="BT17" s="1674"/>
      <c r="BU17" s="1675"/>
      <c r="BV17" s="1674"/>
      <c r="BW17" s="1674"/>
      <c r="BX17" s="1674"/>
      <c r="BY17" s="1674"/>
      <c r="BZ17" s="1674"/>
    </row>
    <row r="18" spans="2:78" ht="12" customHeight="1">
      <c r="B18" s="1689"/>
      <c r="C18" s="1722"/>
      <c r="D18" s="1789"/>
      <c r="E18" s="1741"/>
      <c r="F18" s="1742"/>
      <c r="G18" s="1742"/>
      <c r="H18" s="1742"/>
      <c r="I18" s="1742"/>
      <c r="J18" s="1742"/>
      <c r="K18" s="1742"/>
      <c r="L18" s="1742"/>
      <c r="M18" s="1743"/>
      <c r="N18" s="1672"/>
      <c r="O18" s="1672"/>
      <c r="P18" s="1672"/>
      <c r="Q18" s="1672"/>
      <c r="R18" s="1672"/>
      <c r="S18" s="1672"/>
      <c r="T18" s="1672"/>
      <c r="U18" s="1672"/>
      <c r="V18" s="1672"/>
      <c r="W18" s="1672"/>
      <c r="X18" s="1672"/>
      <c r="Y18" s="1672"/>
      <c r="Z18" s="1672"/>
      <c r="AA18" s="1672"/>
      <c r="AB18" s="1672"/>
      <c r="AC18" s="1672"/>
      <c r="AD18" s="1672"/>
      <c r="AE18" s="1672"/>
      <c r="AF18" s="1672"/>
      <c r="AG18" s="1672"/>
      <c r="AH18" s="1672"/>
      <c r="AI18" s="1672"/>
      <c r="AJ18" s="1672"/>
      <c r="AK18" s="1672"/>
      <c r="AL18" s="1672"/>
      <c r="AM18" s="1672"/>
      <c r="AN18" s="1672"/>
      <c r="AO18" s="1672"/>
      <c r="AP18" s="1672"/>
      <c r="AQ18" s="1672"/>
      <c r="AR18" s="1672"/>
      <c r="AS18" s="1672"/>
      <c r="AT18" s="1672"/>
      <c r="AU18" s="1672"/>
      <c r="AV18" s="1672"/>
      <c r="AW18" s="1672"/>
      <c r="AX18" s="1672"/>
      <c r="AY18" s="1672"/>
      <c r="AZ18" s="1672"/>
      <c r="BA18" s="1672"/>
      <c r="BB18" s="1672"/>
      <c r="BC18" s="1672"/>
      <c r="BD18" s="1672"/>
      <c r="BE18" s="1672"/>
      <c r="BF18" s="1672"/>
      <c r="BG18" s="1672"/>
      <c r="BH18" s="1672"/>
      <c r="BI18" s="1672"/>
      <c r="BJ18" s="1672"/>
      <c r="BK18" s="1672"/>
      <c r="BL18" s="1672"/>
      <c r="BM18" s="1672"/>
      <c r="BN18" s="1672"/>
      <c r="BO18" s="1672"/>
      <c r="BP18" s="1672"/>
      <c r="BQ18" s="1672"/>
      <c r="BR18" s="1672"/>
      <c r="BS18" s="1672"/>
      <c r="BT18" s="1672"/>
      <c r="BU18" s="1673"/>
      <c r="BV18" s="1672"/>
      <c r="BW18" s="1672"/>
      <c r="BX18" s="1672"/>
      <c r="BY18" s="1672"/>
      <c r="BZ18" s="1672"/>
    </row>
    <row r="19" spans="2:78" ht="12" customHeight="1">
      <c r="B19" s="1689"/>
      <c r="C19" s="1722"/>
      <c r="D19" s="1789"/>
      <c r="E19" s="1715" t="s">
        <v>402</v>
      </c>
      <c r="F19" s="1744"/>
      <c r="G19" s="1699" t="s">
        <v>400</v>
      </c>
      <c r="H19" s="1692"/>
      <c r="I19" s="1692"/>
      <c r="J19" s="1692"/>
      <c r="K19" s="1692"/>
      <c r="L19" s="1692"/>
      <c r="M19" s="1693"/>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4"/>
      <c r="AM19" s="1674"/>
      <c r="AN19" s="1674"/>
      <c r="AO19" s="1674"/>
      <c r="AP19" s="1674"/>
      <c r="AQ19" s="1674"/>
      <c r="AR19" s="1674"/>
      <c r="AS19" s="1674"/>
      <c r="AT19" s="1674"/>
      <c r="AU19" s="1674"/>
      <c r="AV19" s="1674"/>
      <c r="AW19" s="1674"/>
      <c r="AX19" s="1674"/>
      <c r="AY19" s="1674"/>
      <c r="AZ19" s="1674"/>
      <c r="BA19" s="1674"/>
      <c r="BB19" s="1674"/>
      <c r="BC19" s="1674"/>
      <c r="BD19" s="1674"/>
      <c r="BE19" s="1674"/>
      <c r="BF19" s="1674"/>
      <c r="BG19" s="1674"/>
      <c r="BH19" s="1674"/>
      <c r="BI19" s="1674"/>
      <c r="BJ19" s="1674"/>
      <c r="BK19" s="1674"/>
      <c r="BL19" s="1674"/>
      <c r="BM19" s="1674"/>
      <c r="BN19" s="1674"/>
      <c r="BO19" s="1674"/>
      <c r="BP19" s="1674"/>
      <c r="BQ19" s="1674"/>
      <c r="BR19" s="1674"/>
      <c r="BS19" s="1674"/>
      <c r="BT19" s="1674"/>
      <c r="BU19" s="1675"/>
      <c r="BV19" s="1674"/>
      <c r="BW19" s="1674"/>
      <c r="BX19" s="1674"/>
      <c r="BY19" s="1674"/>
      <c r="BZ19" s="1674"/>
    </row>
    <row r="20" spans="2:78" ht="12" customHeight="1">
      <c r="B20" s="1689"/>
      <c r="C20" s="1722"/>
      <c r="D20" s="1789"/>
      <c r="E20" s="1745"/>
      <c r="F20" s="1746"/>
      <c r="G20" s="1695"/>
      <c r="H20" s="1695"/>
      <c r="I20" s="1695"/>
      <c r="J20" s="1695"/>
      <c r="K20" s="1695"/>
      <c r="L20" s="1695"/>
      <c r="M20" s="1696"/>
      <c r="N20" s="1672"/>
      <c r="O20" s="1672"/>
      <c r="P20" s="1672"/>
      <c r="Q20" s="1672"/>
      <c r="R20" s="1672"/>
      <c r="S20" s="1672"/>
      <c r="T20" s="1672"/>
      <c r="U20" s="1672"/>
      <c r="V20" s="1672"/>
      <c r="W20" s="1672"/>
      <c r="X20" s="1672"/>
      <c r="Y20" s="1672"/>
      <c r="Z20" s="1672"/>
      <c r="AA20" s="1672"/>
      <c r="AB20" s="1672"/>
      <c r="AC20" s="1672"/>
      <c r="AD20" s="1672"/>
      <c r="AE20" s="1672"/>
      <c r="AF20" s="1672"/>
      <c r="AG20" s="1672"/>
      <c r="AH20" s="1672"/>
      <c r="AI20" s="1672"/>
      <c r="AJ20" s="1672"/>
      <c r="AK20" s="1672"/>
      <c r="AL20" s="1672"/>
      <c r="AM20" s="1672"/>
      <c r="AN20" s="1672"/>
      <c r="AO20" s="1672"/>
      <c r="AP20" s="1672"/>
      <c r="AQ20" s="1672"/>
      <c r="AR20" s="1672"/>
      <c r="AS20" s="1672"/>
      <c r="AT20" s="1672"/>
      <c r="AU20" s="1672"/>
      <c r="AV20" s="1672"/>
      <c r="AW20" s="1672"/>
      <c r="AX20" s="1672"/>
      <c r="AY20" s="1672"/>
      <c r="AZ20" s="1672"/>
      <c r="BA20" s="1672"/>
      <c r="BB20" s="1672"/>
      <c r="BC20" s="1672"/>
      <c r="BD20" s="1672"/>
      <c r="BE20" s="1672"/>
      <c r="BF20" s="1672"/>
      <c r="BG20" s="1672"/>
      <c r="BH20" s="1672"/>
      <c r="BI20" s="1672"/>
      <c r="BJ20" s="1672"/>
      <c r="BK20" s="1672"/>
      <c r="BL20" s="1672"/>
      <c r="BM20" s="1672"/>
      <c r="BN20" s="1672"/>
      <c r="BO20" s="1672"/>
      <c r="BP20" s="1672"/>
      <c r="BQ20" s="1672"/>
      <c r="BR20" s="1672"/>
      <c r="BS20" s="1672"/>
      <c r="BT20" s="1672"/>
      <c r="BU20" s="1673"/>
      <c r="BV20" s="1672"/>
      <c r="BW20" s="1672"/>
      <c r="BX20" s="1672"/>
      <c r="BY20" s="1672"/>
      <c r="BZ20" s="1672"/>
    </row>
    <row r="21" spans="2:78" ht="24" customHeight="1">
      <c r="B21" s="1689"/>
      <c r="C21" s="1722"/>
      <c r="D21" s="1789"/>
      <c r="E21" s="1745"/>
      <c r="F21" s="1746"/>
      <c r="G21" s="1791" t="s">
        <v>716</v>
      </c>
      <c r="H21" s="1692"/>
      <c r="I21" s="1693"/>
      <c r="J21" s="1752" t="s">
        <v>722</v>
      </c>
      <c r="K21" s="1753"/>
      <c r="L21" s="1753"/>
      <c r="M21" s="1754"/>
      <c r="N21" s="1755"/>
      <c r="O21" s="1756"/>
      <c r="P21" s="1757"/>
      <c r="Q21" s="1755"/>
      <c r="R21" s="1756"/>
      <c r="S21" s="1757"/>
      <c r="T21" s="1755"/>
      <c r="U21" s="1756"/>
      <c r="V21" s="1757"/>
      <c r="W21" s="1755"/>
      <c r="X21" s="1756"/>
      <c r="Y21" s="1757"/>
      <c r="Z21" s="1755"/>
      <c r="AA21" s="1756"/>
      <c r="AB21" s="1757"/>
      <c r="AC21" s="1755"/>
      <c r="AD21" s="1756"/>
      <c r="AE21" s="1757"/>
      <c r="AF21" s="1755"/>
      <c r="AG21" s="1756"/>
      <c r="AH21" s="1757"/>
      <c r="AI21" s="1755"/>
      <c r="AJ21" s="1756"/>
      <c r="AK21" s="1757"/>
      <c r="AL21" s="1755"/>
      <c r="AM21" s="1756"/>
      <c r="AN21" s="1757"/>
      <c r="AO21" s="1755"/>
      <c r="AP21" s="1756"/>
      <c r="AQ21" s="1757"/>
      <c r="AR21" s="1755"/>
      <c r="AS21" s="1756"/>
      <c r="AT21" s="1757"/>
      <c r="AU21" s="1755"/>
      <c r="AV21" s="1756"/>
      <c r="AW21" s="1757"/>
      <c r="AX21" s="1755"/>
      <c r="AY21" s="1756"/>
      <c r="AZ21" s="1757"/>
      <c r="BA21" s="1755"/>
      <c r="BB21" s="1756"/>
      <c r="BC21" s="1757"/>
      <c r="BD21" s="1755"/>
      <c r="BE21" s="1756"/>
      <c r="BF21" s="1757"/>
      <c r="BG21" s="1755"/>
      <c r="BH21" s="1756"/>
      <c r="BI21" s="1757"/>
      <c r="BJ21" s="1755"/>
      <c r="BK21" s="1756"/>
      <c r="BL21" s="1757"/>
      <c r="BM21" s="1755"/>
      <c r="BN21" s="1756"/>
      <c r="BO21" s="1757"/>
      <c r="BP21" s="1755"/>
      <c r="BQ21" s="1756"/>
      <c r="BR21" s="1757"/>
      <c r="BS21" s="1755"/>
      <c r="BT21" s="1756"/>
      <c r="BU21" s="1757"/>
      <c r="BV21" s="1758"/>
      <c r="BW21" s="1759"/>
      <c r="BX21" s="1759"/>
      <c r="BY21" s="1759"/>
      <c r="BZ21" s="1760"/>
    </row>
    <row r="22" spans="2:78" ht="15" customHeight="1">
      <c r="B22" s="1689"/>
      <c r="C22" s="1722"/>
      <c r="D22" s="1789"/>
      <c r="E22" s="1745"/>
      <c r="F22" s="1746"/>
      <c r="G22" s="1792"/>
      <c r="H22" s="1750"/>
      <c r="I22" s="1751"/>
      <c r="J22" s="1733" t="s">
        <v>422</v>
      </c>
      <c r="K22" s="1692"/>
      <c r="L22" s="1692"/>
      <c r="M22" s="1693"/>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4"/>
      <c r="AM22" s="1674"/>
      <c r="AN22" s="1674"/>
      <c r="AO22" s="1674"/>
      <c r="AP22" s="1674"/>
      <c r="AQ22" s="1674"/>
      <c r="AR22" s="1674"/>
      <c r="AS22" s="1674"/>
      <c r="AT22" s="1674"/>
      <c r="AU22" s="1674"/>
      <c r="AV22" s="1674"/>
      <c r="AW22" s="1674"/>
      <c r="AX22" s="1674"/>
      <c r="AY22" s="1674"/>
      <c r="AZ22" s="1674"/>
      <c r="BA22" s="1674"/>
      <c r="BB22" s="1674"/>
      <c r="BC22" s="1674"/>
      <c r="BD22" s="1674"/>
      <c r="BE22" s="1674"/>
      <c r="BF22" s="1674"/>
      <c r="BG22" s="1674"/>
      <c r="BH22" s="1674"/>
      <c r="BI22" s="1674"/>
      <c r="BJ22" s="1674"/>
      <c r="BK22" s="1674"/>
      <c r="BL22" s="1674"/>
      <c r="BM22" s="1674"/>
      <c r="BN22" s="1674"/>
      <c r="BO22" s="1674"/>
      <c r="BP22" s="1674"/>
      <c r="BQ22" s="1674"/>
      <c r="BR22" s="1674"/>
      <c r="BS22" s="1674"/>
      <c r="BT22" s="1674"/>
      <c r="BU22" s="1675"/>
      <c r="BV22" s="1674"/>
      <c r="BW22" s="1674"/>
      <c r="BX22" s="1674"/>
      <c r="BY22" s="1674"/>
      <c r="BZ22" s="1674"/>
    </row>
    <row r="23" spans="2:78" ht="15" customHeight="1">
      <c r="B23" s="1689"/>
      <c r="C23" s="1722"/>
      <c r="D23" s="1789"/>
      <c r="E23" s="1745"/>
      <c r="F23" s="1746"/>
      <c r="G23" s="1792"/>
      <c r="H23" s="1750"/>
      <c r="I23" s="1751"/>
      <c r="J23" s="1694"/>
      <c r="K23" s="1695"/>
      <c r="L23" s="1695"/>
      <c r="M23" s="1696"/>
      <c r="N23" s="1672"/>
      <c r="O23" s="1672"/>
      <c r="P23" s="1672"/>
      <c r="Q23" s="1672"/>
      <c r="R23" s="1672"/>
      <c r="S23" s="1672"/>
      <c r="T23" s="1672"/>
      <c r="U23" s="1672"/>
      <c r="V23" s="1672"/>
      <c r="W23" s="1672"/>
      <c r="X23" s="1672"/>
      <c r="Y23" s="1672"/>
      <c r="Z23" s="1672"/>
      <c r="AA23" s="1672"/>
      <c r="AB23" s="1672"/>
      <c r="AC23" s="1672"/>
      <c r="AD23" s="1672"/>
      <c r="AE23" s="1672"/>
      <c r="AF23" s="1672"/>
      <c r="AG23" s="1672"/>
      <c r="AH23" s="1672"/>
      <c r="AI23" s="1672"/>
      <c r="AJ23" s="1672"/>
      <c r="AK23" s="1672"/>
      <c r="AL23" s="1672"/>
      <c r="AM23" s="1672"/>
      <c r="AN23" s="1672"/>
      <c r="AO23" s="1672"/>
      <c r="AP23" s="1672"/>
      <c r="AQ23" s="1672"/>
      <c r="AR23" s="1672"/>
      <c r="AS23" s="1672"/>
      <c r="AT23" s="1672"/>
      <c r="AU23" s="1672"/>
      <c r="AV23" s="1672"/>
      <c r="AW23" s="1672"/>
      <c r="AX23" s="1672"/>
      <c r="AY23" s="1672"/>
      <c r="AZ23" s="1672"/>
      <c r="BA23" s="1672"/>
      <c r="BB23" s="1672"/>
      <c r="BC23" s="1672"/>
      <c r="BD23" s="1672"/>
      <c r="BE23" s="1672"/>
      <c r="BF23" s="1672"/>
      <c r="BG23" s="1672"/>
      <c r="BH23" s="1672"/>
      <c r="BI23" s="1672"/>
      <c r="BJ23" s="1672"/>
      <c r="BK23" s="1672"/>
      <c r="BL23" s="1672"/>
      <c r="BM23" s="1672"/>
      <c r="BN23" s="1672"/>
      <c r="BO23" s="1672"/>
      <c r="BP23" s="1672"/>
      <c r="BQ23" s="1672"/>
      <c r="BR23" s="1672"/>
      <c r="BS23" s="1672"/>
      <c r="BT23" s="1672"/>
      <c r="BU23" s="1673"/>
      <c r="BV23" s="1672"/>
      <c r="BW23" s="1672"/>
      <c r="BX23" s="1672"/>
      <c r="BY23" s="1672"/>
      <c r="BZ23" s="1672"/>
    </row>
    <row r="24" spans="2:78" ht="12" customHeight="1">
      <c r="B24" s="1689"/>
      <c r="C24" s="1722"/>
      <c r="D24" s="1789"/>
      <c r="E24" s="1745"/>
      <c r="F24" s="1746"/>
      <c r="G24" s="1792"/>
      <c r="H24" s="1750"/>
      <c r="I24" s="1751"/>
      <c r="J24" s="1733" t="s">
        <v>322</v>
      </c>
      <c r="K24" s="1692"/>
      <c r="L24" s="1692"/>
      <c r="M24" s="1693"/>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1674"/>
      <c r="AK24" s="1674"/>
      <c r="AL24" s="1674"/>
      <c r="AM24" s="1674"/>
      <c r="AN24" s="1674"/>
      <c r="AO24" s="1674"/>
      <c r="AP24" s="1674"/>
      <c r="AQ24" s="1674"/>
      <c r="AR24" s="1674"/>
      <c r="AS24" s="1674"/>
      <c r="AT24" s="1674"/>
      <c r="AU24" s="1674"/>
      <c r="AV24" s="1674"/>
      <c r="AW24" s="1674"/>
      <c r="AX24" s="1674"/>
      <c r="AY24" s="1674"/>
      <c r="AZ24" s="1674"/>
      <c r="BA24" s="1674"/>
      <c r="BB24" s="1674"/>
      <c r="BC24" s="1674"/>
      <c r="BD24" s="1674"/>
      <c r="BE24" s="1674"/>
      <c r="BF24" s="1674"/>
      <c r="BG24" s="1674"/>
      <c r="BH24" s="1674"/>
      <c r="BI24" s="1674"/>
      <c r="BJ24" s="1674"/>
      <c r="BK24" s="1674"/>
      <c r="BL24" s="1674"/>
      <c r="BM24" s="1674"/>
      <c r="BN24" s="1674"/>
      <c r="BO24" s="1674"/>
      <c r="BP24" s="1674"/>
      <c r="BQ24" s="1674"/>
      <c r="BR24" s="1674"/>
      <c r="BS24" s="1674"/>
      <c r="BT24" s="1674"/>
      <c r="BU24" s="1675"/>
      <c r="BV24" s="1674"/>
      <c r="BW24" s="1674"/>
      <c r="BX24" s="1674"/>
      <c r="BY24" s="1674"/>
      <c r="BZ24" s="1674"/>
    </row>
    <row r="25" spans="2:78" ht="12" customHeight="1">
      <c r="B25" s="1689"/>
      <c r="C25" s="1722"/>
      <c r="D25" s="1789"/>
      <c r="E25" s="1745"/>
      <c r="F25" s="1746"/>
      <c r="G25" s="1695"/>
      <c r="H25" s="1695"/>
      <c r="I25" s="1696"/>
      <c r="J25" s="1694"/>
      <c r="K25" s="1695"/>
      <c r="L25" s="1695"/>
      <c r="M25" s="1696"/>
      <c r="N25" s="1672"/>
      <c r="O25" s="1672"/>
      <c r="P25" s="1672"/>
      <c r="Q25" s="1672"/>
      <c r="R25" s="1672"/>
      <c r="S25" s="1672"/>
      <c r="T25" s="1672"/>
      <c r="U25" s="1672"/>
      <c r="V25" s="1672"/>
      <c r="W25" s="1672"/>
      <c r="X25" s="1672"/>
      <c r="Y25" s="1672"/>
      <c r="Z25" s="1672"/>
      <c r="AA25" s="1672"/>
      <c r="AB25" s="1672"/>
      <c r="AC25" s="1672"/>
      <c r="AD25" s="1672"/>
      <c r="AE25" s="1672"/>
      <c r="AF25" s="1672"/>
      <c r="AG25" s="1672"/>
      <c r="AH25" s="1672"/>
      <c r="AI25" s="1672"/>
      <c r="AJ25" s="1672"/>
      <c r="AK25" s="1672"/>
      <c r="AL25" s="1672"/>
      <c r="AM25" s="1672"/>
      <c r="AN25" s="1672"/>
      <c r="AO25" s="1672"/>
      <c r="AP25" s="1672"/>
      <c r="AQ25" s="1672"/>
      <c r="AR25" s="1672"/>
      <c r="AS25" s="1672"/>
      <c r="AT25" s="1672"/>
      <c r="AU25" s="1672"/>
      <c r="AV25" s="1672"/>
      <c r="AW25" s="1672"/>
      <c r="AX25" s="1672"/>
      <c r="AY25" s="1672"/>
      <c r="AZ25" s="1672"/>
      <c r="BA25" s="1672"/>
      <c r="BB25" s="1672"/>
      <c r="BC25" s="1672"/>
      <c r="BD25" s="1672"/>
      <c r="BE25" s="1672"/>
      <c r="BF25" s="1672"/>
      <c r="BG25" s="1672"/>
      <c r="BH25" s="1672"/>
      <c r="BI25" s="1672"/>
      <c r="BJ25" s="1672"/>
      <c r="BK25" s="1672"/>
      <c r="BL25" s="1672"/>
      <c r="BM25" s="1672"/>
      <c r="BN25" s="1672"/>
      <c r="BO25" s="1672"/>
      <c r="BP25" s="1672"/>
      <c r="BQ25" s="1672"/>
      <c r="BR25" s="1672"/>
      <c r="BS25" s="1672"/>
      <c r="BT25" s="1672"/>
      <c r="BU25" s="1673"/>
      <c r="BV25" s="1672"/>
      <c r="BW25" s="1672"/>
      <c r="BX25" s="1672"/>
      <c r="BY25" s="1672"/>
      <c r="BZ25" s="1672"/>
    </row>
    <row r="26" spans="2:78" ht="12" customHeight="1">
      <c r="B26" s="1689"/>
      <c r="C26" s="1722"/>
      <c r="D26" s="1789"/>
      <c r="E26" s="1745"/>
      <c r="F26" s="1746"/>
      <c r="G26" s="1699" t="s">
        <v>841</v>
      </c>
      <c r="H26" s="1699"/>
      <c r="I26" s="1699"/>
      <c r="J26" s="1699"/>
      <c r="K26" s="1699"/>
      <c r="L26" s="1699"/>
      <c r="M26" s="1700"/>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4"/>
      <c r="AM26" s="1674"/>
      <c r="AN26" s="1674"/>
      <c r="AO26" s="1674"/>
      <c r="AP26" s="1674"/>
      <c r="AQ26" s="1674"/>
      <c r="AR26" s="1674"/>
      <c r="AS26" s="1674"/>
      <c r="AT26" s="1674"/>
      <c r="AU26" s="1674"/>
      <c r="AV26" s="1674"/>
      <c r="AW26" s="1674"/>
      <c r="AX26" s="1674"/>
      <c r="AY26" s="1674"/>
      <c r="AZ26" s="1674"/>
      <c r="BA26" s="1674"/>
      <c r="BB26" s="1674"/>
      <c r="BC26" s="1674"/>
      <c r="BD26" s="1674"/>
      <c r="BE26" s="1674"/>
      <c r="BF26" s="1674"/>
      <c r="BG26" s="1674"/>
      <c r="BH26" s="1674"/>
      <c r="BI26" s="1674"/>
      <c r="BJ26" s="1674"/>
      <c r="BK26" s="1674"/>
      <c r="BL26" s="1674"/>
      <c r="BM26" s="1674"/>
      <c r="BN26" s="1674"/>
      <c r="BO26" s="1674"/>
      <c r="BP26" s="1674"/>
      <c r="BQ26" s="1674"/>
      <c r="BR26" s="1674"/>
      <c r="BS26" s="1674"/>
      <c r="BT26" s="1674"/>
      <c r="BU26" s="1675"/>
      <c r="BV26" s="1674"/>
      <c r="BW26" s="1674"/>
      <c r="BX26" s="1674"/>
      <c r="BY26" s="1674"/>
      <c r="BZ26" s="1674"/>
    </row>
    <row r="27" spans="2:78" ht="12" customHeight="1">
      <c r="B27" s="1689"/>
      <c r="C27" s="1722"/>
      <c r="D27" s="1790"/>
      <c r="E27" s="1747"/>
      <c r="F27" s="1748"/>
      <c r="G27" s="1804"/>
      <c r="H27" s="1804"/>
      <c r="I27" s="1804"/>
      <c r="J27" s="1804"/>
      <c r="K27" s="1804"/>
      <c r="L27" s="1804"/>
      <c r="M27" s="1805"/>
      <c r="N27" s="1672"/>
      <c r="O27" s="1672"/>
      <c r="P27" s="1672"/>
      <c r="Q27" s="1672"/>
      <c r="R27" s="1672"/>
      <c r="S27" s="1672"/>
      <c r="T27" s="1672"/>
      <c r="U27" s="1672"/>
      <c r="V27" s="1672"/>
      <c r="W27" s="1672"/>
      <c r="X27" s="1672"/>
      <c r="Y27" s="1672"/>
      <c r="Z27" s="1672"/>
      <c r="AA27" s="1672"/>
      <c r="AB27" s="1672"/>
      <c r="AC27" s="1672"/>
      <c r="AD27" s="1672"/>
      <c r="AE27" s="1672"/>
      <c r="AF27" s="1672"/>
      <c r="AG27" s="1672"/>
      <c r="AH27" s="1672"/>
      <c r="AI27" s="1672"/>
      <c r="AJ27" s="1672"/>
      <c r="AK27" s="1672"/>
      <c r="AL27" s="1672"/>
      <c r="AM27" s="1672"/>
      <c r="AN27" s="1672"/>
      <c r="AO27" s="1672"/>
      <c r="AP27" s="1672"/>
      <c r="AQ27" s="1672"/>
      <c r="AR27" s="1672"/>
      <c r="AS27" s="1672"/>
      <c r="AT27" s="1672"/>
      <c r="AU27" s="1672"/>
      <c r="AV27" s="1672"/>
      <c r="AW27" s="1672"/>
      <c r="AX27" s="1672"/>
      <c r="AY27" s="1672"/>
      <c r="AZ27" s="1672"/>
      <c r="BA27" s="1672"/>
      <c r="BB27" s="1672"/>
      <c r="BC27" s="1672"/>
      <c r="BD27" s="1672"/>
      <c r="BE27" s="1672"/>
      <c r="BF27" s="1672"/>
      <c r="BG27" s="1672"/>
      <c r="BH27" s="1672"/>
      <c r="BI27" s="1672"/>
      <c r="BJ27" s="1672"/>
      <c r="BK27" s="1672"/>
      <c r="BL27" s="1672"/>
      <c r="BM27" s="1672"/>
      <c r="BN27" s="1672"/>
      <c r="BO27" s="1672"/>
      <c r="BP27" s="1672"/>
      <c r="BQ27" s="1672"/>
      <c r="BR27" s="1672"/>
      <c r="BS27" s="1672"/>
      <c r="BT27" s="1672"/>
      <c r="BU27" s="1673"/>
      <c r="BV27" s="1672"/>
      <c r="BW27" s="1672"/>
      <c r="BX27" s="1672"/>
      <c r="BY27" s="1672"/>
      <c r="BZ27" s="1672"/>
    </row>
    <row r="28" spans="2:78" ht="12" customHeight="1">
      <c r="B28" s="1689"/>
      <c r="C28" s="1722"/>
      <c r="D28" s="1715" t="s">
        <v>403</v>
      </c>
      <c r="E28" s="1692"/>
      <c r="F28" s="1692"/>
      <c r="G28" s="1692"/>
      <c r="H28" s="1692"/>
      <c r="I28" s="1692"/>
      <c r="J28" s="1692"/>
      <c r="K28" s="1692"/>
      <c r="L28" s="1692"/>
      <c r="M28" s="1693"/>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1674"/>
      <c r="AK28" s="1674"/>
      <c r="AL28" s="1674"/>
      <c r="AM28" s="1674"/>
      <c r="AN28" s="1674"/>
      <c r="AO28" s="1674"/>
      <c r="AP28" s="1674"/>
      <c r="AQ28" s="1674"/>
      <c r="AR28" s="1674"/>
      <c r="AS28" s="1674"/>
      <c r="AT28" s="1674"/>
      <c r="AU28" s="1674"/>
      <c r="AV28" s="1674"/>
      <c r="AW28" s="1674"/>
      <c r="AX28" s="1674"/>
      <c r="AY28" s="1674"/>
      <c r="AZ28" s="1674"/>
      <c r="BA28" s="1674"/>
      <c r="BB28" s="1674"/>
      <c r="BC28" s="1674"/>
      <c r="BD28" s="1674"/>
      <c r="BE28" s="1674"/>
      <c r="BF28" s="1674"/>
      <c r="BG28" s="1674"/>
      <c r="BH28" s="1674"/>
      <c r="BI28" s="1674"/>
      <c r="BJ28" s="1674"/>
      <c r="BK28" s="1674"/>
      <c r="BL28" s="1674"/>
      <c r="BM28" s="1674"/>
      <c r="BN28" s="1674"/>
      <c r="BO28" s="1674"/>
      <c r="BP28" s="1674"/>
      <c r="BQ28" s="1674"/>
      <c r="BR28" s="1674"/>
      <c r="BS28" s="1674"/>
      <c r="BT28" s="1674"/>
      <c r="BU28" s="1675"/>
      <c r="BV28" s="1674"/>
      <c r="BW28" s="1674"/>
      <c r="BX28" s="1674"/>
      <c r="BY28" s="1674"/>
      <c r="BZ28" s="1674"/>
    </row>
    <row r="29" spans="2:78" ht="12" customHeight="1">
      <c r="B29" s="1689"/>
      <c r="C29" s="1722"/>
      <c r="D29" s="1694"/>
      <c r="E29" s="1695"/>
      <c r="F29" s="1695"/>
      <c r="G29" s="1695"/>
      <c r="H29" s="1695"/>
      <c r="I29" s="1695"/>
      <c r="J29" s="1695"/>
      <c r="K29" s="1695"/>
      <c r="L29" s="1695"/>
      <c r="M29" s="1696"/>
      <c r="N29" s="1672"/>
      <c r="O29" s="1672"/>
      <c r="P29" s="1672"/>
      <c r="Q29" s="1672"/>
      <c r="R29" s="1672"/>
      <c r="S29" s="1672"/>
      <c r="T29" s="1672"/>
      <c r="U29" s="1672"/>
      <c r="V29" s="1672"/>
      <c r="W29" s="1672"/>
      <c r="X29" s="1672"/>
      <c r="Y29" s="1672"/>
      <c r="Z29" s="1672"/>
      <c r="AA29" s="1672"/>
      <c r="AB29" s="1672"/>
      <c r="AC29" s="1672"/>
      <c r="AD29" s="1672"/>
      <c r="AE29" s="1672"/>
      <c r="AF29" s="1672"/>
      <c r="AG29" s="1672"/>
      <c r="AH29" s="1672"/>
      <c r="AI29" s="1672"/>
      <c r="AJ29" s="1672"/>
      <c r="AK29" s="1672"/>
      <c r="AL29" s="1672"/>
      <c r="AM29" s="1672"/>
      <c r="AN29" s="1672"/>
      <c r="AO29" s="1672"/>
      <c r="AP29" s="1672"/>
      <c r="AQ29" s="1672"/>
      <c r="AR29" s="1672"/>
      <c r="AS29" s="1672"/>
      <c r="AT29" s="1672"/>
      <c r="AU29" s="1672"/>
      <c r="AV29" s="1672"/>
      <c r="AW29" s="1672"/>
      <c r="AX29" s="1672"/>
      <c r="AY29" s="1672"/>
      <c r="AZ29" s="1672"/>
      <c r="BA29" s="1672"/>
      <c r="BB29" s="1672"/>
      <c r="BC29" s="1672"/>
      <c r="BD29" s="1672"/>
      <c r="BE29" s="1672"/>
      <c r="BF29" s="1672"/>
      <c r="BG29" s="1672"/>
      <c r="BH29" s="1672"/>
      <c r="BI29" s="1672"/>
      <c r="BJ29" s="1672"/>
      <c r="BK29" s="1672"/>
      <c r="BL29" s="1672"/>
      <c r="BM29" s="1672"/>
      <c r="BN29" s="1672"/>
      <c r="BO29" s="1672"/>
      <c r="BP29" s="1672"/>
      <c r="BQ29" s="1672"/>
      <c r="BR29" s="1672"/>
      <c r="BS29" s="1672"/>
      <c r="BT29" s="1672"/>
      <c r="BU29" s="1673"/>
      <c r="BV29" s="1672"/>
      <c r="BW29" s="1672"/>
      <c r="BX29" s="1672"/>
      <c r="BY29" s="1672"/>
      <c r="BZ29" s="1672"/>
    </row>
    <row r="30" spans="2:78" ht="12" customHeight="1">
      <c r="B30" s="1689"/>
      <c r="C30" s="1722"/>
      <c r="D30" s="1715" t="s">
        <v>404</v>
      </c>
      <c r="E30" s="1692"/>
      <c r="F30" s="1692"/>
      <c r="G30" s="1692"/>
      <c r="H30" s="1692"/>
      <c r="I30" s="1692"/>
      <c r="J30" s="1692"/>
      <c r="K30" s="1692"/>
      <c r="L30" s="1692"/>
      <c r="M30" s="1693"/>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4"/>
      <c r="BU30" s="1675"/>
      <c r="BV30" s="1674"/>
      <c r="BW30" s="1674"/>
      <c r="BX30" s="1674"/>
      <c r="BY30" s="1674"/>
      <c r="BZ30" s="1674"/>
    </row>
    <row r="31" spans="2:78" ht="12" customHeight="1">
      <c r="B31" s="1689"/>
      <c r="C31" s="1723"/>
      <c r="D31" s="1694"/>
      <c r="E31" s="1695"/>
      <c r="F31" s="1695"/>
      <c r="G31" s="1695"/>
      <c r="H31" s="1695"/>
      <c r="I31" s="1695"/>
      <c r="J31" s="1695"/>
      <c r="K31" s="1695"/>
      <c r="L31" s="1695"/>
      <c r="M31" s="1696"/>
      <c r="N31" s="1672"/>
      <c r="O31" s="1672"/>
      <c r="P31" s="1672"/>
      <c r="Q31" s="1672"/>
      <c r="R31" s="1672"/>
      <c r="S31" s="1672"/>
      <c r="T31" s="1672"/>
      <c r="U31" s="1672"/>
      <c r="V31" s="1672"/>
      <c r="W31" s="1672"/>
      <c r="X31" s="1672"/>
      <c r="Y31" s="1672"/>
      <c r="Z31" s="1672"/>
      <c r="AA31" s="1672"/>
      <c r="AB31" s="1672"/>
      <c r="AC31" s="1672"/>
      <c r="AD31" s="1672"/>
      <c r="AE31" s="1672"/>
      <c r="AF31" s="1672"/>
      <c r="AG31" s="1672"/>
      <c r="AH31" s="1672"/>
      <c r="AI31" s="1672"/>
      <c r="AJ31" s="1672"/>
      <c r="AK31" s="1672"/>
      <c r="AL31" s="1672"/>
      <c r="AM31" s="1672"/>
      <c r="AN31" s="1672"/>
      <c r="AO31" s="1672"/>
      <c r="AP31" s="1672"/>
      <c r="AQ31" s="1672"/>
      <c r="AR31" s="1672"/>
      <c r="AS31" s="1672"/>
      <c r="AT31" s="1672"/>
      <c r="AU31" s="1672"/>
      <c r="AV31" s="1672"/>
      <c r="AW31" s="1672"/>
      <c r="AX31" s="1672"/>
      <c r="AY31" s="1672"/>
      <c r="AZ31" s="1672"/>
      <c r="BA31" s="1672"/>
      <c r="BB31" s="1672"/>
      <c r="BC31" s="1672"/>
      <c r="BD31" s="1672"/>
      <c r="BE31" s="1672"/>
      <c r="BF31" s="1672"/>
      <c r="BG31" s="1672"/>
      <c r="BH31" s="1672"/>
      <c r="BI31" s="1672"/>
      <c r="BJ31" s="1672"/>
      <c r="BK31" s="1672"/>
      <c r="BL31" s="1672"/>
      <c r="BM31" s="1672"/>
      <c r="BN31" s="1672"/>
      <c r="BO31" s="1672"/>
      <c r="BP31" s="1672"/>
      <c r="BQ31" s="1672"/>
      <c r="BR31" s="1672"/>
      <c r="BS31" s="1672"/>
      <c r="BT31" s="1672"/>
      <c r="BU31" s="1673"/>
      <c r="BV31" s="1672"/>
      <c r="BW31" s="1672"/>
      <c r="BX31" s="1672"/>
      <c r="BY31" s="1672"/>
      <c r="BZ31" s="1672"/>
    </row>
    <row r="32" spans="2:78" ht="12" customHeight="1">
      <c r="B32" s="1689"/>
      <c r="C32" s="1761" t="s">
        <v>744</v>
      </c>
      <c r="D32" s="1724" t="s">
        <v>408</v>
      </c>
      <c r="E32" s="1727" t="s">
        <v>143</v>
      </c>
      <c r="F32" s="1728"/>
      <c r="G32" s="1733" t="s">
        <v>391</v>
      </c>
      <c r="H32" s="1692"/>
      <c r="I32" s="1692"/>
      <c r="J32" s="1692"/>
      <c r="K32" s="1692"/>
      <c r="L32" s="1692"/>
      <c r="M32" s="1693"/>
      <c r="N32" s="1674"/>
      <c r="O32" s="1674"/>
      <c r="P32" s="1674"/>
      <c r="Q32" s="1674"/>
      <c r="R32" s="1674"/>
      <c r="S32" s="1674"/>
      <c r="T32" s="1674"/>
      <c r="U32" s="1674"/>
      <c r="V32" s="1674"/>
      <c r="W32" s="1674"/>
      <c r="X32" s="1674"/>
      <c r="Y32" s="1674"/>
      <c r="Z32" s="1674"/>
      <c r="AA32" s="167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F32" s="1674"/>
      <c r="BG32" s="1674"/>
      <c r="BH32" s="1674"/>
      <c r="BI32" s="1674"/>
      <c r="BJ32" s="1674"/>
      <c r="BK32" s="1674"/>
      <c r="BL32" s="1674"/>
      <c r="BM32" s="1674"/>
      <c r="BN32" s="1674"/>
      <c r="BO32" s="1674"/>
      <c r="BP32" s="1674"/>
      <c r="BQ32" s="1674"/>
      <c r="BR32" s="1674"/>
      <c r="BS32" s="1674"/>
      <c r="BT32" s="1674"/>
      <c r="BU32" s="1675"/>
      <c r="BV32" s="1674"/>
      <c r="BW32" s="1674"/>
      <c r="BX32" s="1674"/>
      <c r="BY32" s="1674"/>
      <c r="BZ32" s="1674"/>
    </row>
    <row r="33" spans="2:78" ht="12" customHeight="1">
      <c r="B33" s="1689"/>
      <c r="C33" s="1762"/>
      <c r="D33" s="1725"/>
      <c r="E33" s="1729"/>
      <c r="F33" s="1730"/>
      <c r="G33" s="1694"/>
      <c r="H33" s="1695"/>
      <c r="I33" s="1695"/>
      <c r="J33" s="1695"/>
      <c r="K33" s="1695"/>
      <c r="L33" s="1695"/>
      <c r="M33" s="1696"/>
      <c r="N33" s="1672"/>
      <c r="O33" s="1672"/>
      <c r="P33" s="1672"/>
      <c r="Q33" s="1672"/>
      <c r="R33" s="1672"/>
      <c r="S33" s="1672"/>
      <c r="T33" s="1672"/>
      <c r="U33" s="1672"/>
      <c r="V33" s="1672"/>
      <c r="W33" s="1672"/>
      <c r="X33" s="1672"/>
      <c r="Y33" s="1672"/>
      <c r="Z33" s="1672"/>
      <c r="AA33" s="1672"/>
      <c r="AB33" s="1672"/>
      <c r="AC33" s="1672"/>
      <c r="AD33" s="1672"/>
      <c r="AE33" s="1672"/>
      <c r="AF33" s="1672"/>
      <c r="AG33" s="1672"/>
      <c r="AH33" s="1672"/>
      <c r="AI33" s="1672"/>
      <c r="AJ33" s="1672"/>
      <c r="AK33" s="1672"/>
      <c r="AL33" s="1672"/>
      <c r="AM33" s="1672"/>
      <c r="AN33" s="1672"/>
      <c r="AO33" s="1672"/>
      <c r="AP33" s="1672"/>
      <c r="AQ33" s="1672"/>
      <c r="AR33" s="1672"/>
      <c r="AS33" s="1672"/>
      <c r="AT33" s="1672"/>
      <c r="AU33" s="1672"/>
      <c r="AV33" s="1672"/>
      <c r="AW33" s="1672"/>
      <c r="AX33" s="1672"/>
      <c r="AY33" s="1672"/>
      <c r="AZ33" s="1672"/>
      <c r="BA33" s="1672"/>
      <c r="BB33" s="1672"/>
      <c r="BC33" s="1672"/>
      <c r="BD33" s="1672"/>
      <c r="BE33" s="1672"/>
      <c r="BF33" s="1672"/>
      <c r="BG33" s="1672"/>
      <c r="BH33" s="1672"/>
      <c r="BI33" s="1672"/>
      <c r="BJ33" s="1672"/>
      <c r="BK33" s="1672"/>
      <c r="BL33" s="1672"/>
      <c r="BM33" s="1672"/>
      <c r="BN33" s="1672"/>
      <c r="BO33" s="1672"/>
      <c r="BP33" s="1672"/>
      <c r="BQ33" s="1672"/>
      <c r="BR33" s="1672"/>
      <c r="BS33" s="1672"/>
      <c r="BT33" s="1672"/>
      <c r="BU33" s="1673"/>
      <c r="BV33" s="1672"/>
      <c r="BW33" s="1672"/>
      <c r="BX33" s="1672"/>
      <c r="BY33" s="1672"/>
      <c r="BZ33" s="1672"/>
    </row>
    <row r="34" spans="2:78" ht="12" customHeight="1">
      <c r="B34" s="1689"/>
      <c r="C34" s="1762"/>
      <c r="D34" s="1725"/>
      <c r="E34" s="1729"/>
      <c r="F34" s="1730"/>
      <c r="G34" s="1691" t="s">
        <v>737</v>
      </c>
      <c r="H34" s="1692"/>
      <c r="I34" s="1692"/>
      <c r="J34" s="1692"/>
      <c r="K34" s="1692"/>
      <c r="L34" s="1692"/>
      <c r="M34" s="1693"/>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F34" s="1674"/>
      <c r="BG34" s="1674"/>
      <c r="BH34" s="1674"/>
      <c r="BI34" s="1674"/>
      <c r="BJ34" s="1674"/>
      <c r="BK34" s="1674"/>
      <c r="BL34" s="1674"/>
      <c r="BM34" s="1674"/>
      <c r="BN34" s="1674"/>
      <c r="BO34" s="1674"/>
      <c r="BP34" s="1674"/>
      <c r="BQ34" s="1674"/>
      <c r="BR34" s="1674"/>
      <c r="BS34" s="1674"/>
      <c r="BT34" s="1674"/>
      <c r="BU34" s="1675"/>
      <c r="BV34" s="1674"/>
      <c r="BW34" s="1674"/>
      <c r="BX34" s="1674"/>
      <c r="BY34" s="1674"/>
      <c r="BZ34" s="1674"/>
    </row>
    <row r="35" spans="2:78" ht="12" customHeight="1">
      <c r="B35" s="1689"/>
      <c r="C35" s="1762"/>
      <c r="D35" s="1725"/>
      <c r="E35" s="1731"/>
      <c r="F35" s="1732"/>
      <c r="G35" s="1694"/>
      <c r="H35" s="1695"/>
      <c r="I35" s="1695"/>
      <c r="J35" s="1695"/>
      <c r="K35" s="1695"/>
      <c r="L35" s="1695"/>
      <c r="M35" s="1696"/>
      <c r="N35" s="1672"/>
      <c r="O35" s="1672"/>
      <c r="P35" s="1672"/>
      <c r="Q35" s="1672"/>
      <c r="R35" s="1672"/>
      <c r="S35" s="1672"/>
      <c r="T35" s="1672"/>
      <c r="U35" s="1672"/>
      <c r="V35" s="1672"/>
      <c r="W35" s="1672"/>
      <c r="X35" s="1672"/>
      <c r="Y35" s="1672"/>
      <c r="Z35" s="1672"/>
      <c r="AA35" s="1672"/>
      <c r="AB35" s="1672"/>
      <c r="AC35" s="1672"/>
      <c r="AD35" s="1672"/>
      <c r="AE35" s="1672"/>
      <c r="AF35" s="1672"/>
      <c r="AG35" s="1672"/>
      <c r="AH35" s="1672"/>
      <c r="AI35" s="1672"/>
      <c r="AJ35" s="1672"/>
      <c r="AK35" s="1672"/>
      <c r="AL35" s="1672"/>
      <c r="AM35" s="1672"/>
      <c r="AN35" s="1672"/>
      <c r="AO35" s="1672"/>
      <c r="AP35" s="1672"/>
      <c r="AQ35" s="1672"/>
      <c r="AR35" s="1672"/>
      <c r="AS35" s="1672"/>
      <c r="AT35" s="1672"/>
      <c r="AU35" s="1672"/>
      <c r="AV35" s="1672"/>
      <c r="AW35" s="1672"/>
      <c r="AX35" s="1672"/>
      <c r="AY35" s="1672"/>
      <c r="AZ35" s="1672"/>
      <c r="BA35" s="1672"/>
      <c r="BB35" s="1672"/>
      <c r="BC35" s="1672"/>
      <c r="BD35" s="1672"/>
      <c r="BE35" s="1672"/>
      <c r="BF35" s="1672"/>
      <c r="BG35" s="1672"/>
      <c r="BH35" s="1672"/>
      <c r="BI35" s="1672"/>
      <c r="BJ35" s="1672"/>
      <c r="BK35" s="1672"/>
      <c r="BL35" s="1672"/>
      <c r="BM35" s="1672"/>
      <c r="BN35" s="1672"/>
      <c r="BO35" s="1672"/>
      <c r="BP35" s="1672"/>
      <c r="BQ35" s="1672"/>
      <c r="BR35" s="1672"/>
      <c r="BS35" s="1672"/>
      <c r="BT35" s="1672"/>
      <c r="BU35" s="1673"/>
      <c r="BV35" s="1672"/>
      <c r="BW35" s="1672"/>
      <c r="BX35" s="1672"/>
      <c r="BY35" s="1672"/>
      <c r="BZ35" s="1672"/>
    </row>
    <row r="36" spans="2:78" ht="12" customHeight="1">
      <c r="B36" s="1689"/>
      <c r="C36" s="1762"/>
      <c r="D36" s="1725"/>
      <c r="E36" s="1734" t="s">
        <v>733</v>
      </c>
      <c r="F36" s="1735"/>
      <c r="G36" s="1733" t="s">
        <v>321</v>
      </c>
      <c r="H36" s="1692"/>
      <c r="I36" s="1692"/>
      <c r="J36" s="1692"/>
      <c r="K36" s="1692"/>
      <c r="L36" s="1692"/>
      <c r="M36" s="1693"/>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F36" s="1674"/>
      <c r="BG36" s="1674"/>
      <c r="BH36" s="1674"/>
      <c r="BI36" s="1674"/>
      <c r="BJ36" s="1674"/>
      <c r="BK36" s="1674"/>
      <c r="BL36" s="1674"/>
      <c r="BM36" s="1674"/>
      <c r="BN36" s="1674"/>
      <c r="BO36" s="1674"/>
      <c r="BP36" s="1674"/>
      <c r="BQ36" s="1674"/>
      <c r="BR36" s="1674"/>
      <c r="BS36" s="1674"/>
      <c r="BT36" s="1674"/>
      <c r="BU36" s="1675"/>
      <c r="BV36" s="1674"/>
      <c r="BW36" s="1674"/>
      <c r="BX36" s="1674"/>
      <c r="BY36" s="1674"/>
      <c r="BZ36" s="1674"/>
    </row>
    <row r="37" spans="2:78" ht="12" customHeight="1">
      <c r="B37" s="1689"/>
      <c r="C37" s="1762"/>
      <c r="D37" s="1725"/>
      <c r="E37" s="1736"/>
      <c r="F37" s="1737"/>
      <c r="G37" s="1694"/>
      <c r="H37" s="1695"/>
      <c r="I37" s="1695"/>
      <c r="J37" s="1695"/>
      <c r="K37" s="1695"/>
      <c r="L37" s="1695"/>
      <c r="M37" s="1696"/>
      <c r="N37" s="1672"/>
      <c r="O37" s="1672"/>
      <c r="P37" s="1672"/>
      <c r="Q37" s="1672"/>
      <c r="R37" s="1672"/>
      <c r="S37" s="1672"/>
      <c r="T37" s="1672"/>
      <c r="U37" s="1672"/>
      <c r="V37" s="1672"/>
      <c r="W37" s="1672"/>
      <c r="X37" s="1672"/>
      <c r="Y37" s="1672"/>
      <c r="Z37" s="1672"/>
      <c r="AA37" s="1672"/>
      <c r="AB37" s="1672"/>
      <c r="AC37" s="1672"/>
      <c r="AD37" s="1672"/>
      <c r="AE37" s="1672"/>
      <c r="AF37" s="1672"/>
      <c r="AG37" s="1672"/>
      <c r="AH37" s="1672"/>
      <c r="AI37" s="1672"/>
      <c r="AJ37" s="1672"/>
      <c r="AK37" s="1672"/>
      <c r="AL37" s="1672"/>
      <c r="AM37" s="1672"/>
      <c r="AN37" s="1672"/>
      <c r="AO37" s="1672"/>
      <c r="AP37" s="1672"/>
      <c r="AQ37" s="1672"/>
      <c r="AR37" s="1672"/>
      <c r="AS37" s="1672"/>
      <c r="AT37" s="1672"/>
      <c r="AU37" s="1672"/>
      <c r="AV37" s="1672"/>
      <c r="AW37" s="1672"/>
      <c r="AX37" s="1672"/>
      <c r="AY37" s="1672"/>
      <c r="AZ37" s="1672"/>
      <c r="BA37" s="1672"/>
      <c r="BB37" s="1672"/>
      <c r="BC37" s="1672"/>
      <c r="BD37" s="1672"/>
      <c r="BE37" s="1672"/>
      <c r="BF37" s="1672"/>
      <c r="BG37" s="1672"/>
      <c r="BH37" s="1672"/>
      <c r="BI37" s="1672"/>
      <c r="BJ37" s="1672"/>
      <c r="BK37" s="1672"/>
      <c r="BL37" s="1672"/>
      <c r="BM37" s="1672"/>
      <c r="BN37" s="1672"/>
      <c r="BO37" s="1672"/>
      <c r="BP37" s="1672"/>
      <c r="BQ37" s="1672"/>
      <c r="BR37" s="1672"/>
      <c r="BS37" s="1672"/>
      <c r="BT37" s="1672"/>
      <c r="BU37" s="1673"/>
      <c r="BV37" s="1672"/>
      <c r="BW37" s="1672"/>
      <c r="BX37" s="1672"/>
      <c r="BY37" s="1672"/>
      <c r="BZ37" s="1672"/>
    </row>
    <row r="38" spans="2:78" ht="24" customHeight="1">
      <c r="B38" s="1689"/>
      <c r="C38" s="1762"/>
      <c r="D38" s="1725"/>
      <c r="E38" s="1738" t="s">
        <v>217</v>
      </c>
      <c r="F38" s="1739"/>
      <c r="G38" s="1739"/>
      <c r="H38" s="1739"/>
      <c r="I38" s="1739"/>
      <c r="J38" s="1739"/>
      <c r="K38" s="1739"/>
      <c r="L38" s="1739"/>
      <c r="M38" s="1740"/>
      <c r="N38" s="1674"/>
      <c r="O38" s="1674"/>
      <c r="P38" s="1674"/>
      <c r="Q38" s="1674"/>
      <c r="R38" s="1674"/>
      <c r="S38" s="1674"/>
      <c r="T38" s="1674"/>
      <c r="U38" s="1674"/>
      <c r="V38" s="1674"/>
      <c r="W38" s="1674"/>
      <c r="X38" s="1674"/>
      <c r="Y38" s="1674"/>
      <c r="Z38" s="1674"/>
      <c r="AA38" s="1674"/>
      <c r="AB38" s="1674"/>
      <c r="AC38" s="1674"/>
      <c r="AD38" s="1674"/>
      <c r="AE38" s="1674"/>
      <c r="AF38" s="1674"/>
      <c r="AG38" s="1674"/>
      <c r="AH38" s="1674"/>
      <c r="AI38" s="1674"/>
      <c r="AJ38" s="1674"/>
      <c r="AK38" s="1674"/>
      <c r="AL38" s="1674"/>
      <c r="AM38" s="1674"/>
      <c r="AN38" s="1674"/>
      <c r="AO38" s="1674"/>
      <c r="AP38" s="1674"/>
      <c r="AQ38" s="1674"/>
      <c r="AR38" s="1674"/>
      <c r="AS38" s="1674"/>
      <c r="AT38" s="1674"/>
      <c r="AU38" s="1674"/>
      <c r="AV38" s="1674"/>
      <c r="AW38" s="1674"/>
      <c r="AX38" s="1674"/>
      <c r="AY38" s="1674"/>
      <c r="AZ38" s="1674"/>
      <c r="BA38" s="1674"/>
      <c r="BB38" s="1674"/>
      <c r="BC38" s="1674"/>
      <c r="BD38" s="1674"/>
      <c r="BE38" s="1674"/>
      <c r="BF38" s="1674"/>
      <c r="BG38" s="1674"/>
      <c r="BH38" s="1674"/>
      <c r="BI38" s="1674"/>
      <c r="BJ38" s="1674"/>
      <c r="BK38" s="1674"/>
      <c r="BL38" s="1674"/>
      <c r="BM38" s="1674"/>
      <c r="BN38" s="1674"/>
      <c r="BO38" s="1674"/>
      <c r="BP38" s="1674"/>
      <c r="BQ38" s="1674"/>
      <c r="BR38" s="1674"/>
      <c r="BS38" s="1674"/>
      <c r="BT38" s="1674"/>
      <c r="BU38" s="1675"/>
      <c r="BV38" s="1674"/>
      <c r="BW38" s="1674"/>
      <c r="BX38" s="1674"/>
      <c r="BY38" s="1674"/>
      <c r="BZ38" s="1674"/>
    </row>
    <row r="39" spans="2:78" ht="12" customHeight="1">
      <c r="B39" s="1689"/>
      <c r="C39" s="1762"/>
      <c r="D39" s="1725"/>
      <c r="E39" s="1741"/>
      <c r="F39" s="1742"/>
      <c r="G39" s="1742"/>
      <c r="H39" s="1742"/>
      <c r="I39" s="1742"/>
      <c r="J39" s="1742"/>
      <c r="K39" s="1742"/>
      <c r="L39" s="1742"/>
      <c r="M39" s="1743"/>
      <c r="N39" s="1672"/>
      <c r="O39" s="1672"/>
      <c r="P39" s="1672"/>
      <c r="Q39" s="1672"/>
      <c r="R39" s="1672"/>
      <c r="S39" s="1672"/>
      <c r="T39" s="1672"/>
      <c r="U39" s="1672"/>
      <c r="V39" s="1672"/>
      <c r="W39" s="1672"/>
      <c r="X39" s="1672"/>
      <c r="Y39" s="1672"/>
      <c r="Z39" s="1672"/>
      <c r="AA39" s="1672"/>
      <c r="AB39" s="1672"/>
      <c r="AC39" s="1672"/>
      <c r="AD39" s="1672"/>
      <c r="AE39" s="1672"/>
      <c r="AF39" s="1672"/>
      <c r="AG39" s="1672"/>
      <c r="AH39" s="1672"/>
      <c r="AI39" s="1672"/>
      <c r="AJ39" s="1672"/>
      <c r="AK39" s="1672"/>
      <c r="AL39" s="1672"/>
      <c r="AM39" s="1672"/>
      <c r="AN39" s="1672"/>
      <c r="AO39" s="1672"/>
      <c r="AP39" s="1672"/>
      <c r="AQ39" s="1672"/>
      <c r="AR39" s="1672"/>
      <c r="AS39" s="1672"/>
      <c r="AT39" s="1672"/>
      <c r="AU39" s="1672"/>
      <c r="AV39" s="1672"/>
      <c r="AW39" s="1672"/>
      <c r="AX39" s="1672"/>
      <c r="AY39" s="1672"/>
      <c r="AZ39" s="1672"/>
      <c r="BA39" s="1672"/>
      <c r="BB39" s="1672"/>
      <c r="BC39" s="1672"/>
      <c r="BD39" s="1672"/>
      <c r="BE39" s="1672"/>
      <c r="BF39" s="1672"/>
      <c r="BG39" s="1672"/>
      <c r="BH39" s="1672"/>
      <c r="BI39" s="1672"/>
      <c r="BJ39" s="1672"/>
      <c r="BK39" s="1672"/>
      <c r="BL39" s="1672"/>
      <c r="BM39" s="1672"/>
      <c r="BN39" s="1672"/>
      <c r="BO39" s="1672"/>
      <c r="BP39" s="1672"/>
      <c r="BQ39" s="1672"/>
      <c r="BR39" s="1672"/>
      <c r="BS39" s="1672"/>
      <c r="BT39" s="1672"/>
      <c r="BU39" s="1673"/>
      <c r="BV39" s="1672"/>
      <c r="BW39" s="1672"/>
      <c r="BX39" s="1672"/>
      <c r="BY39" s="1672"/>
      <c r="BZ39" s="1672"/>
    </row>
    <row r="40" spans="2:78" ht="15.75" customHeight="1">
      <c r="B40" s="1689"/>
      <c r="C40" s="1762"/>
      <c r="D40" s="1725"/>
      <c r="E40" s="1715" t="s">
        <v>402</v>
      </c>
      <c r="F40" s="1744"/>
      <c r="G40" s="1727" t="s">
        <v>716</v>
      </c>
      <c r="H40" s="1692"/>
      <c r="I40" s="1693"/>
      <c r="J40" s="1752" t="s">
        <v>722</v>
      </c>
      <c r="K40" s="1753"/>
      <c r="L40" s="1753"/>
      <c r="M40" s="1754"/>
      <c r="N40" s="1755"/>
      <c r="O40" s="1756"/>
      <c r="P40" s="1757"/>
      <c r="Q40" s="1755"/>
      <c r="R40" s="1756"/>
      <c r="S40" s="1757"/>
      <c r="T40" s="1755"/>
      <c r="U40" s="1756"/>
      <c r="V40" s="1757"/>
      <c r="W40" s="1755"/>
      <c r="X40" s="1756"/>
      <c r="Y40" s="1757"/>
      <c r="Z40" s="1755"/>
      <c r="AA40" s="1756"/>
      <c r="AB40" s="1757"/>
      <c r="AC40" s="1755"/>
      <c r="AD40" s="1756"/>
      <c r="AE40" s="1757"/>
      <c r="AF40" s="1755"/>
      <c r="AG40" s="1756"/>
      <c r="AH40" s="1757"/>
      <c r="AI40" s="1755"/>
      <c r="AJ40" s="1756"/>
      <c r="AK40" s="1757"/>
      <c r="AL40" s="1755"/>
      <c r="AM40" s="1756"/>
      <c r="AN40" s="1757"/>
      <c r="AO40" s="1755"/>
      <c r="AP40" s="1756"/>
      <c r="AQ40" s="1757"/>
      <c r="AR40" s="1755"/>
      <c r="AS40" s="1756"/>
      <c r="AT40" s="1757"/>
      <c r="AU40" s="1755"/>
      <c r="AV40" s="1756"/>
      <c r="AW40" s="1757"/>
      <c r="AX40" s="1755"/>
      <c r="AY40" s="1756"/>
      <c r="AZ40" s="1757"/>
      <c r="BA40" s="1755"/>
      <c r="BB40" s="1756"/>
      <c r="BC40" s="1757"/>
      <c r="BD40" s="1755"/>
      <c r="BE40" s="1756"/>
      <c r="BF40" s="1757"/>
      <c r="BG40" s="1755"/>
      <c r="BH40" s="1756"/>
      <c r="BI40" s="1757"/>
      <c r="BJ40" s="1755"/>
      <c r="BK40" s="1756"/>
      <c r="BL40" s="1757"/>
      <c r="BM40" s="1755"/>
      <c r="BN40" s="1756"/>
      <c r="BO40" s="1757"/>
      <c r="BP40" s="1755"/>
      <c r="BQ40" s="1756"/>
      <c r="BR40" s="1757"/>
      <c r="BS40" s="1755"/>
      <c r="BT40" s="1756"/>
      <c r="BU40" s="1757"/>
      <c r="BV40" s="1758"/>
      <c r="BW40" s="1759"/>
      <c r="BX40" s="1759"/>
      <c r="BY40" s="1759"/>
      <c r="BZ40" s="1760"/>
    </row>
    <row r="41" spans="2:78" ht="12" customHeight="1">
      <c r="B41" s="1689"/>
      <c r="C41" s="1762"/>
      <c r="D41" s="1725"/>
      <c r="E41" s="1745"/>
      <c r="F41" s="1746"/>
      <c r="G41" s="1749"/>
      <c r="H41" s="1750"/>
      <c r="I41" s="1751"/>
      <c r="J41" s="1733" t="s">
        <v>322</v>
      </c>
      <c r="K41" s="1692"/>
      <c r="L41" s="1692"/>
      <c r="M41" s="1693"/>
      <c r="N41" s="1674"/>
      <c r="O41" s="1674"/>
      <c r="P41" s="1674"/>
      <c r="Q41" s="1674"/>
      <c r="R41" s="1674"/>
      <c r="S41" s="1674"/>
      <c r="T41" s="1674"/>
      <c r="U41" s="1674"/>
      <c r="V41" s="1674"/>
      <c r="W41" s="1674"/>
      <c r="X41" s="1674"/>
      <c r="Y41" s="1674"/>
      <c r="Z41" s="1674"/>
      <c r="AA41" s="1674"/>
      <c r="AB41" s="1674"/>
      <c r="AC41" s="1674"/>
      <c r="AD41" s="1674"/>
      <c r="AE41" s="1674"/>
      <c r="AF41" s="1674"/>
      <c r="AG41" s="1674"/>
      <c r="AH41" s="1674"/>
      <c r="AI41" s="1674"/>
      <c r="AJ41" s="1674"/>
      <c r="AK41" s="1674"/>
      <c r="AL41" s="1674"/>
      <c r="AM41" s="1674"/>
      <c r="AN41" s="1674"/>
      <c r="AO41" s="1674"/>
      <c r="AP41" s="1674"/>
      <c r="AQ41" s="1674"/>
      <c r="AR41" s="1674"/>
      <c r="AS41" s="1674"/>
      <c r="AT41" s="1674"/>
      <c r="AU41" s="1674"/>
      <c r="AV41" s="1674"/>
      <c r="AW41" s="1674"/>
      <c r="AX41" s="1674"/>
      <c r="AY41" s="1674"/>
      <c r="AZ41" s="1674"/>
      <c r="BA41" s="1674"/>
      <c r="BB41" s="1674"/>
      <c r="BC41" s="1674"/>
      <c r="BD41" s="1674"/>
      <c r="BE41" s="1674"/>
      <c r="BF41" s="1674"/>
      <c r="BG41" s="1674"/>
      <c r="BH41" s="1674"/>
      <c r="BI41" s="1674"/>
      <c r="BJ41" s="1674"/>
      <c r="BK41" s="1674"/>
      <c r="BL41" s="1674"/>
      <c r="BM41" s="1674"/>
      <c r="BN41" s="1674"/>
      <c r="BO41" s="1674"/>
      <c r="BP41" s="1674"/>
      <c r="BQ41" s="1674"/>
      <c r="BR41" s="1674"/>
      <c r="BS41" s="1674"/>
      <c r="BT41" s="1674"/>
      <c r="BU41" s="1675"/>
      <c r="BV41" s="1674"/>
      <c r="BW41" s="1674"/>
      <c r="BX41" s="1674"/>
      <c r="BY41" s="1674"/>
      <c r="BZ41" s="1674"/>
    </row>
    <row r="42" spans="2:78" ht="12" customHeight="1">
      <c r="B42" s="1689"/>
      <c r="C42" s="1762"/>
      <c r="D42" s="1726"/>
      <c r="E42" s="1747"/>
      <c r="F42" s="1748"/>
      <c r="G42" s="1694"/>
      <c r="H42" s="1695"/>
      <c r="I42" s="1696"/>
      <c r="J42" s="1694"/>
      <c r="K42" s="1695"/>
      <c r="L42" s="1695"/>
      <c r="M42" s="1696"/>
      <c r="N42" s="1672"/>
      <c r="O42" s="1672"/>
      <c r="P42" s="1672"/>
      <c r="Q42" s="1672"/>
      <c r="R42" s="1672"/>
      <c r="S42" s="1672"/>
      <c r="T42" s="1672"/>
      <c r="U42" s="1672"/>
      <c r="V42" s="1672"/>
      <c r="W42" s="1672"/>
      <c r="X42" s="1672"/>
      <c r="Y42" s="1672"/>
      <c r="Z42" s="1672"/>
      <c r="AA42" s="1672"/>
      <c r="AB42" s="1672"/>
      <c r="AC42" s="1672"/>
      <c r="AD42" s="1672"/>
      <c r="AE42" s="1672"/>
      <c r="AF42" s="1672"/>
      <c r="AG42" s="1672"/>
      <c r="AH42" s="1672"/>
      <c r="AI42" s="1672"/>
      <c r="AJ42" s="1672"/>
      <c r="AK42" s="1672"/>
      <c r="AL42" s="1672"/>
      <c r="AM42" s="1672"/>
      <c r="AN42" s="1672"/>
      <c r="AO42" s="1672"/>
      <c r="AP42" s="1672"/>
      <c r="AQ42" s="1672"/>
      <c r="AR42" s="1672"/>
      <c r="AS42" s="1672"/>
      <c r="AT42" s="1672"/>
      <c r="AU42" s="1672"/>
      <c r="AV42" s="1672"/>
      <c r="AW42" s="1672"/>
      <c r="AX42" s="1672"/>
      <c r="AY42" s="1672"/>
      <c r="AZ42" s="1672"/>
      <c r="BA42" s="1672"/>
      <c r="BB42" s="1672"/>
      <c r="BC42" s="1672"/>
      <c r="BD42" s="1672"/>
      <c r="BE42" s="1672"/>
      <c r="BF42" s="1672"/>
      <c r="BG42" s="1672"/>
      <c r="BH42" s="1672"/>
      <c r="BI42" s="1672"/>
      <c r="BJ42" s="1672"/>
      <c r="BK42" s="1672"/>
      <c r="BL42" s="1672"/>
      <c r="BM42" s="1672"/>
      <c r="BN42" s="1672"/>
      <c r="BO42" s="1672"/>
      <c r="BP42" s="1672"/>
      <c r="BQ42" s="1672"/>
      <c r="BR42" s="1672"/>
      <c r="BS42" s="1672"/>
      <c r="BT42" s="1672"/>
      <c r="BU42" s="1673"/>
      <c r="BV42" s="1672"/>
      <c r="BW42" s="1672"/>
      <c r="BX42" s="1672"/>
      <c r="BY42" s="1672"/>
      <c r="BZ42" s="1672"/>
    </row>
    <row r="43" spans="2:78" ht="12" customHeight="1">
      <c r="B43" s="1689"/>
      <c r="C43" s="1762"/>
      <c r="D43" s="1715" t="s">
        <v>403</v>
      </c>
      <c r="E43" s="1692"/>
      <c r="F43" s="1692"/>
      <c r="G43" s="1692"/>
      <c r="H43" s="1692"/>
      <c r="I43" s="1692"/>
      <c r="J43" s="1692"/>
      <c r="K43" s="1692"/>
      <c r="L43" s="1692"/>
      <c r="M43" s="1693"/>
      <c r="N43" s="1674"/>
      <c r="O43" s="1674"/>
      <c r="P43" s="1674"/>
      <c r="Q43" s="1674"/>
      <c r="R43" s="1674"/>
      <c r="S43" s="1674"/>
      <c r="T43" s="1674"/>
      <c r="U43" s="1674"/>
      <c r="V43" s="1674"/>
      <c r="W43" s="1674"/>
      <c r="X43" s="1674"/>
      <c r="Y43" s="1674"/>
      <c r="Z43" s="1674"/>
      <c r="AA43" s="1674"/>
      <c r="AB43" s="1674"/>
      <c r="AC43" s="1674"/>
      <c r="AD43" s="1674"/>
      <c r="AE43" s="1674"/>
      <c r="AF43" s="1674"/>
      <c r="AG43" s="1674"/>
      <c r="AH43" s="1674"/>
      <c r="AI43" s="1674"/>
      <c r="AJ43" s="1674"/>
      <c r="AK43" s="1674"/>
      <c r="AL43" s="1674"/>
      <c r="AM43" s="1674"/>
      <c r="AN43" s="1674"/>
      <c r="AO43" s="1674"/>
      <c r="AP43" s="1674"/>
      <c r="AQ43" s="1674"/>
      <c r="AR43" s="1674"/>
      <c r="AS43" s="1674"/>
      <c r="AT43" s="1674"/>
      <c r="AU43" s="1674"/>
      <c r="AV43" s="1674"/>
      <c r="AW43" s="1674"/>
      <c r="AX43" s="1674"/>
      <c r="AY43" s="1674"/>
      <c r="AZ43" s="1674"/>
      <c r="BA43" s="1674"/>
      <c r="BB43" s="1674"/>
      <c r="BC43" s="1674"/>
      <c r="BD43" s="1674"/>
      <c r="BE43" s="1674"/>
      <c r="BF43" s="1674"/>
      <c r="BG43" s="1674"/>
      <c r="BH43" s="1674"/>
      <c r="BI43" s="1674"/>
      <c r="BJ43" s="1674"/>
      <c r="BK43" s="1674"/>
      <c r="BL43" s="1674"/>
      <c r="BM43" s="1674"/>
      <c r="BN43" s="1674"/>
      <c r="BO43" s="1674"/>
      <c r="BP43" s="1674"/>
      <c r="BQ43" s="1674"/>
      <c r="BR43" s="1674"/>
      <c r="BS43" s="1674"/>
      <c r="BT43" s="1674"/>
      <c r="BU43" s="1675"/>
      <c r="BV43" s="1674"/>
      <c r="BW43" s="1674"/>
      <c r="BX43" s="1674"/>
      <c r="BY43" s="1674"/>
      <c r="BZ43" s="1674"/>
    </row>
    <row r="44" spans="2:78" ht="12" customHeight="1">
      <c r="B44" s="1689"/>
      <c r="C44" s="1762"/>
      <c r="D44" s="1694"/>
      <c r="E44" s="1695"/>
      <c r="F44" s="1695"/>
      <c r="G44" s="1695"/>
      <c r="H44" s="1695"/>
      <c r="I44" s="1695"/>
      <c r="J44" s="1695"/>
      <c r="K44" s="1695"/>
      <c r="L44" s="1695"/>
      <c r="M44" s="1696"/>
      <c r="N44" s="1672"/>
      <c r="O44" s="1672"/>
      <c r="P44" s="1672"/>
      <c r="Q44" s="1672"/>
      <c r="R44" s="1672"/>
      <c r="S44" s="1672"/>
      <c r="T44" s="1672"/>
      <c r="U44" s="1672"/>
      <c r="V44" s="1672"/>
      <c r="W44" s="1672"/>
      <c r="X44" s="1672"/>
      <c r="Y44" s="1672"/>
      <c r="Z44" s="1672"/>
      <c r="AA44" s="1672"/>
      <c r="AB44" s="1672"/>
      <c r="AC44" s="1672"/>
      <c r="AD44" s="1672"/>
      <c r="AE44" s="1672"/>
      <c r="AF44" s="1672"/>
      <c r="AG44" s="1672"/>
      <c r="AH44" s="1672"/>
      <c r="AI44" s="1672"/>
      <c r="AJ44" s="1672"/>
      <c r="AK44" s="1672"/>
      <c r="AL44" s="1672"/>
      <c r="AM44" s="1672"/>
      <c r="AN44" s="1672"/>
      <c r="AO44" s="1672"/>
      <c r="AP44" s="1672"/>
      <c r="AQ44" s="1672"/>
      <c r="AR44" s="1672"/>
      <c r="AS44" s="1672"/>
      <c r="AT44" s="1672"/>
      <c r="AU44" s="1672"/>
      <c r="AV44" s="1672"/>
      <c r="AW44" s="1672"/>
      <c r="AX44" s="1672"/>
      <c r="AY44" s="1672"/>
      <c r="AZ44" s="1672"/>
      <c r="BA44" s="1672"/>
      <c r="BB44" s="1672"/>
      <c r="BC44" s="1672"/>
      <c r="BD44" s="1672"/>
      <c r="BE44" s="1672"/>
      <c r="BF44" s="1672"/>
      <c r="BG44" s="1672"/>
      <c r="BH44" s="1672"/>
      <c r="BI44" s="1672"/>
      <c r="BJ44" s="1672"/>
      <c r="BK44" s="1672"/>
      <c r="BL44" s="1672"/>
      <c r="BM44" s="1672"/>
      <c r="BN44" s="1672"/>
      <c r="BO44" s="1672"/>
      <c r="BP44" s="1672"/>
      <c r="BQ44" s="1672"/>
      <c r="BR44" s="1672"/>
      <c r="BS44" s="1672"/>
      <c r="BT44" s="1672"/>
      <c r="BU44" s="1673"/>
      <c r="BV44" s="1672"/>
      <c r="BW44" s="1672"/>
      <c r="BX44" s="1672"/>
      <c r="BY44" s="1672"/>
      <c r="BZ44" s="1672"/>
    </row>
    <row r="45" spans="2:78" ht="12" customHeight="1">
      <c r="B45" s="1689"/>
      <c r="C45" s="1762"/>
      <c r="D45" s="1715" t="s">
        <v>404</v>
      </c>
      <c r="E45" s="1692"/>
      <c r="F45" s="1692"/>
      <c r="G45" s="1692"/>
      <c r="H45" s="1692"/>
      <c r="I45" s="1692"/>
      <c r="J45" s="1692"/>
      <c r="K45" s="1692"/>
      <c r="L45" s="1692"/>
      <c r="M45" s="1693"/>
      <c r="N45" s="1674"/>
      <c r="O45" s="1674"/>
      <c r="P45" s="1674"/>
      <c r="Q45" s="1674"/>
      <c r="R45" s="1674"/>
      <c r="S45" s="1674"/>
      <c r="T45" s="1674"/>
      <c r="U45" s="1674"/>
      <c r="V45" s="1674"/>
      <c r="W45" s="1674"/>
      <c r="X45" s="1674"/>
      <c r="Y45" s="1674"/>
      <c r="Z45" s="1674"/>
      <c r="AA45" s="1674"/>
      <c r="AB45" s="1674"/>
      <c r="AC45" s="1674"/>
      <c r="AD45" s="1674"/>
      <c r="AE45" s="1674"/>
      <c r="AF45" s="1674"/>
      <c r="AG45" s="1674"/>
      <c r="AH45" s="1674"/>
      <c r="AI45" s="1674"/>
      <c r="AJ45" s="1674"/>
      <c r="AK45" s="1674"/>
      <c r="AL45" s="1674"/>
      <c r="AM45" s="1674"/>
      <c r="AN45" s="1674"/>
      <c r="AO45" s="1674"/>
      <c r="AP45" s="1674"/>
      <c r="AQ45" s="1674"/>
      <c r="AR45" s="1674"/>
      <c r="AS45" s="1674"/>
      <c r="AT45" s="1674"/>
      <c r="AU45" s="1674"/>
      <c r="AV45" s="1674"/>
      <c r="AW45" s="1674"/>
      <c r="AX45" s="1674"/>
      <c r="AY45" s="1674"/>
      <c r="AZ45" s="1674"/>
      <c r="BA45" s="1674"/>
      <c r="BB45" s="1674"/>
      <c r="BC45" s="1674"/>
      <c r="BD45" s="1674"/>
      <c r="BE45" s="1674"/>
      <c r="BF45" s="1674"/>
      <c r="BG45" s="1674"/>
      <c r="BH45" s="1674"/>
      <c r="BI45" s="1674"/>
      <c r="BJ45" s="1674"/>
      <c r="BK45" s="1674"/>
      <c r="BL45" s="1674"/>
      <c r="BM45" s="1674"/>
      <c r="BN45" s="1674"/>
      <c r="BO45" s="1674"/>
      <c r="BP45" s="1674"/>
      <c r="BQ45" s="1674"/>
      <c r="BR45" s="1674"/>
      <c r="BS45" s="1674"/>
      <c r="BT45" s="1674"/>
      <c r="BU45" s="1675"/>
      <c r="BV45" s="1674"/>
      <c r="BW45" s="1674"/>
      <c r="BX45" s="1674"/>
      <c r="BY45" s="1674"/>
      <c r="BZ45" s="1674"/>
    </row>
    <row r="46" spans="2:78" ht="12" customHeight="1">
      <c r="B46" s="1689"/>
      <c r="C46" s="1763"/>
      <c r="D46" s="1694"/>
      <c r="E46" s="1695"/>
      <c r="F46" s="1695"/>
      <c r="G46" s="1695"/>
      <c r="H46" s="1695"/>
      <c r="I46" s="1695"/>
      <c r="J46" s="1695"/>
      <c r="K46" s="1695"/>
      <c r="L46" s="1695"/>
      <c r="M46" s="1696"/>
      <c r="N46" s="1672"/>
      <c r="O46" s="1672"/>
      <c r="P46" s="1672"/>
      <c r="Q46" s="1672"/>
      <c r="R46" s="1672"/>
      <c r="S46" s="1672"/>
      <c r="T46" s="1672"/>
      <c r="U46" s="1672"/>
      <c r="V46" s="1672"/>
      <c r="W46" s="1672"/>
      <c r="X46" s="1672"/>
      <c r="Y46" s="1672"/>
      <c r="Z46" s="1672"/>
      <c r="AA46" s="1672"/>
      <c r="AB46" s="1672"/>
      <c r="AC46" s="1672"/>
      <c r="AD46" s="1672"/>
      <c r="AE46" s="1672"/>
      <c r="AF46" s="1672"/>
      <c r="AG46" s="1672"/>
      <c r="AH46" s="1672"/>
      <c r="AI46" s="1672"/>
      <c r="AJ46" s="1672"/>
      <c r="AK46" s="1672"/>
      <c r="AL46" s="1672"/>
      <c r="AM46" s="1672"/>
      <c r="AN46" s="1672"/>
      <c r="AO46" s="1672"/>
      <c r="AP46" s="1672"/>
      <c r="AQ46" s="1672"/>
      <c r="AR46" s="1672"/>
      <c r="AS46" s="1672"/>
      <c r="AT46" s="1672"/>
      <c r="AU46" s="1672"/>
      <c r="AV46" s="1672"/>
      <c r="AW46" s="1672"/>
      <c r="AX46" s="1672"/>
      <c r="AY46" s="1672"/>
      <c r="AZ46" s="1672"/>
      <c r="BA46" s="1672"/>
      <c r="BB46" s="1672"/>
      <c r="BC46" s="1672"/>
      <c r="BD46" s="1672"/>
      <c r="BE46" s="1672"/>
      <c r="BF46" s="1672"/>
      <c r="BG46" s="1672"/>
      <c r="BH46" s="1672"/>
      <c r="BI46" s="1672"/>
      <c r="BJ46" s="1672"/>
      <c r="BK46" s="1672"/>
      <c r="BL46" s="1672"/>
      <c r="BM46" s="1672"/>
      <c r="BN46" s="1672"/>
      <c r="BO46" s="1672"/>
      <c r="BP46" s="1672"/>
      <c r="BQ46" s="1672"/>
      <c r="BR46" s="1672"/>
      <c r="BS46" s="1672"/>
      <c r="BT46" s="1672"/>
      <c r="BU46" s="1673"/>
      <c r="BV46" s="1672"/>
      <c r="BW46" s="1672"/>
      <c r="BX46" s="1672"/>
      <c r="BY46" s="1672"/>
      <c r="BZ46" s="1672"/>
    </row>
    <row r="47" spans="2:78" ht="12" customHeight="1">
      <c r="B47" s="1689"/>
      <c r="C47" s="1697" t="s">
        <v>723</v>
      </c>
      <c r="D47" s="1698"/>
      <c r="E47" s="1698"/>
      <c r="F47" s="1698"/>
      <c r="G47" s="1699" t="s">
        <v>722</v>
      </c>
      <c r="H47" s="1699"/>
      <c r="I47" s="1699"/>
      <c r="J47" s="1699"/>
      <c r="K47" s="1699"/>
      <c r="L47" s="1699"/>
      <c r="M47" s="1700"/>
      <c r="N47" s="1674"/>
      <c r="O47" s="1674"/>
      <c r="P47" s="1674"/>
      <c r="Q47" s="1674"/>
      <c r="R47" s="1674"/>
      <c r="S47" s="1674"/>
      <c r="T47" s="1674"/>
      <c r="U47" s="1674"/>
      <c r="V47" s="1674"/>
      <c r="W47" s="1674"/>
      <c r="X47" s="1674"/>
      <c r="Y47" s="1674"/>
      <c r="Z47" s="1674"/>
      <c r="AA47" s="1674"/>
      <c r="AB47" s="1674"/>
      <c r="AC47" s="1674"/>
      <c r="AD47" s="1674"/>
      <c r="AE47" s="1674"/>
      <c r="AF47" s="1674"/>
      <c r="AG47" s="1674"/>
      <c r="AH47" s="1674"/>
      <c r="AI47" s="1674"/>
      <c r="AJ47" s="1674"/>
      <c r="AK47" s="1674"/>
      <c r="AL47" s="1674"/>
      <c r="AM47" s="1674"/>
      <c r="AN47" s="1674"/>
      <c r="AO47" s="1674"/>
      <c r="AP47" s="1674"/>
      <c r="AQ47" s="1674"/>
      <c r="AR47" s="1674"/>
      <c r="AS47" s="1674"/>
      <c r="AT47" s="1674"/>
      <c r="AU47" s="1674"/>
      <c r="AV47" s="1674"/>
      <c r="AW47" s="1674"/>
      <c r="AX47" s="1674"/>
      <c r="AY47" s="1674"/>
      <c r="AZ47" s="1674"/>
      <c r="BA47" s="1674"/>
      <c r="BB47" s="1674"/>
      <c r="BC47" s="1674"/>
      <c r="BD47" s="1674"/>
      <c r="BE47" s="1674"/>
      <c r="BF47" s="1674"/>
      <c r="BG47" s="1674"/>
      <c r="BH47" s="1674"/>
      <c r="BI47" s="1674"/>
      <c r="BJ47" s="1674"/>
      <c r="BK47" s="1674"/>
      <c r="BL47" s="1674"/>
      <c r="BM47" s="1674"/>
      <c r="BN47" s="1674"/>
      <c r="BO47" s="1674"/>
      <c r="BP47" s="1674"/>
      <c r="BQ47" s="1674"/>
      <c r="BR47" s="1674"/>
      <c r="BS47" s="1674"/>
      <c r="BT47" s="1674"/>
      <c r="BU47" s="1675"/>
      <c r="BV47" s="1674"/>
      <c r="BW47" s="1674"/>
      <c r="BX47" s="1674"/>
      <c r="BY47" s="1674"/>
      <c r="BZ47" s="1674"/>
    </row>
    <row r="48" spans="2:78" ht="12" customHeight="1">
      <c r="B48" s="1689"/>
      <c r="C48" s="1698"/>
      <c r="D48" s="1698"/>
      <c r="E48" s="1698"/>
      <c r="F48" s="1698"/>
      <c r="G48" s="1701"/>
      <c r="H48" s="1701"/>
      <c r="I48" s="1701"/>
      <c r="J48" s="1701"/>
      <c r="K48" s="1701"/>
      <c r="L48" s="1701"/>
      <c r="M48" s="1702"/>
      <c r="N48" s="1672"/>
      <c r="O48" s="1672"/>
      <c r="P48" s="1672"/>
      <c r="Q48" s="1672"/>
      <c r="R48" s="1672"/>
      <c r="S48" s="1672"/>
      <c r="T48" s="1672"/>
      <c r="U48" s="1672"/>
      <c r="V48" s="1672"/>
      <c r="W48" s="1672"/>
      <c r="X48" s="1672"/>
      <c r="Y48" s="1672"/>
      <c r="Z48" s="1672"/>
      <c r="AA48" s="1672"/>
      <c r="AB48" s="1672"/>
      <c r="AC48" s="1672"/>
      <c r="AD48" s="1672"/>
      <c r="AE48" s="1672"/>
      <c r="AF48" s="1672"/>
      <c r="AG48" s="1672"/>
      <c r="AH48" s="1672"/>
      <c r="AI48" s="1672"/>
      <c r="AJ48" s="1672"/>
      <c r="AK48" s="1672"/>
      <c r="AL48" s="1672"/>
      <c r="AM48" s="1672"/>
      <c r="AN48" s="1672"/>
      <c r="AO48" s="1672"/>
      <c r="AP48" s="1672"/>
      <c r="AQ48" s="1672"/>
      <c r="AR48" s="1672"/>
      <c r="AS48" s="1672"/>
      <c r="AT48" s="1672"/>
      <c r="AU48" s="1672"/>
      <c r="AV48" s="1672"/>
      <c r="AW48" s="1672"/>
      <c r="AX48" s="1672"/>
      <c r="AY48" s="1672"/>
      <c r="AZ48" s="1672"/>
      <c r="BA48" s="1672"/>
      <c r="BB48" s="1672"/>
      <c r="BC48" s="1672"/>
      <c r="BD48" s="1672"/>
      <c r="BE48" s="1672"/>
      <c r="BF48" s="1672"/>
      <c r="BG48" s="1672"/>
      <c r="BH48" s="1672"/>
      <c r="BI48" s="1672"/>
      <c r="BJ48" s="1672"/>
      <c r="BK48" s="1672"/>
      <c r="BL48" s="1672"/>
      <c r="BM48" s="1672"/>
      <c r="BN48" s="1672"/>
      <c r="BO48" s="1672"/>
      <c r="BP48" s="1672"/>
      <c r="BQ48" s="1672"/>
      <c r="BR48" s="1672"/>
      <c r="BS48" s="1672"/>
      <c r="BT48" s="1672"/>
      <c r="BU48" s="1673"/>
      <c r="BV48" s="1672"/>
      <c r="BW48" s="1672"/>
      <c r="BX48" s="1672"/>
      <c r="BY48" s="1672"/>
      <c r="BZ48" s="1672"/>
    </row>
    <row r="49" spans="2:78" ht="15" customHeight="1">
      <c r="B49" s="1689"/>
      <c r="C49" s="1698"/>
      <c r="D49" s="1698"/>
      <c r="E49" s="1698"/>
      <c r="F49" s="1698"/>
      <c r="G49" s="1699" t="s">
        <v>699</v>
      </c>
      <c r="H49" s="1699"/>
      <c r="I49" s="1699"/>
      <c r="J49" s="1699"/>
      <c r="K49" s="1699"/>
      <c r="L49" s="1699"/>
      <c r="M49" s="1700"/>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c r="AI49" s="1674"/>
      <c r="AJ49" s="1674"/>
      <c r="AK49" s="1674"/>
      <c r="AL49" s="1674"/>
      <c r="AM49" s="1674"/>
      <c r="AN49" s="1674"/>
      <c r="AO49" s="1674"/>
      <c r="AP49" s="1674"/>
      <c r="AQ49" s="1674"/>
      <c r="AR49" s="1674"/>
      <c r="AS49" s="1674"/>
      <c r="AT49" s="1674"/>
      <c r="AU49" s="1674"/>
      <c r="AV49" s="1674"/>
      <c r="AW49" s="1674"/>
      <c r="AX49" s="1674"/>
      <c r="AY49" s="1674"/>
      <c r="AZ49" s="1674"/>
      <c r="BA49" s="1674"/>
      <c r="BB49" s="1674"/>
      <c r="BC49" s="1674"/>
      <c r="BD49" s="1674"/>
      <c r="BE49" s="1674"/>
      <c r="BF49" s="1674"/>
      <c r="BG49" s="1674"/>
      <c r="BH49" s="1674"/>
      <c r="BI49" s="1674"/>
      <c r="BJ49" s="1674"/>
      <c r="BK49" s="1674"/>
      <c r="BL49" s="1674"/>
      <c r="BM49" s="1674"/>
      <c r="BN49" s="1674"/>
      <c r="BO49" s="1674"/>
      <c r="BP49" s="1674"/>
      <c r="BQ49" s="1674"/>
      <c r="BR49" s="1674"/>
      <c r="BS49" s="1674"/>
      <c r="BT49" s="1674"/>
      <c r="BU49" s="1675"/>
      <c r="BV49" s="1674"/>
      <c r="BW49" s="1674"/>
      <c r="BX49" s="1674"/>
      <c r="BY49" s="1674"/>
      <c r="BZ49" s="1674"/>
    </row>
    <row r="50" spans="2:78" ht="15" customHeight="1">
      <c r="B50" s="1689"/>
      <c r="C50" s="1698"/>
      <c r="D50" s="1698"/>
      <c r="E50" s="1698"/>
      <c r="F50" s="1698"/>
      <c r="G50" s="1701"/>
      <c r="H50" s="1701"/>
      <c r="I50" s="1701"/>
      <c r="J50" s="1701"/>
      <c r="K50" s="1701"/>
      <c r="L50" s="1701"/>
      <c r="M50" s="1702"/>
      <c r="N50" s="1672"/>
      <c r="O50" s="1672"/>
      <c r="P50" s="1672"/>
      <c r="Q50" s="1672"/>
      <c r="R50" s="1672"/>
      <c r="S50" s="1672"/>
      <c r="T50" s="1672"/>
      <c r="U50" s="1672"/>
      <c r="V50" s="1672"/>
      <c r="W50" s="1672"/>
      <c r="X50" s="1672"/>
      <c r="Y50" s="1672"/>
      <c r="Z50" s="1672"/>
      <c r="AA50" s="1672"/>
      <c r="AB50" s="1672"/>
      <c r="AC50" s="1672"/>
      <c r="AD50" s="1672"/>
      <c r="AE50" s="1672"/>
      <c r="AF50" s="1672"/>
      <c r="AG50" s="1672"/>
      <c r="AH50" s="1672"/>
      <c r="AI50" s="1672"/>
      <c r="AJ50" s="1672"/>
      <c r="AK50" s="1672"/>
      <c r="AL50" s="1672"/>
      <c r="AM50" s="1672"/>
      <c r="AN50" s="1672"/>
      <c r="AO50" s="1672"/>
      <c r="AP50" s="1672"/>
      <c r="AQ50" s="1672"/>
      <c r="AR50" s="1672"/>
      <c r="AS50" s="1672"/>
      <c r="AT50" s="1672"/>
      <c r="AU50" s="1672"/>
      <c r="AV50" s="1672"/>
      <c r="AW50" s="1672"/>
      <c r="AX50" s="1672"/>
      <c r="AY50" s="1672"/>
      <c r="AZ50" s="1672"/>
      <c r="BA50" s="1672"/>
      <c r="BB50" s="1672"/>
      <c r="BC50" s="1672"/>
      <c r="BD50" s="1672"/>
      <c r="BE50" s="1672"/>
      <c r="BF50" s="1672"/>
      <c r="BG50" s="1672"/>
      <c r="BH50" s="1672"/>
      <c r="BI50" s="1672"/>
      <c r="BJ50" s="1672"/>
      <c r="BK50" s="1672"/>
      <c r="BL50" s="1672"/>
      <c r="BM50" s="1672"/>
      <c r="BN50" s="1672"/>
      <c r="BO50" s="1672"/>
      <c r="BP50" s="1672"/>
      <c r="BQ50" s="1672"/>
      <c r="BR50" s="1672"/>
      <c r="BS50" s="1672"/>
      <c r="BT50" s="1672"/>
      <c r="BU50" s="1673"/>
      <c r="BV50" s="1672"/>
      <c r="BW50" s="1672"/>
      <c r="BX50" s="1672"/>
      <c r="BY50" s="1672"/>
      <c r="BZ50" s="1672"/>
    </row>
    <row r="51" spans="2:78" ht="15" customHeight="1">
      <c r="B51" s="1689"/>
      <c r="C51" s="1680" t="s">
        <v>769</v>
      </c>
      <c r="D51" s="1681"/>
      <c r="E51" s="1681"/>
      <c r="F51" s="1681"/>
      <c r="G51" s="1676" t="s">
        <v>770</v>
      </c>
      <c r="H51" s="1676"/>
      <c r="I51" s="1676"/>
      <c r="J51" s="1676"/>
      <c r="K51" s="1676"/>
      <c r="L51" s="1676"/>
      <c r="M51" s="1677"/>
      <c r="N51" s="1674"/>
      <c r="O51" s="1674"/>
      <c r="P51" s="1674"/>
      <c r="Q51" s="1674"/>
      <c r="R51" s="1674"/>
      <c r="S51" s="1674"/>
      <c r="T51" s="1674"/>
      <c r="U51" s="1674"/>
      <c r="V51" s="1674"/>
      <c r="W51" s="1674"/>
      <c r="X51" s="1674"/>
      <c r="Y51" s="1674"/>
      <c r="Z51" s="1674"/>
      <c r="AA51" s="1674"/>
      <c r="AB51" s="1674"/>
      <c r="AC51" s="1674"/>
      <c r="AD51" s="1674"/>
      <c r="AE51" s="1674"/>
      <c r="AF51" s="1674"/>
      <c r="AG51" s="1674"/>
      <c r="AH51" s="1674"/>
      <c r="AI51" s="1674"/>
      <c r="AJ51" s="1674"/>
      <c r="AK51" s="1674"/>
      <c r="AL51" s="1674"/>
      <c r="AM51" s="1674"/>
      <c r="AN51" s="1674"/>
      <c r="AO51" s="1674"/>
      <c r="AP51" s="1674"/>
      <c r="AQ51" s="1674"/>
      <c r="AR51" s="1674"/>
      <c r="AS51" s="1674"/>
      <c r="AT51" s="1674"/>
      <c r="AU51" s="1674"/>
      <c r="AV51" s="1674"/>
      <c r="AW51" s="1674"/>
      <c r="AX51" s="1674"/>
      <c r="AY51" s="1674"/>
      <c r="AZ51" s="1674"/>
      <c r="BA51" s="1674"/>
      <c r="BB51" s="1674"/>
      <c r="BC51" s="1674"/>
      <c r="BD51" s="1674"/>
      <c r="BE51" s="1674"/>
      <c r="BF51" s="1674"/>
      <c r="BG51" s="1674"/>
      <c r="BH51" s="1674"/>
      <c r="BI51" s="1674"/>
      <c r="BJ51" s="1674"/>
      <c r="BK51" s="1674"/>
      <c r="BL51" s="1674"/>
      <c r="BM51" s="1674"/>
      <c r="BN51" s="1674"/>
      <c r="BO51" s="1674"/>
      <c r="BP51" s="1674"/>
      <c r="BQ51" s="1674"/>
      <c r="BR51" s="1674"/>
      <c r="BS51" s="1674"/>
      <c r="BT51" s="1674"/>
      <c r="BU51" s="1675"/>
      <c r="BV51" s="1674"/>
      <c r="BW51" s="1674"/>
      <c r="BX51" s="1674"/>
      <c r="BY51" s="1674"/>
      <c r="BZ51" s="1674"/>
    </row>
    <row r="52" spans="2:78" ht="15" customHeight="1">
      <c r="B52" s="1689"/>
      <c r="C52" s="1681"/>
      <c r="D52" s="1681"/>
      <c r="E52" s="1681"/>
      <c r="F52" s="1681"/>
      <c r="G52" s="1678"/>
      <c r="H52" s="1678"/>
      <c r="I52" s="1678"/>
      <c r="J52" s="1678"/>
      <c r="K52" s="1678"/>
      <c r="L52" s="1678"/>
      <c r="M52" s="1679"/>
      <c r="N52" s="1672"/>
      <c r="O52" s="1672"/>
      <c r="P52" s="1672"/>
      <c r="Q52" s="1672"/>
      <c r="R52" s="1672"/>
      <c r="S52" s="1672"/>
      <c r="T52" s="1672"/>
      <c r="U52" s="1672"/>
      <c r="V52" s="1672"/>
      <c r="W52" s="1672"/>
      <c r="X52" s="1672"/>
      <c r="Y52" s="1672"/>
      <c r="Z52" s="1672"/>
      <c r="AA52" s="1672"/>
      <c r="AB52" s="1672"/>
      <c r="AC52" s="1672"/>
      <c r="AD52" s="1672"/>
      <c r="AE52" s="1672"/>
      <c r="AF52" s="1672"/>
      <c r="AG52" s="1672"/>
      <c r="AH52" s="1672"/>
      <c r="AI52" s="1672"/>
      <c r="AJ52" s="1672"/>
      <c r="AK52" s="1672"/>
      <c r="AL52" s="1672"/>
      <c r="AM52" s="1672"/>
      <c r="AN52" s="1672"/>
      <c r="AO52" s="1672"/>
      <c r="AP52" s="1672"/>
      <c r="AQ52" s="1672"/>
      <c r="AR52" s="1672"/>
      <c r="AS52" s="1672"/>
      <c r="AT52" s="1672"/>
      <c r="AU52" s="1672"/>
      <c r="AV52" s="1672"/>
      <c r="AW52" s="1672"/>
      <c r="AX52" s="1672"/>
      <c r="AY52" s="1672"/>
      <c r="AZ52" s="1672"/>
      <c r="BA52" s="1672"/>
      <c r="BB52" s="1672"/>
      <c r="BC52" s="1672"/>
      <c r="BD52" s="1672"/>
      <c r="BE52" s="1672"/>
      <c r="BF52" s="1672"/>
      <c r="BG52" s="1672"/>
      <c r="BH52" s="1672"/>
      <c r="BI52" s="1672"/>
      <c r="BJ52" s="1672"/>
      <c r="BK52" s="1672"/>
      <c r="BL52" s="1672"/>
      <c r="BM52" s="1672"/>
      <c r="BN52" s="1672"/>
      <c r="BO52" s="1672"/>
      <c r="BP52" s="1672"/>
      <c r="BQ52" s="1672"/>
      <c r="BR52" s="1672"/>
      <c r="BS52" s="1672"/>
      <c r="BT52" s="1672"/>
      <c r="BU52" s="1673"/>
      <c r="BV52" s="1672"/>
      <c r="BW52" s="1672"/>
      <c r="BX52" s="1672"/>
      <c r="BY52" s="1672"/>
      <c r="BZ52" s="1672"/>
    </row>
    <row r="53" spans="2:78" ht="12" customHeight="1">
      <c r="B53" s="1689"/>
      <c r="C53" s="1681"/>
      <c r="D53" s="1681"/>
      <c r="E53" s="1681"/>
      <c r="F53" s="1681"/>
      <c r="G53" s="1676" t="s">
        <v>699</v>
      </c>
      <c r="H53" s="1676"/>
      <c r="I53" s="1676"/>
      <c r="J53" s="1676"/>
      <c r="K53" s="1676"/>
      <c r="L53" s="1676"/>
      <c r="M53" s="1677"/>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4"/>
      <c r="AS53" s="1674"/>
      <c r="AT53" s="1674"/>
      <c r="AU53" s="1674"/>
      <c r="AV53" s="1674"/>
      <c r="AW53" s="1674"/>
      <c r="AX53" s="1674"/>
      <c r="AY53" s="1674"/>
      <c r="AZ53" s="1674"/>
      <c r="BA53" s="1674"/>
      <c r="BB53" s="1674"/>
      <c r="BC53" s="1674"/>
      <c r="BD53" s="1674"/>
      <c r="BE53" s="1674"/>
      <c r="BF53" s="1674"/>
      <c r="BG53" s="1674"/>
      <c r="BH53" s="1674"/>
      <c r="BI53" s="1674"/>
      <c r="BJ53" s="1674"/>
      <c r="BK53" s="1674"/>
      <c r="BL53" s="1674"/>
      <c r="BM53" s="1674"/>
      <c r="BN53" s="1674"/>
      <c r="BO53" s="1674"/>
      <c r="BP53" s="1674"/>
      <c r="BQ53" s="1674"/>
      <c r="BR53" s="1674"/>
      <c r="BS53" s="1674"/>
      <c r="BT53" s="1674"/>
      <c r="BU53" s="1675"/>
      <c r="BV53" s="1674"/>
      <c r="BW53" s="1674"/>
      <c r="BX53" s="1674"/>
      <c r="BY53" s="1674"/>
      <c r="BZ53" s="1674"/>
    </row>
    <row r="54" spans="2:78" ht="12" customHeight="1">
      <c r="B54" s="1689"/>
      <c r="C54" s="1681"/>
      <c r="D54" s="1681"/>
      <c r="E54" s="1681"/>
      <c r="F54" s="1681"/>
      <c r="G54" s="1678"/>
      <c r="H54" s="1678"/>
      <c r="I54" s="1678"/>
      <c r="J54" s="1678"/>
      <c r="K54" s="1678"/>
      <c r="L54" s="1678"/>
      <c r="M54" s="1679"/>
      <c r="N54" s="1672"/>
      <c r="O54" s="1672"/>
      <c r="P54" s="1672"/>
      <c r="Q54" s="1672"/>
      <c r="R54" s="1672"/>
      <c r="S54" s="1672"/>
      <c r="T54" s="1672"/>
      <c r="U54" s="1672"/>
      <c r="V54" s="1672"/>
      <c r="W54" s="1672"/>
      <c r="X54" s="1672"/>
      <c r="Y54" s="1672"/>
      <c r="Z54" s="1672"/>
      <c r="AA54" s="1672"/>
      <c r="AB54" s="1672"/>
      <c r="AC54" s="1672"/>
      <c r="AD54" s="1672"/>
      <c r="AE54" s="1672"/>
      <c r="AF54" s="1672"/>
      <c r="AG54" s="1672"/>
      <c r="AH54" s="1672"/>
      <c r="AI54" s="1672"/>
      <c r="AJ54" s="1672"/>
      <c r="AK54" s="1672"/>
      <c r="AL54" s="1672"/>
      <c r="AM54" s="1672"/>
      <c r="AN54" s="1672"/>
      <c r="AO54" s="1672"/>
      <c r="AP54" s="1672"/>
      <c r="AQ54" s="1672"/>
      <c r="AR54" s="1672"/>
      <c r="AS54" s="1672"/>
      <c r="AT54" s="1672"/>
      <c r="AU54" s="1672"/>
      <c r="AV54" s="1672"/>
      <c r="AW54" s="1672"/>
      <c r="AX54" s="1672"/>
      <c r="AY54" s="1672"/>
      <c r="AZ54" s="1672"/>
      <c r="BA54" s="1672"/>
      <c r="BB54" s="1672"/>
      <c r="BC54" s="1672"/>
      <c r="BD54" s="1672"/>
      <c r="BE54" s="1672"/>
      <c r="BF54" s="1672"/>
      <c r="BG54" s="1672"/>
      <c r="BH54" s="1672"/>
      <c r="BI54" s="1672"/>
      <c r="BJ54" s="1672"/>
      <c r="BK54" s="1672"/>
      <c r="BL54" s="1672"/>
      <c r="BM54" s="1672"/>
      <c r="BN54" s="1672"/>
      <c r="BO54" s="1672"/>
      <c r="BP54" s="1672"/>
      <c r="BQ54" s="1672"/>
      <c r="BR54" s="1672"/>
      <c r="BS54" s="1672"/>
      <c r="BT54" s="1672"/>
      <c r="BU54" s="1673"/>
      <c r="BV54" s="1672"/>
      <c r="BW54" s="1672"/>
      <c r="BX54" s="1672"/>
      <c r="BY54" s="1672"/>
      <c r="BZ54" s="1672"/>
    </row>
    <row r="55" spans="2:78" ht="12" customHeight="1">
      <c r="B55" s="1689"/>
      <c r="C55" s="1680" t="s">
        <v>822</v>
      </c>
      <c r="D55" s="1681"/>
      <c r="E55" s="1681"/>
      <c r="F55" s="1681"/>
      <c r="G55" s="1676" t="s">
        <v>722</v>
      </c>
      <c r="H55" s="1676"/>
      <c r="I55" s="1676"/>
      <c r="J55" s="1676"/>
      <c r="K55" s="1676"/>
      <c r="L55" s="1676"/>
      <c r="M55" s="1677"/>
      <c r="N55" s="1674"/>
      <c r="O55" s="1674"/>
      <c r="P55" s="1674"/>
      <c r="Q55" s="1674"/>
      <c r="R55" s="1674"/>
      <c r="S55" s="1674"/>
      <c r="T55" s="1674"/>
      <c r="U55" s="1674"/>
      <c r="V55" s="1674"/>
      <c r="W55" s="1674"/>
      <c r="X55" s="1674"/>
      <c r="Y55" s="1674"/>
      <c r="Z55" s="1674"/>
      <c r="AA55" s="1674"/>
      <c r="AB55" s="1674"/>
      <c r="AC55" s="1674"/>
      <c r="AD55" s="1674"/>
      <c r="AE55" s="1674"/>
      <c r="AF55" s="1674"/>
      <c r="AG55" s="1674"/>
      <c r="AH55" s="1674"/>
      <c r="AI55" s="1674"/>
      <c r="AJ55" s="1674"/>
      <c r="AK55" s="1674"/>
      <c r="AL55" s="1674"/>
      <c r="AM55" s="1674"/>
      <c r="AN55" s="1674"/>
      <c r="AO55" s="1674"/>
      <c r="AP55" s="1674"/>
      <c r="AQ55" s="1674"/>
      <c r="AR55" s="1674"/>
      <c r="AS55" s="1674"/>
      <c r="AT55" s="1674"/>
      <c r="AU55" s="1674"/>
      <c r="AV55" s="1674"/>
      <c r="AW55" s="1674"/>
      <c r="AX55" s="1674"/>
      <c r="AY55" s="1674"/>
      <c r="AZ55" s="1674"/>
      <c r="BA55" s="1674"/>
      <c r="BB55" s="1674"/>
      <c r="BC55" s="1674"/>
      <c r="BD55" s="1674"/>
      <c r="BE55" s="1674"/>
      <c r="BF55" s="1674"/>
      <c r="BG55" s="1674"/>
      <c r="BH55" s="1674"/>
      <c r="BI55" s="1674"/>
      <c r="BJ55" s="1674"/>
      <c r="BK55" s="1674"/>
      <c r="BL55" s="1674"/>
      <c r="BM55" s="1674"/>
      <c r="BN55" s="1674"/>
      <c r="BO55" s="1674"/>
      <c r="BP55" s="1674"/>
      <c r="BQ55" s="1674"/>
      <c r="BR55" s="1674"/>
      <c r="BS55" s="1674"/>
      <c r="BT55" s="1674"/>
      <c r="BU55" s="1675"/>
      <c r="BV55" s="1674"/>
      <c r="BW55" s="1674"/>
      <c r="BX55" s="1674"/>
      <c r="BY55" s="1674"/>
      <c r="BZ55" s="1674"/>
    </row>
    <row r="56" spans="2:78" ht="12" customHeight="1">
      <c r="B56" s="1689"/>
      <c r="C56" s="1681"/>
      <c r="D56" s="1681"/>
      <c r="E56" s="1681"/>
      <c r="F56" s="1681"/>
      <c r="G56" s="1678"/>
      <c r="H56" s="1678"/>
      <c r="I56" s="1678"/>
      <c r="J56" s="1678"/>
      <c r="K56" s="1678"/>
      <c r="L56" s="1678"/>
      <c r="M56" s="1679"/>
      <c r="N56" s="1672"/>
      <c r="O56" s="1672"/>
      <c r="P56" s="1672"/>
      <c r="Q56" s="1672"/>
      <c r="R56" s="1672"/>
      <c r="S56" s="1672"/>
      <c r="T56" s="1672"/>
      <c r="U56" s="1672"/>
      <c r="V56" s="1672"/>
      <c r="W56" s="1672"/>
      <c r="X56" s="1672"/>
      <c r="Y56" s="1672"/>
      <c r="Z56" s="1672"/>
      <c r="AA56" s="1672"/>
      <c r="AB56" s="1672"/>
      <c r="AC56" s="1672"/>
      <c r="AD56" s="1672"/>
      <c r="AE56" s="1672"/>
      <c r="AF56" s="1672"/>
      <c r="AG56" s="1672"/>
      <c r="AH56" s="1672"/>
      <c r="AI56" s="1672"/>
      <c r="AJ56" s="1672"/>
      <c r="AK56" s="1672"/>
      <c r="AL56" s="1672"/>
      <c r="AM56" s="1672"/>
      <c r="AN56" s="1672"/>
      <c r="AO56" s="1672"/>
      <c r="AP56" s="1672"/>
      <c r="AQ56" s="1672"/>
      <c r="AR56" s="1672"/>
      <c r="AS56" s="1672"/>
      <c r="AT56" s="1672"/>
      <c r="AU56" s="1672"/>
      <c r="AV56" s="1672"/>
      <c r="AW56" s="1672"/>
      <c r="AX56" s="1672"/>
      <c r="AY56" s="1672"/>
      <c r="AZ56" s="1672"/>
      <c r="BA56" s="1672"/>
      <c r="BB56" s="1672"/>
      <c r="BC56" s="1672"/>
      <c r="BD56" s="1672"/>
      <c r="BE56" s="1672"/>
      <c r="BF56" s="1672"/>
      <c r="BG56" s="1672"/>
      <c r="BH56" s="1672"/>
      <c r="BI56" s="1672"/>
      <c r="BJ56" s="1672"/>
      <c r="BK56" s="1672"/>
      <c r="BL56" s="1672"/>
      <c r="BM56" s="1672"/>
      <c r="BN56" s="1672"/>
      <c r="BO56" s="1672"/>
      <c r="BP56" s="1672"/>
      <c r="BQ56" s="1672"/>
      <c r="BR56" s="1672"/>
      <c r="BS56" s="1672"/>
      <c r="BT56" s="1672"/>
      <c r="BU56" s="1673"/>
      <c r="BV56" s="1672"/>
      <c r="BW56" s="1672"/>
      <c r="BX56" s="1672"/>
      <c r="BY56" s="1672"/>
      <c r="BZ56" s="1672"/>
    </row>
    <row r="57" spans="2:78" ht="15" customHeight="1">
      <c r="B57" s="1689"/>
      <c r="C57" s="1681"/>
      <c r="D57" s="1681"/>
      <c r="E57" s="1681"/>
      <c r="F57" s="1681"/>
      <c r="G57" s="1676" t="s">
        <v>699</v>
      </c>
      <c r="H57" s="1676"/>
      <c r="I57" s="1676"/>
      <c r="J57" s="1676"/>
      <c r="K57" s="1676"/>
      <c r="L57" s="1676"/>
      <c r="M57" s="1677"/>
      <c r="N57" s="1674"/>
      <c r="O57" s="1674"/>
      <c r="P57" s="1674"/>
      <c r="Q57" s="1674"/>
      <c r="R57" s="1674"/>
      <c r="S57" s="1674"/>
      <c r="T57" s="1674"/>
      <c r="U57" s="1674"/>
      <c r="V57" s="1674"/>
      <c r="W57" s="1674"/>
      <c r="X57" s="1674"/>
      <c r="Y57" s="1674"/>
      <c r="Z57" s="1674"/>
      <c r="AA57" s="1674"/>
      <c r="AB57" s="1674"/>
      <c r="AC57" s="1674"/>
      <c r="AD57" s="1674"/>
      <c r="AE57" s="1674"/>
      <c r="AF57" s="1674"/>
      <c r="AG57" s="1674"/>
      <c r="AH57" s="1674"/>
      <c r="AI57" s="1674"/>
      <c r="AJ57" s="1674"/>
      <c r="AK57" s="1674"/>
      <c r="AL57" s="1674"/>
      <c r="AM57" s="1674"/>
      <c r="AN57" s="1674"/>
      <c r="AO57" s="1674"/>
      <c r="AP57" s="1674"/>
      <c r="AQ57" s="1674"/>
      <c r="AR57" s="1674"/>
      <c r="AS57" s="1674"/>
      <c r="AT57" s="1674"/>
      <c r="AU57" s="1674"/>
      <c r="AV57" s="1674"/>
      <c r="AW57" s="1674"/>
      <c r="AX57" s="1674"/>
      <c r="AY57" s="1674"/>
      <c r="AZ57" s="1674"/>
      <c r="BA57" s="1674"/>
      <c r="BB57" s="1674"/>
      <c r="BC57" s="1674"/>
      <c r="BD57" s="1674"/>
      <c r="BE57" s="1674"/>
      <c r="BF57" s="1674"/>
      <c r="BG57" s="1674"/>
      <c r="BH57" s="1674"/>
      <c r="BI57" s="1674"/>
      <c r="BJ57" s="1674"/>
      <c r="BK57" s="1674"/>
      <c r="BL57" s="1674"/>
      <c r="BM57" s="1674"/>
      <c r="BN57" s="1674"/>
      <c r="BO57" s="1674"/>
      <c r="BP57" s="1674"/>
      <c r="BQ57" s="1674"/>
      <c r="BR57" s="1674"/>
      <c r="BS57" s="1674"/>
      <c r="BT57" s="1674"/>
      <c r="BU57" s="1675"/>
      <c r="BV57" s="1674"/>
      <c r="BW57" s="1674"/>
      <c r="BX57" s="1674"/>
      <c r="BY57" s="1674"/>
      <c r="BZ57" s="1674"/>
    </row>
    <row r="58" spans="2:78" ht="15" customHeight="1">
      <c r="B58" s="1689"/>
      <c r="C58" s="1681"/>
      <c r="D58" s="1681"/>
      <c r="E58" s="1681"/>
      <c r="F58" s="1681"/>
      <c r="G58" s="1678"/>
      <c r="H58" s="1678"/>
      <c r="I58" s="1678"/>
      <c r="J58" s="1678"/>
      <c r="K58" s="1678"/>
      <c r="L58" s="1678"/>
      <c r="M58" s="1679"/>
      <c r="N58" s="1672"/>
      <c r="O58" s="1672"/>
      <c r="P58" s="1672"/>
      <c r="Q58" s="1672"/>
      <c r="R58" s="1672"/>
      <c r="S58" s="1672"/>
      <c r="T58" s="1672"/>
      <c r="U58" s="1672"/>
      <c r="V58" s="1672"/>
      <c r="W58" s="1672"/>
      <c r="X58" s="1672"/>
      <c r="Y58" s="1672"/>
      <c r="Z58" s="1672"/>
      <c r="AA58" s="1672"/>
      <c r="AB58" s="1672"/>
      <c r="AC58" s="1672"/>
      <c r="AD58" s="1672"/>
      <c r="AE58" s="1672"/>
      <c r="AF58" s="1672"/>
      <c r="AG58" s="1672"/>
      <c r="AH58" s="1672"/>
      <c r="AI58" s="1672"/>
      <c r="AJ58" s="1672"/>
      <c r="AK58" s="1672"/>
      <c r="AL58" s="1672"/>
      <c r="AM58" s="1672"/>
      <c r="AN58" s="1672"/>
      <c r="AO58" s="1672"/>
      <c r="AP58" s="1672"/>
      <c r="AQ58" s="1672"/>
      <c r="AR58" s="1672"/>
      <c r="AS58" s="1672"/>
      <c r="AT58" s="1672"/>
      <c r="AU58" s="1672"/>
      <c r="AV58" s="1672"/>
      <c r="AW58" s="1672"/>
      <c r="AX58" s="1672"/>
      <c r="AY58" s="1672"/>
      <c r="AZ58" s="1672"/>
      <c r="BA58" s="1672"/>
      <c r="BB58" s="1672"/>
      <c r="BC58" s="1672"/>
      <c r="BD58" s="1672"/>
      <c r="BE58" s="1672"/>
      <c r="BF58" s="1672"/>
      <c r="BG58" s="1672"/>
      <c r="BH58" s="1672"/>
      <c r="BI58" s="1672"/>
      <c r="BJ58" s="1672"/>
      <c r="BK58" s="1672"/>
      <c r="BL58" s="1672"/>
      <c r="BM58" s="1672"/>
      <c r="BN58" s="1672"/>
      <c r="BO58" s="1672"/>
      <c r="BP58" s="1672"/>
      <c r="BQ58" s="1672"/>
      <c r="BR58" s="1672"/>
      <c r="BS58" s="1672"/>
      <c r="BT58" s="1672"/>
      <c r="BU58" s="1673"/>
      <c r="BV58" s="1672"/>
      <c r="BW58" s="1672"/>
      <c r="BX58" s="1672"/>
      <c r="BY58" s="1672"/>
      <c r="BZ58" s="1672"/>
    </row>
    <row r="59" spans="2:78" ht="12" customHeight="1">
      <c r="B59" s="1689"/>
      <c r="C59" s="1793" t="s">
        <v>409</v>
      </c>
      <c r="D59" s="1794"/>
      <c r="E59" s="1794"/>
      <c r="F59" s="1794"/>
      <c r="G59" s="1794"/>
      <c r="H59" s="1794"/>
      <c r="I59" s="1794"/>
      <c r="J59" s="1794"/>
      <c r="K59" s="1794"/>
      <c r="L59" s="1794"/>
      <c r="M59" s="1795"/>
      <c r="N59" s="1674"/>
      <c r="O59" s="1674"/>
      <c r="P59" s="1674"/>
      <c r="Q59" s="1674"/>
      <c r="R59" s="1674"/>
      <c r="S59" s="1674"/>
      <c r="T59" s="1674"/>
      <c r="U59" s="1674"/>
      <c r="V59" s="1674"/>
      <c r="W59" s="1674"/>
      <c r="X59" s="1674"/>
      <c r="Y59" s="1674"/>
      <c r="Z59" s="1674"/>
      <c r="AA59" s="1674"/>
      <c r="AB59" s="1674"/>
      <c r="AC59" s="1674"/>
      <c r="AD59" s="1674"/>
      <c r="AE59" s="1674"/>
      <c r="AF59" s="1674"/>
      <c r="AG59" s="1674"/>
      <c r="AH59" s="1674"/>
      <c r="AI59" s="1674"/>
      <c r="AJ59" s="1674"/>
      <c r="AK59" s="1674"/>
      <c r="AL59" s="1674"/>
      <c r="AM59" s="1674"/>
      <c r="AN59" s="1674"/>
      <c r="AO59" s="1674"/>
      <c r="AP59" s="1674"/>
      <c r="AQ59" s="1674"/>
      <c r="AR59" s="1674"/>
      <c r="AS59" s="1674"/>
      <c r="AT59" s="1674"/>
      <c r="AU59" s="1674"/>
      <c r="AV59" s="1674"/>
      <c r="AW59" s="1674"/>
      <c r="AX59" s="1674"/>
      <c r="AY59" s="1674"/>
      <c r="AZ59" s="1674"/>
      <c r="BA59" s="1674"/>
      <c r="BB59" s="1674"/>
      <c r="BC59" s="1674"/>
      <c r="BD59" s="1674"/>
      <c r="BE59" s="1674"/>
      <c r="BF59" s="1674"/>
      <c r="BG59" s="1674"/>
      <c r="BH59" s="1674"/>
      <c r="BI59" s="1674"/>
      <c r="BJ59" s="1674"/>
      <c r="BK59" s="1674"/>
      <c r="BL59" s="1674"/>
      <c r="BM59" s="1674"/>
      <c r="BN59" s="1674"/>
      <c r="BO59" s="1674"/>
      <c r="BP59" s="1674"/>
      <c r="BQ59" s="1674"/>
      <c r="BR59" s="1674"/>
      <c r="BS59" s="1674"/>
      <c r="BT59" s="1674"/>
      <c r="BU59" s="1675"/>
      <c r="BV59" s="1674"/>
      <c r="BW59" s="1674"/>
      <c r="BX59" s="1674"/>
      <c r="BY59" s="1674"/>
      <c r="BZ59" s="1674"/>
    </row>
    <row r="60" spans="2:78" ht="12" customHeight="1">
      <c r="B60" s="1689"/>
      <c r="C60" s="1796"/>
      <c r="D60" s="1797"/>
      <c r="E60" s="1797"/>
      <c r="F60" s="1797"/>
      <c r="G60" s="1797"/>
      <c r="H60" s="1797"/>
      <c r="I60" s="1797"/>
      <c r="J60" s="1797"/>
      <c r="K60" s="1797"/>
      <c r="L60" s="1797"/>
      <c r="M60" s="1798"/>
      <c r="N60" s="1672"/>
      <c r="O60" s="1672"/>
      <c r="P60" s="1672"/>
      <c r="Q60" s="1672"/>
      <c r="R60" s="1672"/>
      <c r="S60" s="1672"/>
      <c r="T60" s="1672"/>
      <c r="U60" s="1672"/>
      <c r="V60" s="1672"/>
      <c r="W60" s="1672"/>
      <c r="X60" s="1672"/>
      <c r="Y60" s="1672"/>
      <c r="Z60" s="1672"/>
      <c r="AA60" s="1672"/>
      <c r="AB60" s="1672"/>
      <c r="AC60" s="1672"/>
      <c r="AD60" s="1672"/>
      <c r="AE60" s="1672"/>
      <c r="AF60" s="1672"/>
      <c r="AG60" s="1672"/>
      <c r="AH60" s="1672"/>
      <c r="AI60" s="1672"/>
      <c r="AJ60" s="1672"/>
      <c r="AK60" s="1672"/>
      <c r="AL60" s="1672"/>
      <c r="AM60" s="1672"/>
      <c r="AN60" s="1672"/>
      <c r="AO60" s="1672"/>
      <c r="AP60" s="1672"/>
      <c r="AQ60" s="1672"/>
      <c r="AR60" s="1672"/>
      <c r="AS60" s="1672"/>
      <c r="AT60" s="1672"/>
      <c r="AU60" s="1672"/>
      <c r="AV60" s="1672"/>
      <c r="AW60" s="1672"/>
      <c r="AX60" s="1672"/>
      <c r="AY60" s="1672"/>
      <c r="AZ60" s="1672"/>
      <c r="BA60" s="1672"/>
      <c r="BB60" s="1672"/>
      <c r="BC60" s="1672"/>
      <c r="BD60" s="1672"/>
      <c r="BE60" s="1672"/>
      <c r="BF60" s="1672"/>
      <c r="BG60" s="1672"/>
      <c r="BH60" s="1672"/>
      <c r="BI60" s="1672"/>
      <c r="BJ60" s="1672"/>
      <c r="BK60" s="1672"/>
      <c r="BL60" s="1672"/>
      <c r="BM60" s="1672"/>
      <c r="BN60" s="1672"/>
      <c r="BO60" s="1672"/>
      <c r="BP60" s="1672"/>
      <c r="BQ60" s="1672"/>
      <c r="BR60" s="1672"/>
      <c r="BS60" s="1672"/>
      <c r="BT60" s="1672"/>
      <c r="BU60" s="1673"/>
      <c r="BV60" s="1672"/>
      <c r="BW60" s="1672"/>
      <c r="BX60" s="1672"/>
      <c r="BY60" s="1672"/>
      <c r="BZ60" s="1672"/>
    </row>
    <row r="61" spans="2:78" ht="12" customHeight="1">
      <c r="B61" s="1689"/>
      <c r="C61" s="1703" t="s">
        <v>405</v>
      </c>
      <c r="D61" s="1704"/>
      <c r="E61" s="1704"/>
      <c r="F61" s="1704"/>
      <c r="G61" s="1704"/>
      <c r="H61" s="1704"/>
      <c r="I61" s="1704"/>
      <c r="J61" s="1704"/>
      <c r="K61" s="1704"/>
      <c r="L61" s="1704"/>
      <c r="M61" s="1705"/>
      <c r="N61" s="1674"/>
      <c r="O61" s="1674"/>
      <c r="P61" s="1674"/>
      <c r="Q61" s="1674"/>
      <c r="R61" s="1674"/>
      <c r="S61" s="1674"/>
      <c r="T61" s="1674"/>
      <c r="U61" s="1674"/>
      <c r="V61" s="1674"/>
      <c r="W61" s="1674"/>
      <c r="X61" s="1674"/>
      <c r="Y61" s="1674"/>
      <c r="Z61" s="1674"/>
      <c r="AA61" s="1674"/>
      <c r="AB61" s="1674"/>
      <c r="AC61" s="1674"/>
      <c r="AD61" s="1674"/>
      <c r="AE61" s="1674"/>
      <c r="AF61" s="1674"/>
      <c r="AG61" s="1674"/>
      <c r="AH61" s="1674"/>
      <c r="AI61" s="1674"/>
      <c r="AJ61" s="1674"/>
      <c r="AK61" s="1674"/>
      <c r="AL61" s="1674"/>
      <c r="AM61" s="1674"/>
      <c r="AN61" s="1674"/>
      <c r="AO61" s="1674"/>
      <c r="AP61" s="1674"/>
      <c r="AQ61" s="1674"/>
      <c r="AR61" s="1674"/>
      <c r="AS61" s="1674"/>
      <c r="AT61" s="1674"/>
      <c r="AU61" s="1674"/>
      <c r="AV61" s="1674"/>
      <c r="AW61" s="1674"/>
      <c r="AX61" s="1674"/>
      <c r="AY61" s="1674"/>
      <c r="AZ61" s="1674"/>
      <c r="BA61" s="1674"/>
      <c r="BB61" s="1674"/>
      <c r="BC61" s="1674"/>
      <c r="BD61" s="1674"/>
      <c r="BE61" s="1674"/>
      <c r="BF61" s="1674"/>
      <c r="BG61" s="1674"/>
      <c r="BH61" s="1674"/>
      <c r="BI61" s="1674"/>
      <c r="BJ61" s="1674"/>
      <c r="BK61" s="1674"/>
      <c r="BL61" s="1674"/>
      <c r="BM61" s="1674"/>
      <c r="BN61" s="1674"/>
      <c r="BO61" s="1674"/>
      <c r="BP61" s="1674"/>
      <c r="BQ61" s="1674"/>
      <c r="BR61" s="1674"/>
      <c r="BS61" s="1674"/>
      <c r="BT61" s="1674"/>
      <c r="BU61" s="1675"/>
      <c r="BV61" s="1674"/>
      <c r="BW61" s="1674"/>
      <c r="BX61" s="1674"/>
      <c r="BY61" s="1674"/>
      <c r="BZ61" s="1674"/>
    </row>
    <row r="62" spans="2:78" ht="12" customHeight="1">
      <c r="B62" s="1689"/>
      <c r="C62" s="1706"/>
      <c r="D62" s="1707"/>
      <c r="E62" s="1707"/>
      <c r="F62" s="1707"/>
      <c r="G62" s="1707"/>
      <c r="H62" s="1707"/>
      <c r="I62" s="1707"/>
      <c r="J62" s="1707"/>
      <c r="K62" s="1707"/>
      <c r="L62" s="1707"/>
      <c r="M62" s="1708"/>
      <c r="N62" s="1672"/>
      <c r="O62" s="1672"/>
      <c r="P62" s="1672"/>
      <c r="Q62" s="1672"/>
      <c r="R62" s="1672"/>
      <c r="S62" s="1672"/>
      <c r="T62" s="1672"/>
      <c r="U62" s="1672"/>
      <c r="V62" s="1672"/>
      <c r="W62" s="1672"/>
      <c r="X62" s="1672"/>
      <c r="Y62" s="1672"/>
      <c r="Z62" s="1672"/>
      <c r="AA62" s="1672"/>
      <c r="AB62" s="1672"/>
      <c r="AC62" s="1672"/>
      <c r="AD62" s="1672"/>
      <c r="AE62" s="1672"/>
      <c r="AF62" s="1672"/>
      <c r="AG62" s="1672"/>
      <c r="AH62" s="1672"/>
      <c r="AI62" s="1672"/>
      <c r="AJ62" s="1672"/>
      <c r="AK62" s="1672"/>
      <c r="AL62" s="1672"/>
      <c r="AM62" s="1672"/>
      <c r="AN62" s="1672"/>
      <c r="AO62" s="1672"/>
      <c r="AP62" s="1672"/>
      <c r="AQ62" s="1672"/>
      <c r="AR62" s="1672"/>
      <c r="AS62" s="1672"/>
      <c r="AT62" s="1672"/>
      <c r="AU62" s="1672"/>
      <c r="AV62" s="1672"/>
      <c r="AW62" s="1672"/>
      <c r="AX62" s="1672"/>
      <c r="AY62" s="1672"/>
      <c r="AZ62" s="1672"/>
      <c r="BA62" s="1672"/>
      <c r="BB62" s="1672"/>
      <c r="BC62" s="1672"/>
      <c r="BD62" s="1672"/>
      <c r="BE62" s="1672"/>
      <c r="BF62" s="1672"/>
      <c r="BG62" s="1672"/>
      <c r="BH62" s="1672"/>
      <c r="BI62" s="1672"/>
      <c r="BJ62" s="1672"/>
      <c r="BK62" s="1672"/>
      <c r="BL62" s="1672"/>
      <c r="BM62" s="1672"/>
      <c r="BN62" s="1672"/>
      <c r="BO62" s="1672"/>
      <c r="BP62" s="1672"/>
      <c r="BQ62" s="1672"/>
      <c r="BR62" s="1672"/>
      <c r="BS62" s="1672"/>
      <c r="BT62" s="1672"/>
      <c r="BU62" s="1673"/>
      <c r="BV62" s="1672"/>
      <c r="BW62" s="1672"/>
      <c r="BX62" s="1672"/>
      <c r="BY62" s="1672"/>
      <c r="BZ62" s="1672"/>
    </row>
    <row r="63" spans="2:78" ht="12" customHeight="1">
      <c r="B63" s="1689"/>
      <c r="C63" s="1764" t="s">
        <v>219</v>
      </c>
      <c r="D63" s="1704"/>
      <c r="E63" s="1704"/>
      <c r="F63" s="1704"/>
      <c r="G63" s="1704"/>
      <c r="H63" s="1704"/>
      <c r="I63" s="1704"/>
      <c r="J63" s="1704"/>
      <c r="K63" s="1704"/>
      <c r="L63" s="1704"/>
      <c r="M63" s="1705"/>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4"/>
      <c r="AI63" s="1674"/>
      <c r="AJ63" s="1674"/>
      <c r="AK63" s="1674"/>
      <c r="AL63" s="1674"/>
      <c r="AM63" s="1674"/>
      <c r="AN63" s="1674"/>
      <c r="AO63" s="1674"/>
      <c r="AP63" s="1674"/>
      <c r="AQ63" s="1674"/>
      <c r="AR63" s="1674"/>
      <c r="AS63" s="1674"/>
      <c r="AT63" s="1674"/>
      <c r="AU63" s="1674"/>
      <c r="AV63" s="1674"/>
      <c r="AW63" s="1674"/>
      <c r="AX63" s="1674"/>
      <c r="AY63" s="1674"/>
      <c r="AZ63" s="1674"/>
      <c r="BA63" s="1674"/>
      <c r="BB63" s="1674"/>
      <c r="BC63" s="1674"/>
      <c r="BD63" s="1674"/>
      <c r="BE63" s="1674"/>
      <c r="BF63" s="1674"/>
      <c r="BG63" s="1674"/>
      <c r="BH63" s="1674"/>
      <c r="BI63" s="1674"/>
      <c r="BJ63" s="1674"/>
      <c r="BK63" s="1674"/>
      <c r="BL63" s="1674"/>
      <c r="BM63" s="1674"/>
      <c r="BN63" s="1674"/>
      <c r="BO63" s="1674"/>
      <c r="BP63" s="1674"/>
      <c r="BQ63" s="1674"/>
      <c r="BR63" s="1674"/>
      <c r="BS63" s="1674"/>
      <c r="BT63" s="1674"/>
      <c r="BU63" s="1675"/>
      <c r="BV63" s="1674"/>
      <c r="BW63" s="1674"/>
      <c r="BX63" s="1674"/>
      <c r="BY63" s="1674"/>
      <c r="BZ63" s="1674"/>
    </row>
    <row r="64" spans="2:78" ht="12" customHeight="1">
      <c r="B64" s="1689"/>
      <c r="C64" s="1706"/>
      <c r="D64" s="1707"/>
      <c r="E64" s="1707"/>
      <c r="F64" s="1707"/>
      <c r="G64" s="1707"/>
      <c r="H64" s="1707"/>
      <c r="I64" s="1707"/>
      <c r="J64" s="1707"/>
      <c r="K64" s="1707"/>
      <c r="L64" s="1707"/>
      <c r="M64" s="1708"/>
      <c r="N64" s="1672"/>
      <c r="O64" s="1672"/>
      <c r="P64" s="1672"/>
      <c r="Q64" s="1672"/>
      <c r="R64" s="1672"/>
      <c r="S64" s="1672"/>
      <c r="T64" s="1672"/>
      <c r="U64" s="1672"/>
      <c r="V64" s="1672"/>
      <c r="W64" s="1672"/>
      <c r="X64" s="1672"/>
      <c r="Y64" s="1672"/>
      <c r="Z64" s="1672"/>
      <c r="AA64" s="1672"/>
      <c r="AB64" s="1672"/>
      <c r="AC64" s="1672"/>
      <c r="AD64" s="1672"/>
      <c r="AE64" s="1672"/>
      <c r="AF64" s="1672"/>
      <c r="AG64" s="1672"/>
      <c r="AH64" s="1672"/>
      <c r="AI64" s="1672"/>
      <c r="AJ64" s="1672"/>
      <c r="AK64" s="1672"/>
      <c r="AL64" s="1672"/>
      <c r="AM64" s="1672"/>
      <c r="AN64" s="1672"/>
      <c r="AO64" s="1672"/>
      <c r="AP64" s="1672"/>
      <c r="AQ64" s="1672"/>
      <c r="AR64" s="1672"/>
      <c r="AS64" s="1672"/>
      <c r="AT64" s="1672"/>
      <c r="AU64" s="1672"/>
      <c r="AV64" s="1672"/>
      <c r="AW64" s="1672"/>
      <c r="AX64" s="1672"/>
      <c r="AY64" s="1672"/>
      <c r="AZ64" s="1672"/>
      <c r="BA64" s="1672"/>
      <c r="BB64" s="1672"/>
      <c r="BC64" s="1672"/>
      <c r="BD64" s="1672"/>
      <c r="BE64" s="1672"/>
      <c r="BF64" s="1672"/>
      <c r="BG64" s="1672"/>
      <c r="BH64" s="1672"/>
      <c r="BI64" s="1672"/>
      <c r="BJ64" s="1672"/>
      <c r="BK64" s="1672"/>
      <c r="BL64" s="1672"/>
      <c r="BM64" s="1672"/>
      <c r="BN64" s="1672"/>
      <c r="BO64" s="1672"/>
      <c r="BP64" s="1672"/>
      <c r="BQ64" s="1672"/>
      <c r="BR64" s="1672"/>
      <c r="BS64" s="1672"/>
      <c r="BT64" s="1672"/>
      <c r="BU64" s="1673"/>
      <c r="BV64" s="1672"/>
      <c r="BW64" s="1672"/>
      <c r="BX64" s="1672"/>
      <c r="BY64" s="1672"/>
      <c r="BZ64" s="1672"/>
    </row>
    <row r="65" spans="2:78" ht="12" customHeight="1">
      <c r="B65" s="1689"/>
      <c r="C65" s="1765" t="s">
        <v>410</v>
      </c>
      <c r="D65" s="1709" t="s">
        <v>411</v>
      </c>
      <c r="E65" s="1710"/>
      <c r="F65" s="1710"/>
      <c r="G65" s="1710"/>
      <c r="H65" s="1710"/>
      <c r="I65" s="1710"/>
      <c r="J65" s="1710"/>
      <c r="K65" s="1710"/>
      <c r="L65" s="1710"/>
      <c r="M65" s="1711"/>
      <c r="N65" s="1674"/>
      <c r="O65" s="1674"/>
      <c r="P65" s="1674"/>
      <c r="Q65" s="1674"/>
      <c r="R65" s="1674"/>
      <c r="S65" s="1674"/>
      <c r="T65" s="1674"/>
      <c r="U65" s="1674"/>
      <c r="V65" s="1674"/>
      <c r="W65" s="1674"/>
      <c r="X65" s="1674"/>
      <c r="Y65" s="1674"/>
      <c r="Z65" s="1674"/>
      <c r="AA65" s="1674"/>
      <c r="AB65" s="1674"/>
      <c r="AC65" s="1674"/>
      <c r="AD65" s="1674"/>
      <c r="AE65" s="1674"/>
      <c r="AF65" s="1674"/>
      <c r="AG65" s="1674"/>
      <c r="AH65" s="1674"/>
      <c r="AI65" s="1674"/>
      <c r="AJ65" s="1674"/>
      <c r="AK65" s="1674"/>
      <c r="AL65" s="1674"/>
      <c r="AM65" s="1674"/>
      <c r="AN65" s="1674"/>
      <c r="AO65" s="1674"/>
      <c r="AP65" s="1674"/>
      <c r="AQ65" s="1674"/>
      <c r="AR65" s="1674"/>
      <c r="AS65" s="1674"/>
      <c r="AT65" s="1674"/>
      <c r="AU65" s="1674"/>
      <c r="AV65" s="1674"/>
      <c r="AW65" s="1674"/>
      <c r="AX65" s="1674"/>
      <c r="AY65" s="1674"/>
      <c r="AZ65" s="1674"/>
      <c r="BA65" s="1674"/>
      <c r="BB65" s="1674"/>
      <c r="BC65" s="1674"/>
      <c r="BD65" s="1674"/>
      <c r="BE65" s="1674"/>
      <c r="BF65" s="1674"/>
      <c r="BG65" s="1674"/>
      <c r="BH65" s="1674"/>
      <c r="BI65" s="1674"/>
      <c r="BJ65" s="1674"/>
      <c r="BK65" s="1674"/>
      <c r="BL65" s="1674"/>
      <c r="BM65" s="1674"/>
      <c r="BN65" s="1674"/>
      <c r="BO65" s="1674"/>
      <c r="BP65" s="1674"/>
      <c r="BQ65" s="1674"/>
      <c r="BR65" s="1674"/>
      <c r="BS65" s="1674"/>
      <c r="BT65" s="1674"/>
      <c r="BU65" s="1675"/>
      <c r="BV65" s="1674"/>
      <c r="BW65" s="1674"/>
      <c r="BX65" s="1674"/>
      <c r="BY65" s="1674"/>
      <c r="BZ65" s="1674"/>
    </row>
    <row r="66" spans="2:78" ht="12" customHeight="1">
      <c r="B66" s="1689"/>
      <c r="C66" s="1722"/>
      <c r="D66" s="1712"/>
      <c r="E66" s="1713"/>
      <c r="F66" s="1713"/>
      <c r="G66" s="1713"/>
      <c r="H66" s="1713"/>
      <c r="I66" s="1713"/>
      <c r="J66" s="1713"/>
      <c r="K66" s="1713"/>
      <c r="L66" s="1713"/>
      <c r="M66" s="1714"/>
      <c r="N66" s="1672"/>
      <c r="O66" s="1672"/>
      <c r="P66" s="1672"/>
      <c r="Q66" s="1672"/>
      <c r="R66" s="1672"/>
      <c r="S66" s="1672"/>
      <c r="T66" s="1672"/>
      <c r="U66" s="1672"/>
      <c r="V66" s="1672"/>
      <c r="W66" s="1672"/>
      <c r="X66" s="1672"/>
      <c r="Y66" s="1672"/>
      <c r="Z66" s="1672"/>
      <c r="AA66" s="1672"/>
      <c r="AB66" s="1672"/>
      <c r="AC66" s="1672"/>
      <c r="AD66" s="1672"/>
      <c r="AE66" s="1672"/>
      <c r="AF66" s="1672"/>
      <c r="AG66" s="1672"/>
      <c r="AH66" s="1672"/>
      <c r="AI66" s="1672"/>
      <c r="AJ66" s="1672"/>
      <c r="AK66" s="1672"/>
      <c r="AL66" s="1672"/>
      <c r="AM66" s="1672"/>
      <c r="AN66" s="1672"/>
      <c r="AO66" s="1672"/>
      <c r="AP66" s="1672"/>
      <c r="AQ66" s="1672"/>
      <c r="AR66" s="1672"/>
      <c r="AS66" s="1672"/>
      <c r="AT66" s="1672"/>
      <c r="AU66" s="1672"/>
      <c r="AV66" s="1672"/>
      <c r="AW66" s="1672"/>
      <c r="AX66" s="1672"/>
      <c r="AY66" s="1672"/>
      <c r="AZ66" s="1672"/>
      <c r="BA66" s="1672"/>
      <c r="BB66" s="1672"/>
      <c r="BC66" s="1672"/>
      <c r="BD66" s="1672"/>
      <c r="BE66" s="1672"/>
      <c r="BF66" s="1672"/>
      <c r="BG66" s="1672"/>
      <c r="BH66" s="1672"/>
      <c r="BI66" s="1672"/>
      <c r="BJ66" s="1672"/>
      <c r="BK66" s="1672"/>
      <c r="BL66" s="1672"/>
      <c r="BM66" s="1672"/>
      <c r="BN66" s="1672"/>
      <c r="BO66" s="1672"/>
      <c r="BP66" s="1672"/>
      <c r="BQ66" s="1672"/>
      <c r="BR66" s="1672"/>
      <c r="BS66" s="1672"/>
      <c r="BT66" s="1672"/>
      <c r="BU66" s="1673"/>
      <c r="BV66" s="1672"/>
      <c r="BW66" s="1672"/>
      <c r="BX66" s="1672"/>
      <c r="BY66" s="1672"/>
      <c r="BZ66" s="1672"/>
    </row>
    <row r="67" spans="2:78" ht="12" customHeight="1">
      <c r="B67" s="1689"/>
      <c r="C67" s="1722"/>
      <c r="D67" s="1709" t="s">
        <v>412</v>
      </c>
      <c r="E67" s="1710"/>
      <c r="F67" s="1710"/>
      <c r="G67" s="1710"/>
      <c r="H67" s="1710"/>
      <c r="I67" s="1710"/>
      <c r="J67" s="1710"/>
      <c r="K67" s="1710"/>
      <c r="L67" s="1710"/>
      <c r="M67" s="1711"/>
      <c r="N67" s="1674"/>
      <c r="O67" s="1674"/>
      <c r="P67" s="1674"/>
      <c r="Q67" s="1674"/>
      <c r="R67" s="1674"/>
      <c r="S67" s="1674"/>
      <c r="T67" s="1674"/>
      <c r="U67" s="1674"/>
      <c r="V67" s="1674"/>
      <c r="W67" s="1674"/>
      <c r="X67" s="1674"/>
      <c r="Y67" s="1674"/>
      <c r="Z67" s="1674"/>
      <c r="AA67" s="1674"/>
      <c r="AB67" s="1674"/>
      <c r="AC67" s="1674"/>
      <c r="AD67" s="1674"/>
      <c r="AE67" s="1674"/>
      <c r="AF67" s="1674"/>
      <c r="AG67" s="1674"/>
      <c r="AH67" s="1674"/>
      <c r="AI67" s="1674"/>
      <c r="AJ67" s="1674"/>
      <c r="AK67" s="1674"/>
      <c r="AL67" s="1674"/>
      <c r="AM67" s="1674"/>
      <c r="AN67" s="1674"/>
      <c r="AO67" s="1674"/>
      <c r="AP67" s="1674"/>
      <c r="AQ67" s="1674"/>
      <c r="AR67" s="1674"/>
      <c r="AS67" s="1674"/>
      <c r="AT67" s="1674"/>
      <c r="AU67" s="1674"/>
      <c r="AV67" s="1674"/>
      <c r="AW67" s="1674"/>
      <c r="AX67" s="1674"/>
      <c r="AY67" s="1674"/>
      <c r="AZ67" s="1674"/>
      <c r="BA67" s="1674"/>
      <c r="BB67" s="1674"/>
      <c r="BC67" s="1674"/>
      <c r="BD67" s="1674"/>
      <c r="BE67" s="1674"/>
      <c r="BF67" s="1674"/>
      <c r="BG67" s="1674"/>
      <c r="BH67" s="1674"/>
      <c r="BI67" s="1674"/>
      <c r="BJ67" s="1674"/>
      <c r="BK67" s="1674"/>
      <c r="BL67" s="1674"/>
      <c r="BM67" s="1674"/>
      <c r="BN67" s="1674"/>
      <c r="BO67" s="1674"/>
      <c r="BP67" s="1674"/>
      <c r="BQ67" s="1674"/>
      <c r="BR67" s="1674"/>
      <c r="BS67" s="1674"/>
      <c r="BT67" s="1674"/>
      <c r="BU67" s="1675"/>
      <c r="BV67" s="1674"/>
      <c r="BW67" s="1674"/>
      <c r="BX67" s="1674"/>
      <c r="BY67" s="1674"/>
      <c r="BZ67" s="1674"/>
    </row>
    <row r="68" spans="2:78" ht="12" customHeight="1">
      <c r="B68" s="1689"/>
      <c r="C68" s="1722"/>
      <c r="D68" s="1712"/>
      <c r="E68" s="1713"/>
      <c r="F68" s="1713"/>
      <c r="G68" s="1713"/>
      <c r="H68" s="1713"/>
      <c r="I68" s="1713"/>
      <c r="J68" s="1713"/>
      <c r="K68" s="1713"/>
      <c r="L68" s="1713"/>
      <c r="M68" s="1714"/>
      <c r="N68" s="1672"/>
      <c r="O68" s="1672"/>
      <c r="P68" s="1672"/>
      <c r="Q68" s="1672"/>
      <c r="R68" s="1672"/>
      <c r="S68" s="1672"/>
      <c r="T68" s="1672"/>
      <c r="U68" s="1672"/>
      <c r="V68" s="1672"/>
      <c r="W68" s="1672"/>
      <c r="X68" s="1672"/>
      <c r="Y68" s="1672"/>
      <c r="Z68" s="1672"/>
      <c r="AA68" s="1672"/>
      <c r="AB68" s="1672"/>
      <c r="AC68" s="1672"/>
      <c r="AD68" s="1672"/>
      <c r="AE68" s="1672"/>
      <c r="AF68" s="1672"/>
      <c r="AG68" s="1672"/>
      <c r="AH68" s="1672"/>
      <c r="AI68" s="1672"/>
      <c r="AJ68" s="1672"/>
      <c r="AK68" s="1672"/>
      <c r="AL68" s="1672"/>
      <c r="AM68" s="1672"/>
      <c r="AN68" s="1672"/>
      <c r="AO68" s="1672"/>
      <c r="AP68" s="1672"/>
      <c r="AQ68" s="1672"/>
      <c r="AR68" s="1672"/>
      <c r="AS68" s="1672"/>
      <c r="AT68" s="1672"/>
      <c r="AU68" s="1672"/>
      <c r="AV68" s="1672"/>
      <c r="AW68" s="1672"/>
      <c r="AX68" s="1672"/>
      <c r="AY68" s="1672"/>
      <c r="AZ68" s="1672"/>
      <c r="BA68" s="1672"/>
      <c r="BB68" s="1672"/>
      <c r="BC68" s="1672"/>
      <c r="BD68" s="1672"/>
      <c r="BE68" s="1672"/>
      <c r="BF68" s="1672"/>
      <c r="BG68" s="1672"/>
      <c r="BH68" s="1672"/>
      <c r="BI68" s="1672"/>
      <c r="BJ68" s="1672"/>
      <c r="BK68" s="1672"/>
      <c r="BL68" s="1672"/>
      <c r="BM68" s="1672"/>
      <c r="BN68" s="1672"/>
      <c r="BO68" s="1672"/>
      <c r="BP68" s="1672"/>
      <c r="BQ68" s="1672"/>
      <c r="BR68" s="1672"/>
      <c r="BS68" s="1672"/>
      <c r="BT68" s="1672"/>
      <c r="BU68" s="1673"/>
      <c r="BV68" s="1672"/>
      <c r="BW68" s="1672"/>
      <c r="BX68" s="1672"/>
      <c r="BY68" s="1672"/>
      <c r="BZ68" s="1672"/>
    </row>
    <row r="69" spans="2:78" ht="12" customHeight="1">
      <c r="B69" s="1689"/>
      <c r="C69" s="1722"/>
      <c r="D69" s="1709" t="s">
        <v>413</v>
      </c>
      <c r="E69" s="1710"/>
      <c r="F69" s="1710"/>
      <c r="G69" s="1710"/>
      <c r="H69" s="1710"/>
      <c r="I69" s="1710"/>
      <c r="J69" s="1710"/>
      <c r="K69" s="1710"/>
      <c r="L69" s="1710"/>
      <c r="M69" s="1711"/>
      <c r="N69" s="1674"/>
      <c r="O69" s="1674"/>
      <c r="P69" s="1674"/>
      <c r="Q69" s="1674"/>
      <c r="R69" s="1674"/>
      <c r="S69" s="1674"/>
      <c r="T69" s="1674"/>
      <c r="U69" s="1674"/>
      <c r="V69" s="1674"/>
      <c r="W69" s="1674"/>
      <c r="X69" s="1674"/>
      <c r="Y69" s="1674"/>
      <c r="Z69" s="1674"/>
      <c r="AA69" s="1674"/>
      <c r="AB69" s="1674"/>
      <c r="AC69" s="1674"/>
      <c r="AD69" s="1674"/>
      <c r="AE69" s="1674"/>
      <c r="AF69" s="1674"/>
      <c r="AG69" s="1674"/>
      <c r="AH69" s="1674"/>
      <c r="AI69" s="1674"/>
      <c r="AJ69" s="1674"/>
      <c r="AK69" s="1674"/>
      <c r="AL69" s="1674"/>
      <c r="AM69" s="1674"/>
      <c r="AN69" s="1674"/>
      <c r="AO69" s="1674"/>
      <c r="AP69" s="1674"/>
      <c r="AQ69" s="1674"/>
      <c r="AR69" s="1674"/>
      <c r="AS69" s="1674"/>
      <c r="AT69" s="1674"/>
      <c r="AU69" s="1674"/>
      <c r="AV69" s="1674"/>
      <c r="AW69" s="1674"/>
      <c r="AX69" s="1674"/>
      <c r="AY69" s="1674"/>
      <c r="AZ69" s="1674"/>
      <c r="BA69" s="1674"/>
      <c r="BB69" s="1674"/>
      <c r="BC69" s="1674"/>
      <c r="BD69" s="1674"/>
      <c r="BE69" s="1674"/>
      <c r="BF69" s="1674"/>
      <c r="BG69" s="1674"/>
      <c r="BH69" s="1674"/>
      <c r="BI69" s="1674"/>
      <c r="BJ69" s="1674"/>
      <c r="BK69" s="1674"/>
      <c r="BL69" s="1674"/>
      <c r="BM69" s="1674"/>
      <c r="BN69" s="1674"/>
      <c r="BO69" s="1674"/>
      <c r="BP69" s="1674"/>
      <c r="BQ69" s="1674"/>
      <c r="BR69" s="1674"/>
      <c r="BS69" s="1674"/>
      <c r="BT69" s="1674"/>
      <c r="BU69" s="1675"/>
      <c r="BV69" s="1674"/>
      <c r="BW69" s="1674"/>
      <c r="BX69" s="1674"/>
      <c r="BY69" s="1674"/>
      <c r="BZ69" s="1674"/>
    </row>
    <row r="70" spans="2:78" ht="12" customHeight="1">
      <c r="B70" s="1689"/>
      <c r="C70" s="1722"/>
      <c r="D70" s="1712"/>
      <c r="E70" s="1713"/>
      <c r="F70" s="1713"/>
      <c r="G70" s="1713"/>
      <c r="H70" s="1713"/>
      <c r="I70" s="1713"/>
      <c r="J70" s="1713"/>
      <c r="K70" s="1713"/>
      <c r="L70" s="1713"/>
      <c r="M70" s="1714"/>
      <c r="N70" s="1672"/>
      <c r="O70" s="1672"/>
      <c r="P70" s="1672"/>
      <c r="Q70" s="1672"/>
      <c r="R70" s="1672"/>
      <c r="S70" s="1672"/>
      <c r="T70" s="1672"/>
      <c r="U70" s="1672"/>
      <c r="V70" s="1672"/>
      <c r="W70" s="1672"/>
      <c r="X70" s="1672"/>
      <c r="Y70" s="1672"/>
      <c r="Z70" s="1672"/>
      <c r="AA70" s="1672"/>
      <c r="AB70" s="1672"/>
      <c r="AC70" s="1672"/>
      <c r="AD70" s="1672"/>
      <c r="AE70" s="1672"/>
      <c r="AF70" s="1672"/>
      <c r="AG70" s="1672"/>
      <c r="AH70" s="1672"/>
      <c r="AI70" s="1672"/>
      <c r="AJ70" s="1672"/>
      <c r="AK70" s="1672"/>
      <c r="AL70" s="1672"/>
      <c r="AM70" s="1672"/>
      <c r="AN70" s="1672"/>
      <c r="AO70" s="1672"/>
      <c r="AP70" s="1672"/>
      <c r="AQ70" s="1672"/>
      <c r="AR70" s="1672"/>
      <c r="AS70" s="1672"/>
      <c r="AT70" s="1672"/>
      <c r="AU70" s="1672"/>
      <c r="AV70" s="1672"/>
      <c r="AW70" s="1672"/>
      <c r="AX70" s="1672"/>
      <c r="AY70" s="1672"/>
      <c r="AZ70" s="1672"/>
      <c r="BA70" s="1672"/>
      <c r="BB70" s="1672"/>
      <c r="BC70" s="1672"/>
      <c r="BD70" s="1672"/>
      <c r="BE70" s="1672"/>
      <c r="BF70" s="1672"/>
      <c r="BG70" s="1672"/>
      <c r="BH70" s="1672"/>
      <c r="BI70" s="1672"/>
      <c r="BJ70" s="1672"/>
      <c r="BK70" s="1672"/>
      <c r="BL70" s="1672"/>
      <c r="BM70" s="1672"/>
      <c r="BN70" s="1672"/>
      <c r="BO70" s="1672"/>
      <c r="BP70" s="1672"/>
      <c r="BQ70" s="1672"/>
      <c r="BR70" s="1672"/>
      <c r="BS70" s="1672"/>
      <c r="BT70" s="1672"/>
      <c r="BU70" s="1673"/>
      <c r="BV70" s="1672"/>
      <c r="BW70" s="1672"/>
      <c r="BX70" s="1672"/>
      <c r="BY70" s="1672"/>
      <c r="BZ70" s="1672"/>
    </row>
    <row r="71" spans="2:78" ht="12" customHeight="1">
      <c r="B71" s="1689"/>
      <c r="C71" s="1722"/>
      <c r="D71" s="1709" t="s">
        <v>419</v>
      </c>
      <c r="E71" s="1710"/>
      <c r="F71" s="1710"/>
      <c r="G71" s="1710"/>
      <c r="H71" s="1710"/>
      <c r="I71" s="1710"/>
      <c r="J71" s="1710"/>
      <c r="K71" s="1710"/>
      <c r="L71" s="1710"/>
      <c r="M71" s="1711"/>
      <c r="N71" s="1674"/>
      <c r="O71" s="1674"/>
      <c r="P71" s="1674"/>
      <c r="Q71" s="1674"/>
      <c r="R71" s="1674"/>
      <c r="S71" s="1674"/>
      <c r="T71" s="1674"/>
      <c r="U71" s="1674"/>
      <c r="V71" s="1674"/>
      <c r="W71" s="1674"/>
      <c r="X71" s="1674"/>
      <c r="Y71" s="1674"/>
      <c r="Z71" s="1674"/>
      <c r="AA71" s="1674"/>
      <c r="AB71" s="1674"/>
      <c r="AC71" s="1674"/>
      <c r="AD71" s="1674"/>
      <c r="AE71" s="1674"/>
      <c r="AF71" s="1674"/>
      <c r="AG71" s="1674"/>
      <c r="AH71" s="1674"/>
      <c r="AI71" s="1674"/>
      <c r="AJ71" s="1674"/>
      <c r="AK71" s="1674"/>
      <c r="AL71" s="1674"/>
      <c r="AM71" s="1674"/>
      <c r="AN71" s="1674"/>
      <c r="AO71" s="1674"/>
      <c r="AP71" s="1674"/>
      <c r="AQ71" s="1674"/>
      <c r="AR71" s="1674"/>
      <c r="AS71" s="1674"/>
      <c r="AT71" s="1674"/>
      <c r="AU71" s="1674"/>
      <c r="AV71" s="1674"/>
      <c r="AW71" s="1674"/>
      <c r="AX71" s="1674"/>
      <c r="AY71" s="1674"/>
      <c r="AZ71" s="1674"/>
      <c r="BA71" s="1674"/>
      <c r="BB71" s="1674"/>
      <c r="BC71" s="1674"/>
      <c r="BD71" s="1674"/>
      <c r="BE71" s="1674"/>
      <c r="BF71" s="1674"/>
      <c r="BG71" s="1674"/>
      <c r="BH71" s="1674"/>
      <c r="BI71" s="1674"/>
      <c r="BJ71" s="1674"/>
      <c r="BK71" s="1674"/>
      <c r="BL71" s="1674"/>
      <c r="BM71" s="1674"/>
      <c r="BN71" s="1674"/>
      <c r="BO71" s="1674"/>
      <c r="BP71" s="1674"/>
      <c r="BQ71" s="1674"/>
      <c r="BR71" s="1674"/>
      <c r="BS71" s="1674"/>
      <c r="BT71" s="1674"/>
      <c r="BU71" s="1675"/>
      <c r="BV71" s="1674"/>
      <c r="BW71" s="1674"/>
      <c r="BX71" s="1674"/>
      <c r="BY71" s="1674"/>
      <c r="BZ71" s="1674"/>
    </row>
    <row r="72" spans="2:78" ht="12" customHeight="1">
      <c r="B72" s="1689"/>
      <c r="C72" s="1722"/>
      <c r="D72" s="1712"/>
      <c r="E72" s="1713"/>
      <c r="F72" s="1713"/>
      <c r="G72" s="1713"/>
      <c r="H72" s="1713"/>
      <c r="I72" s="1713"/>
      <c r="J72" s="1713"/>
      <c r="K72" s="1713"/>
      <c r="L72" s="1713"/>
      <c r="M72" s="1714"/>
      <c r="N72" s="1672"/>
      <c r="O72" s="1672"/>
      <c r="P72" s="1672"/>
      <c r="Q72" s="1672"/>
      <c r="R72" s="1672"/>
      <c r="S72" s="1672"/>
      <c r="T72" s="1672"/>
      <c r="U72" s="1672"/>
      <c r="V72" s="1672"/>
      <c r="W72" s="1672"/>
      <c r="X72" s="1672"/>
      <c r="Y72" s="1672"/>
      <c r="Z72" s="1672"/>
      <c r="AA72" s="1672"/>
      <c r="AB72" s="1672"/>
      <c r="AC72" s="1672"/>
      <c r="AD72" s="1672"/>
      <c r="AE72" s="1672"/>
      <c r="AF72" s="1672"/>
      <c r="AG72" s="1672"/>
      <c r="AH72" s="1672"/>
      <c r="AI72" s="1672"/>
      <c r="AJ72" s="1672"/>
      <c r="AK72" s="1672"/>
      <c r="AL72" s="1672"/>
      <c r="AM72" s="1672"/>
      <c r="AN72" s="1672"/>
      <c r="AO72" s="1672"/>
      <c r="AP72" s="1672"/>
      <c r="AQ72" s="1672"/>
      <c r="AR72" s="1672"/>
      <c r="AS72" s="1672"/>
      <c r="AT72" s="1672"/>
      <c r="AU72" s="1672"/>
      <c r="AV72" s="1672"/>
      <c r="AW72" s="1672"/>
      <c r="AX72" s="1672"/>
      <c r="AY72" s="1672"/>
      <c r="AZ72" s="1672"/>
      <c r="BA72" s="1672"/>
      <c r="BB72" s="1672"/>
      <c r="BC72" s="1672"/>
      <c r="BD72" s="1672"/>
      <c r="BE72" s="1672"/>
      <c r="BF72" s="1672"/>
      <c r="BG72" s="1672"/>
      <c r="BH72" s="1672"/>
      <c r="BI72" s="1672"/>
      <c r="BJ72" s="1672"/>
      <c r="BK72" s="1672"/>
      <c r="BL72" s="1672"/>
      <c r="BM72" s="1672"/>
      <c r="BN72" s="1672"/>
      <c r="BO72" s="1672"/>
      <c r="BP72" s="1672"/>
      <c r="BQ72" s="1672"/>
      <c r="BR72" s="1672"/>
      <c r="BS72" s="1672"/>
      <c r="BT72" s="1672"/>
      <c r="BU72" s="1673"/>
      <c r="BV72" s="1672"/>
      <c r="BW72" s="1672"/>
      <c r="BX72" s="1672"/>
      <c r="BY72" s="1672"/>
      <c r="BZ72" s="1672"/>
    </row>
    <row r="73" spans="2:78" ht="15" customHeight="1">
      <c r="B73" s="1689"/>
      <c r="C73" s="1722"/>
      <c r="D73" s="1764" t="s">
        <v>217</v>
      </c>
      <c r="E73" s="1766"/>
      <c r="F73" s="1766"/>
      <c r="G73" s="1766"/>
      <c r="H73" s="1766"/>
      <c r="I73" s="1766"/>
      <c r="J73" s="1766"/>
      <c r="K73" s="1766"/>
      <c r="L73" s="1766"/>
      <c r="M73" s="1767"/>
      <c r="N73" s="1675"/>
      <c r="O73" s="1771"/>
      <c r="P73" s="1772"/>
      <c r="Q73" s="1675"/>
      <c r="R73" s="1771"/>
      <c r="S73" s="1772"/>
      <c r="T73" s="1675"/>
      <c r="U73" s="1771"/>
      <c r="V73" s="1772"/>
      <c r="W73" s="1675"/>
      <c r="X73" s="1771"/>
      <c r="Y73" s="1772"/>
      <c r="Z73" s="1675"/>
      <c r="AA73" s="1771"/>
      <c r="AB73" s="1772"/>
      <c r="AC73" s="1675"/>
      <c r="AD73" s="1771"/>
      <c r="AE73" s="1772"/>
      <c r="AF73" s="1675"/>
      <c r="AG73" s="1771"/>
      <c r="AH73" s="1772"/>
      <c r="AI73" s="1675"/>
      <c r="AJ73" s="1771"/>
      <c r="AK73" s="1772"/>
      <c r="AL73" s="1675"/>
      <c r="AM73" s="1771"/>
      <c r="AN73" s="1772"/>
      <c r="AO73" s="1675"/>
      <c r="AP73" s="1771"/>
      <c r="AQ73" s="1772"/>
      <c r="AR73" s="1675"/>
      <c r="AS73" s="1771"/>
      <c r="AT73" s="1772"/>
      <c r="AU73" s="1675"/>
      <c r="AV73" s="1771"/>
      <c r="AW73" s="1772"/>
      <c r="AX73" s="1675"/>
      <c r="AY73" s="1771"/>
      <c r="AZ73" s="1772"/>
      <c r="BA73" s="1675"/>
      <c r="BB73" s="1771"/>
      <c r="BC73" s="1772"/>
      <c r="BD73" s="1675"/>
      <c r="BE73" s="1771"/>
      <c r="BF73" s="1772"/>
      <c r="BG73" s="1675"/>
      <c r="BH73" s="1771"/>
      <c r="BI73" s="1772"/>
      <c r="BJ73" s="1675"/>
      <c r="BK73" s="1771"/>
      <c r="BL73" s="1772"/>
      <c r="BM73" s="1675"/>
      <c r="BN73" s="1771"/>
      <c r="BO73" s="1772"/>
      <c r="BP73" s="1675"/>
      <c r="BQ73" s="1771"/>
      <c r="BR73" s="1772"/>
      <c r="BS73" s="1675"/>
      <c r="BT73" s="1771"/>
      <c r="BU73" s="1772"/>
      <c r="BV73" s="1675"/>
      <c r="BW73" s="1771"/>
      <c r="BX73" s="1771"/>
      <c r="BY73" s="1771"/>
      <c r="BZ73" s="1772"/>
    </row>
    <row r="74" spans="2:78" ht="15" customHeight="1">
      <c r="B74" s="1689"/>
      <c r="C74" s="1723"/>
      <c r="D74" s="1768"/>
      <c r="E74" s="1769"/>
      <c r="F74" s="1769"/>
      <c r="G74" s="1769"/>
      <c r="H74" s="1769"/>
      <c r="I74" s="1769"/>
      <c r="J74" s="1769"/>
      <c r="K74" s="1769"/>
      <c r="L74" s="1769"/>
      <c r="M74" s="1770"/>
      <c r="N74" s="1673"/>
      <c r="O74" s="1773"/>
      <c r="P74" s="1774"/>
      <c r="Q74" s="1673"/>
      <c r="R74" s="1773"/>
      <c r="S74" s="1774"/>
      <c r="T74" s="1673"/>
      <c r="U74" s="1773"/>
      <c r="V74" s="1774"/>
      <c r="W74" s="1673"/>
      <c r="X74" s="1773"/>
      <c r="Y74" s="1774"/>
      <c r="Z74" s="1673"/>
      <c r="AA74" s="1773"/>
      <c r="AB74" s="1774"/>
      <c r="AC74" s="1673"/>
      <c r="AD74" s="1773"/>
      <c r="AE74" s="1774"/>
      <c r="AF74" s="1673"/>
      <c r="AG74" s="1773"/>
      <c r="AH74" s="1774"/>
      <c r="AI74" s="1673"/>
      <c r="AJ74" s="1773"/>
      <c r="AK74" s="1774"/>
      <c r="AL74" s="1673"/>
      <c r="AM74" s="1773"/>
      <c r="AN74" s="1774"/>
      <c r="AO74" s="1673"/>
      <c r="AP74" s="1773"/>
      <c r="AQ74" s="1774"/>
      <c r="AR74" s="1673"/>
      <c r="AS74" s="1773"/>
      <c r="AT74" s="1774"/>
      <c r="AU74" s="1673"/>
      <c r="AV74" s="1773"/>
      <c r="AW74" s="1774"/>
      <c r="AX74" s="1673"/>
      <c r="AY74" s="1773"/>
      <c r="AZ74" s="1774"/>
      <c r="BA74" s="1673"/>
      <c r="BB74" s="1773"/>
      <c r="BC74" s="1774"/>
      <c r="BD74" s="1673"/>
      <c r="BE74" s="1773"/>
      <c r="BF74" s="1774"/>
      <c r="BG74" s="1673"/>
      <c r="BH74" s="1773"/>
      <c r="BI74" s="1774"/>
      <c r="BJ74" s="1673"/>
      <c r="BK74" s="1773"/>
      <c r="BL74" s="1774"/>
      <c r="BM74" s="1673"/>
      <c r="BN74" s="1773"/>
      <c r="BO74" s="1774"/>
      <c r="BP74" s="1673"/>
      <c r="BQ74" s="1773"/>
      <c r="BR74" s="1774"/>
      <c r="BS74" s="1673"/>
      <c r="BT74" s="1773"/>
      <c r="BU74" s="1774"/>
      <c r="BV74" s="1673"/>
      <c r="BW74" s="1773"/>
      <c r="BX74" s="1773"/>
      <c r="BY74" s="1773"/>
      <c r="BZ74" s="1774"/>
    </row>
    <row r="75" spans="2:78" ht="12" customHeight="1">
      <c r="B75" s="1689"/>
      <c r="C75" s="1793" t="s">
        <v>414</v>
      </c>
      <c r="D75" s="1799"/>
      <c r="E75" s="1799"/>
      <c r="F75" s="1799"/>
      <c r="G75" s="1799"/>
      <c r="H75" s="1799"/>
      <c r="I75" s="1799"/>
      <c r="J75" s="1799"/>
      <c r="K75" s="1799"/>
      <c r="L75" s="1799"/>
      <c r="M75" s="1800"/>
      <c r="N75" s="1674"/>
      <c r="O75" s="1674"/>
      <c r="P75" s="1674"/>
      <c r="Q75" s="1674"/>
      <c r="R75" s="1674"/>
      <c r="S75" s="1674"/>
      <c r="T75" s="1674"/>
      <c r="U75" s="1674"/>
      <c r="V75" s="1674"/>
      <c r="W75" s="1674"/>
      <c r="X75" s="1674"/>
      <c r="Y75" s="1674"/>
      <c r="Z75" s="1674"/>
      <c r="AA75" s="1674"/>
      <c r="AB75" s="1674"/>
      <c r="AC75" s="1674"/>
      <c r="AD75" s="1674"/>
      <c r="AE75" s="1674"/>
      <c r="AF75" s="1674"/>
      <c r="AG75" s="1674"/>
      <c r="AH75" s="1674"/>
      <c r="AI75" s="1674"/>
      <c r="AJ75" s="1674"/>
      <c r="AK75" s="1674"/>
      <c r="AL75" s="1674"/>
      <c r="AM75" s="1674"/>
      <c r="AN75" s="1674"/>
      <c r="AO75" s="1674"/>
      <c r="AP75" s="1674"/>
      <c r="AQ75" s="1674"/>
      <c r="AR75" s="1674"/>
      <c r="AS75" s="1674"/>
      <c r="AT75" s="1674"/>
      <c r="AU75" s="1674"/>
      <c r="AV75" s="1674"/>
      <c r="AW75" s="1674"/>
      <c r="AX75" s="1674"/>
      <c r="AY75" s="1674"/>
      <c r="AZ75" s="1674"/>
      <c r="BA75" s="1674"/>
      <c r="BB75" s="1674"/>
      <c r="BC75" s="1674"/>
      <c r="BD75" s="1674"/>
      <c r="BE75" s="1674"/>
      <c r="BF75" s="1674"/>
      <c r="BG75" s="1674"/>
      <c r="BH75" s="1674"/>
      <c r="BI75" s="1674"/>
      <c r="BJ75" s="1674"/>
      <c r="BK75" s="1674"/>
      <c r="BL75" s="1674"/>
      <c r="BM75" s="1674"/>
      <c r="BN75" s="1674"/>
      <c r="BO75" s="1674"/>
      <c r="BP75" s="1674"/>
      <c r="BQ75" s="1674"/>
      <c r="BR75" s="1674"/>
      <c r="BS75" s="1674"/>
      <c r="BT75" s="1674"/>
      <c r="BU75" s="1675"/>
      <c r="BV75" s="1674"/>
      <c r="BW75" s="1674"/>
      <c r="BX75" s="1674"/>
      <c r="BY75" s="1674"/>
      <c r="BZ75" s="1674"/>
    </row>
    <row r="76" spans="2:78" ht="12" customHeight="1">
      <c r="B76" s="1689"/>
      <c r="C76" s="1796"/>
      <c r="D76" s="1801"/>
      <c r="E76" s="1801"/>
      <c r="F76" s="1801"/>
      <c r="G76" s="1801"/>
      <c r="H76" s="1801"/>
      <c r="I76" s="1801"/>
      <c r="J76" s="1801"/>
      <c r="K76" s="1801"/>
      <c r="L76" s="1801"/>
      <c r="M76" s="1802"/>
      <c r="N76" s="1672"/>
      <c r="O76" s="1672"/>
      <c r="P76" s="1672"/>
      <c r="Q76" s="1672"/>
      <c r="R76" s="1672"/>
      <c r="S76" s="1672"/>
      <c r="T76" s="1672"/>
      <c r="U76" s="1672"/>
      <c r="V76" s="1672"/>
      <c r="W76" s="1672"/>
      <c r="X76" s="1672"/>
      <c r="Y76" s="1672"/>
      <c r="Z76" s="1672"/>
      <c r="AA76" s="1672"/>
      <c r="AB76" s="1672"/>
      <c r="AC76" s="1672"/>
      <c r="AD76" s="1672"/>
      <c r="AE76" s="1672"/>
      <c r="AF76" s="1672"/>
      <c r="AG76" s="1672"/>
      <c r="AH76" s="1672"/>
      <c r="AI76" s="1672"/>
      <c r="AJ76" s="1672"/>
      <c r="AK76" s="1672"/>
      <c r="AL76" s="1672"/>
      <c r="AM76" s="1672"/>
      <c r="AN76" s="1672"/>
      <c r="AO76" s="1672"/>
      <c r="AP76" s="1672"/>
      <c r="AQ76" s="1672"/>
      <c r="AR76" s="1672"/>
      <c r="AS76" s="1672"/>
      <c r="AT76" s="1672"/>
      <c r="AU76" s="1672"/>
      <c r="AV76" s="1672"/>
      <c r="AW76" s="1672"/>
      <c r="AX76" s="1672"/>
      <c r="AY76" s="1672"/>
      <c r="AZ76" s="1672"/>
      <c r="BA76" s="1672"/>
      <c r="BB76" s="1672"/>
      <c r="BC76" s="1672"/>
      <c r="BD76" s="1672"/>
      <c r="BE76" s="1672"/>
      <c r="BF76" s="1672"/>
      <c r="BG76" s="1672"/>
      <c r="BH76" s="1672"/>
      <c r="BI76" s="1672"/>
      <c r="BJ76" s="1672"/>
      <c r="BK76" s="1672"/>
      <c r="BL76" s="1672"/>
      <c r="BM76" s="1672"/>
      <c r="BN76" s="1672"/>
      <c r="BO76" s="1672"/>
      <c r="BP76" s="1672"/>
      <c r="BQ76" s="1672"/>
      <c r="BR76" s="1672"/>
      <c r="BS76" s="1672"/>
      <c r="BT76" s="1672"/>
      <c r="BU76" s="1673"/>
      <c r="BV76" s="1672"/>
      <c r="BW76" s="1672"/>
      <c r="BX76" s="1672"/>
      <c r="BY76" s="1672"/>
      <c r="BZ76" s="1672"/>
    </row>
    <row r="77" spans="2:78" ht="12" customHeight="1">
      <c r="B77" s="1689"/>
      <c r="C77" s="1764" t="s">
        <v>221</v>
      </c>
      <c r="D77" s="1779"/>
      <c r="E77" s="1779"/>
      <c r="F77" s="1779"/>
      <c r="G77" s="1779"/>
      <c r="H77" s="1779"/>
      <c r="I77" s="1779"/>
      <c r="J77" s="1779"/>
      <c r="K77" s="1779"/>
      <c r="L77" s="1779"/>
      <c r="M77" s="1780"/>
      <c r="N77" s="1674"/>
      <c r="O77" s="1674"/>
      <c r="P77" s="1674"/>
      <c r="Q77" s="1674"/>
      <c r="R77" s="1674"/>
      <c r="S77" s="1674"/>
      <c r="T77" s="1674"/>
      <c r="U77" s="1674"/>
      <c r="V77" s="1674"/>
      <c r="W77" s="1674"/>
      <c r="X77" s="1674"/>
      <c r="Y77" s="1674"/>
      <c r="Z77" s="1674"/>
      <c r="AA77" s="1674"/>
      <c r="AB77" s="1674"/>
      <c r="AC77" s="1674"/>
      <c r="AD77" s="1674"/>
      <c r="AE77" s="1674"/>
      <c r="AF77" s="1674"/>
      <c r="AG77" s="1674"/>
      <c r="AH77" s="1674"/>
      <c r="AI77" s="1674"/>
      <c r="AJ77" s="1674"/>
      <c r="AK77" s="1674"/>
      <c r="AL77" s="1674"/>
      <c r="AM77" s="1674"/>
      <c r="AN77" s="1674"/>
      <c r="AO77" s="1674"/>
      <c r="AP77" s="1674"/>
      <c r="AQ77" s="1674"/>
      <c r="AR77" s="1674"/>
      <c r="AS77" s="1674"/>
      <c r="AT77" s="1674"/>
      <c r="AU77" s="1674"/>
      <c r="AV77" s="1674"/>
      <c r="AW77" s="1674"/>
      <c r="AX77" s="1674"/>
      <c r="AY77" s="1674"/>
      <c r="AZ77" s="1674"/>
      <c r="BA77" s="1674"/>
      <c r="BB77" s="1674"/>
      <c r="BC77" s="1674"/>
      <c r="BD77" s="1674"/>
      <c r="BE77" s="1674"/>
      <c r="BF77" s="1674"/>
      <c r="BG77" s="1674"/>
      <c r="BH77" s="1674"/>
      <c r="BI77" s="1674"/>
      <c r="BJ77" s="1674"/>
      <c r="BK77" s="1674"/>
      <c r="BL77" s="1674"/>
      <c r="BM77" s="1674"/>
      <c r="BN77" s="1674"/>
      <c r="BO77" s="1674"/>
      <c r="BP77" s="1674"/>
      <c r="BQ77" s="1674"/>
      <c r="BR77" s="1674"/>
      <c r="BS77" s="1674"/>
      <c r="BT77" s="1674"/>
      <c r="BU77" s="1675"/>
      <c r="BV77" s="1674"/>
      <c r="BW77" s="1674"/>
      <c r="BX77" s="1674"/>
      <c r="BY77" s="1674"/>
      <c r="BZ77" s="1674"/>
    </row>
    <row r="78" spans="2:78" ht="12" customHeight="1">
      <c r="B78" s="1689"/>
      <c r="C78" s="1781"/>
      <c r="D78" s="1782"/>
      <c r="E78" s="1782"/>
      <c r="F78" s="1782"/>
      <c r="G78" s="1782"/>
      <c r="H78" s="1782"/>
      <c r="I78" s="1782"/>
      <c r="J78" s="1782"/>
      <c r="K78" s="1782"/>
      <c r="L78" s="1782"/>
      <c r="M78" s="1783"/>
      <c r="N78" s="1672"/>
      <c r="O78" s="1672"/>
      <c r="P78" s="1672"/>
      <c r="Q78" s="1672"/>
      <c r="R78" s="1672"/>
      <c r="S78" s="1672"/>
      <c r="T78" s="1672"/>
      <c r="U78" s="1672"/>
      <c r="V78" s="1672"/>
      <c r="W78" s="1672"/>
      <c r="X78" s="1672"/>
      <c r="Y78" s="1672"/>
      <c r="Z78" s="1672"/>
      <c r="AA78" s="1672"/>
      <c r="AB78" s="1672"/>
      <c r="AC78" s="1672"/>
      <c r="AD78" s="1672"/>
      <c r="AE78" s="1672"/>
      <c r="AF78" s="1672"/>
      <c r="AG78" s="1672"/>
      <c r="AH78" s="1672"/>
      <c r="AI78" s="1672"/>
      <c r="AJ78" s="1672"/>
      <c r="AK78" s="1672"/>
      <c r="AL78" s="1672"/>
      <c r="AM78" s="1672"/>
      <c r="AN78" s="1672"/>
      <c r="AO78" s="1672"/>
      <c r="AP78" s="1672"/>
      <c r="AQ78" s="1672"/>
      <c r="AR78" s="1672"/>
      <c r="AS78" s="1672"/>
      <c r="AT78" s="1672"/>
      <c r="AU78" s="1672"/>
      <c r="AV78" s="1672"/>
      <c r="AW78" s="1672"/>
      <c r="AX78" s="1672"/>
      <c r="AY78" s="1672"/>
      <c r="AZ78" s="1672"/>
      <c r="BA78" s="1672"/>
      <c r="BB78" s="1672"/>
      <c r="BC78" s="1672"/>
      <c r="BD78" s="1672"/>
      <c r="BE78" s="1672"/>
      <c r="BF78" s="1672"/>
      <c r="BG78" s="1672"/>
      <c r="BH78" s="1672"/>
      <c r="BI78" s="1672"/>
      <c r="BJ78" s="1672"/>
      <c r="BK78" s="1672"/>
      <c r="BL78" s="1672"/>
      <c r="BM78" s="1672"/>
      <c r="BN78" s="1672"/>
      <c r="BO78" s="1672"/>
      <c r="BP78" s="1672"/>
      <c r="BQ78" s="1672"/>
      <c r="BR78" s="1672"/>
      <c r="BS78" s="1672"/>
      <c r="BT78" s="1672"/>
      <c r="BU78" s="1673"/>
      <c r="BV78" s="1672"/>
      <c r="BW78" s="1672"/>
      <c r="BX78" s="1672"/>
      <c r="BY78" s="1672"/>
      <c r="BZ78" s="1672"/>
    </row>
    <row r="79" spans="2:78" ht="12" customHeight="1">
      <c r="B79" s="1689"/>
      <c r="C79" s="1764" t="s">
        <v>222</v>
      </c>
      <c r="D79" s="1766"/>
      <c r="E79" s="1766"/>
      <c r="F79" s="1766"/>
      <c r="G79" s="1766"/>
      <c r="H79" s="1766"/>
      <c r="I79" s="1766"/>
      <c r="J79" s="1766"/>
      <c r="K79" s="1766"/>
      <c r="L79" s="1766"/>
      <c r="M79" s="1767"/>
      <c r="N79" s="1674"/>
      <c r="O79" s="1674"/>
      <c r="P79" s="1674"/>
      <c r="Q79" s="1674"/>
      <c r="R79" s="1674"/>
      <c r="S79" s="1674"/>
      <c r="T79" s="1674"/>
      <c r="U79" s="1674"/>
      <c r="V79" s="1674"/>
      <c r="W79" s="1674"/>
      <c r="X79" s="1674"/>
      <c r="Y79" s="1674"/>
      <c r="Z79" s="1674"/>
      <c r="AA79" s="1674"/>
      <c r="AB79" s="1674"/>
      <c r="AC79" s="1674"/>
      <c r="AD79" s="1674"/>
      <c r="AE79" s="1674"/>
      <c r="AF79" s="1674"/>
      <c r="AG79" s="1674"/>
      <c r="AH79" s="1674"/>
      <c r="AI79" s="1674"/>
      <c r="AJ79" s="1674"/>
      <c r="AK79" s="1674"/>
      <c r="AL79" s="1674"/>
      <c r="AM79" s="1674"/>
      <c r="AN79" s="1674"/>
      <c r="AO79" s="1674"/>
      <c r="AP79" s="1674"/>
      <c r="AQ79" s="1674"/>
      <c r="AR79" s="1674"/>
      <c r="AS79" s="1674"/>
      <c r="AT79" s="1674"/>
      <c r="AU79" s="1674"/>
      <c r="AV79" s="1674"/>
      <c r="AW79" s="1674"/>
      <c r="AX79" s="1674"/>
      <c r="AY79" s="1674"/>
      <c r="AZ79" s="1674"/>
      <c r="BA79" s="1674"/>
      <c r="BB79" s="1674"/>
      <c r="BC79" s="1674"/>
      <c r="BD79" s="1674"/>
      <c r="BE79" s="1674"/>
      <c r="BF79" s="1674"/>
      <c r="BG79" s="1674"/>
      <c r="BH79" s="1674"/>
      <c r="BI79" s="1674"/>
      <c r="BJ79" s="1674"/>
      <c r="BK79" s="1674"/>
      <c r="BL79" s="1674"/>
      <c r="BM79" s="1674"/>
      <c r="BN79" s="1674"/>
      <c r="BO79" s="1674"/>
      <c r="BP79" s="1674"/>
      <c r="BQ79" s="1674"/>
      <c r="BR79" s="1674"/>
      <c r="BS79" s="1674"/>
      <c r="BT79" s="1674"/>
      <c r="BU79" s="1675"/>
      <c r="BV79" s="1674"/>
      <c r="BW79" s="1674"/>
      <c r="BX79" s="1674"/>
      <c r="BY79" s="1674"/>
      <c r="BZ79" s="1674"/>
    </row>
    <row r="80" spans="2:78" ht="12" customHeight="1">
      <c r="B80" s="1689"/>
      <c r="C80" s="1768"/>
      <c r="D80" s="1769"/>
      <c r="E80" s="1769"/>
      <c r="F80" s="1769"/>
      <c r="G80" s="1769"/>
      <c r="H80" s="1769"/>
      <c r="I80" s="1769"/>
      <c r="J80" s="1769"/>
      <c r="K80" s="1769"/>
      <c r="L80" s="1769"/>
      <c r="M80" s="1770"/>
      <c r="N80" s="1672"/>
      <c r="O80" s="1672"/>
      <c r="P80" s="1672"/>
      <c r="Q80" s="1672"/>
      <c r="R80" s="1672"/>
      <c r="S80" s="1672"/>
      <c r="T80" s="1672"/>
      <c r="U80" s="1672"/>
      <c r="V80" s="1672"/>
      <c r="W80" s="1672"/>
      <c r="X80" s="1672"/>
      <c r="Y80" s="1672"/>
      <c r="Z80" s="1672"/>
      <c r="AA80" s="1672"/>
      <c r="AB80" s="1672"/>
      <c r="AC80" s="1672"/>
      <c r="AD80" s="1672"/>
      <c r="AE80" s="1672"/>
      <c r="AF80" s="1672"/>
      <c r="AG80" s="1672"/>
      <c r="AH80" s="1672"/>
      <c r="AI80" s="1672"/>
      <c r="AJ80" s="1672"/>
      <c r="AK80" s="1672"/>
      <c r="AL80" s="1672"/>
      <c r="AM80" s="1672"/>
      <c r="AN80" s="1672"/>
      <c r="AO80" s="1672"/>
      <c r="AP80" s="1672"/>
      <c r="AQ80" s="1672"/>
      <c r="AR80" s="1672"/>
      <c r="AS80" s="1672"/>
      <c r="AT80" s="1672"/>
      <c r="AU80" s="1672"/>
      <c r="AV80" s="1672"/>
      <c r="AW80" s="1672"/>
      <c r="AX80" s="1672"/>
      <c r="AY80" s="1672"/>
      <c r="AZ80" s="1672"/>
      <c r="BA80" s="1672"/>
      <c r="BB80" s="1672"/>
      <c r="BC80" s="1672"/>
      <c r="BD80" s="1672"/>
      <c r="BE80" s="1672"/>
      <c r="BF80" s="1672"/>
      <c r="BG80" s="1672"/>
      <c r="BH80" s="1672"/>
      <c r="BI80" s="1672"/>
      <c r="BJ80" s="1672"/>
      <c r="BK80" s="1672"/>
      <c r="BL80" s="1672"/>
      <c r="BM80" s="1672"/>
      <c r="BN80" s="1672"/>
      <c r="BO80" s="1672"/>
      <c r="BP80" s="1672"/>
      <c r="BQ80" s="1672"/>
      <c r="BR80" s="1672"/>
      <c r="BS80" s="1672"/>
      <c r="BT80" s="1672"/>
      <c r="BU80" s="1673"/>
      <c r="BV80" s="1672"/>
      <c r="BW80" s="1672"/>
      <c r="BX80" s="1672"/>
      <c r="BY80" s="1672"/>
      <c r="BZ80" s="1672"/>
    </row>
    <row r="81" spans="2:78" ht="12" customHeight="1">
      <c r="B81" s="1689"/>
      <c r="C81" s="1764" t="s">
        <v>223</v>
      </c>
      <c r="D81" s="1766"/>
      <c r="E81" s="1766"/>
      <c r="F81" s="1766"/>
      <c r="G81" s="1766"/>
      <c r="H81" s="1766"/>
      <c r="I81" s="1766"/>
      <c r="J81" s="1766"/>
      <c r="K81" s="1766"/>
      <c r="L81" s="1766"/>
      <c r="M81" s="1767"/>
      <c r="N81" s="1674"/>
      <c r="O81" s="1674"/>
      <c r="P81" s="1674"/>
      <c r="Q81" s="1674"/>
      <c r="R81" s="1674"/>
      <c r="S81" s="1674"/>
      <c r="T81" s="1674"/>
      <c r="U81" s="1674"/>
      <c r="V81" s="1674"/>
      <c r="W81" s="1674"/>
      <c r="X81" s="1674"/>
      <c r="Y81" s="1674"/>
      <c r="Z81" s="1674"/>
      <c r="AA81" s="1674"/>
      <c r="AB81" s="1674"/>
      <c r="AC81" s="1674"/>
      <c r="AD81" s="1674"/>
      <c r="AE81" s="1674"/>
      <c r="AF81" s="1674"/>
      <c r="AG81" s="1674"/>
      <c r="AH81" s="1674"/>
      <c r="AI81" s="1674"/>
      <c r="AJ81" s="1674"/>
      <c r="AK81" s="1674"/>
      <c r="AL81" s="1674"/>
      <c r="AM81" s="1674"/>
      <c r="AN81" s="1674"/>
      <c r="AO81" s="1674"/>
      <c r="AP81" s="1674"/>
      <c r="AQ81" s="1674"/>
      <c r="AR81" s="1674"/>
      <c r="AS81" s="1674"/>
      <c r="AT81" s="1674"/>
      <c r="AU81" s="1674"/>
      <c r="AV81" s="1674"/>
      <c r="AW81" s="1674"/>
      <c r="AX81" s="1674"/>
      <c r="AY81" s="1674"/>
      <c r="AZ81" s="1674"/>
      <c r="BA81" s="1674"/>
      <c r="BB81" s="1674"/>
      <c r="BC81" s="1674"/>
      <c r="BD81" s="1674"/>
      <c r="BE81" s="1674"/>
      <c r="BF81" s="1674"/>
      <c r="BG81" s="1674"/>
      <c r="BH81" s="1674"/>
      <c r="BI81" s="1674"/>
      <c r="BJ81" s="1674"/>
      <c r="BK81" s="1674"/>
      <c r="BL81" s="1674"/>
      <c r="BM81" s="1674"/>
      <c r="BN81" s="1674"/>
      <c r="BO81" s="1674"/>
      <c r="BP81" s="1674"/>
      <c r="BQ81" s="1674"/>
      <c r="BR81" s="1674"/>
      <c r="BS81" s="1674"/>
      <c r="BT81" s="1674"/>
      <c r="BU81" s="1675"/>
      <c r="BV81" s="1674"/>
      <c r="BW81" s="1674"/>
      <c r="BX81" s="1674"/>
      <c r="BY81" s="1674"/>
      <c r="BZ81" s="1674"/>
    </row>
    <row r="82" spans="2:78" ht="12" customHeight="1">
      <c r="B82" s="1689"/>
      <c r="C82" s="1768"/>
      <c r="D82" s="1769"/>
      <c r="E82" s="1769"/>
      <c r="F82" s="1769"/>
      <c r="G82" s="1769"/>
      <c r="H82" s="1769"/>
      <c r="I82" s="1769"/>
      <c r="J82" s="1769"/>
      <c r="K82" s="1769"/>
      <c r="L82" s="1769"/>
      <c r="M82" s="1770"/>
      <c r="N82" s="1672"/>
      <c r="O82" s="1672"/>
      <c r="P82" s="1672"/>
      <c r="Q82" s="1672"/>
      <c r="R82" s="1672"/>
      <c r="S82" s="1672"/>
      <c r="T82" s="1672"/>
      <c r="U82" s="1672"/>
      <c r="V82" s="1672"/>
      <c r="W82" s="1672"/>
      <c r="X82" s="1672"/>
      <c r="Y82" s="1672"/>
      <c r="Z82" s="1672"/>
      <c r="AA82" s="1672"/>
      <c r="AB82" s="1672"/>
      <c r="AC82" s="1672"/>
      <c r="AD82" s="1672"/>
      <c r="AE82" s="1672"/>
      <c r="AF82" s="1672"/>
      <c r="AG82" s="1672"/>
      <c r="AH82" s="1672"/>
      <c r="AI82" s="1672"/>
      <c r="AJ82" s="1672"/>
      <c r="AK82" s="1672"/>
      <c r="AL82" s="1672"/>
      <c r="AM82" s="1672"/>
      <c r="AN82" s="1672"/>
      <c r="AO82" s="1672"/>
      <c r="AP82" s="1672"/>
      <c r="AQ82" s="1672"/>
      <c r="AR82" s="1672"/>
      <c r="AS82" s="1672"/>
      <c r="AT82" s="1672"/>
      <c r="AU82" s="1672"/>
      <c r="AV82" s="1672"/>
      <c r="AW82" s="1672"/>
      <c r="AX82" s="1672"/>
      <c r="AY82" s="1672"/>
      <c r="AZ82" s="1672"/>
      <c r="BA82" s="1672"/>
      <c r="BB82" s="1672"/>
      <c r="BC82" s="1672"/>
      <c r="BD82" s="1672"/>
      <c r="BE82" s="1672"/>
      <c r="BF82" s="1672"/>
      <c r="BG82" s="1672"/>
      <c r="BH82" s="1672"/>
      <c r="BI82" s="1672"/>
      <c r="BJ82" s="1672"/>
      <c r="BK82" s="1672"/>
      <c r="BL82" s="1672"/>
      <c r="BM82" s="1672"/>
      <c r="BN82" s="1672"/>
      <c r="BO82" s="1672"/>
      <c r="BP82" s="1672"/>
      <c r="BQ82" s="1672"/>
      <c r="BR82" s="1672"/>
      <c r="BS82" s="1672"/>
      <c r="BT82" s="1672"/>
      <c r="BU82" s="1673"/>
      <c r="BV82" s="1672"/>
      <c r="BW82" s="1672"/>
      <c r="BX82" s="1672"/>
      <c r="BY82" s="1672"/>
      <c r="BZ82" s="1672"/>
    </row>
    <row r="83" spans="2:78" ht="12" customHeight="1">
      <c r="B83" s="1689"/>
      <c r="C83" s="1764" t="s">
        <v>146</v>
      </c>
      <c r="D83" s="1766"/>
      <c r="E83" s="1766"/>
      <c r="F83" s="1766"/>
      <c r="G83" s="1766"/>
      <c r="H83" s="1766"/>
      <c r="I83" s="1766"/>
      <c r="J83" s="1766"/>
      <c r="K83" s="1766"/>
      <c r="L83" s="1766"/>
      <c r="M83" s="1767"/>
      <c r="N83" s="1674"/>
      <c r="O83" s="1674"/>
      <c r="P83" s="1674"/>
      <c r="Q83" s="1674"/>
      <c r="R83" s="1674"/>
      <c r="S83" s="1674"/>
      <c r="T83" s="1674"/>
      <c r="U83" s="1674"/>
      <c r="V83" s="1674"/>
      <c r="W83" s="1674"/>
      <c r="X83" s="1674"/>
      <c r="Y83" s="1674"/>
      <c r="Z83" s="1674"/>
      <c r="AA83" s="1674"/>
      <c r="AB83" s="1674"/>
      <c r="AC83" s="1674"/>
      <c r="AD83" s="1674"/>
      <c r="AE83" s="1674"/>
      <c r="AF83" s="1674"/>
      <c r="AG83" s="1674"/>
      <c r="AH83" s="1674"/>
      <c r="AI83" s="1674"/>
      <c r="AJ83" s="1674"/>
      <c r="AK83" s="1674"/>
      <c r="AL83" s="1674"/>
      <c r="AM83" s="1674"/>
      <c r="AN83" s="1674"/>
      <c r="AO83" s="1674"/>
      <c r="AP83" s="1674"/>
      <c r="AQ83" s="1674"/>
      <c r="AR83" s="1674"/>
      <c r="AS83" s="1674"/>
      <c r="AT83" s="1674"/>
      <c r="AU83" s="1674"/>
      <c r="AV83" s="1674"/>
      <c r="AW83" s="1674"/>
      <c r="AX83" s="1674"/>
      <c r="AY83" s="1674"/>
      <c r="AZ83" s="1674"/>
      <c r="BA83" s="1674"/>
      <c r="BB83" s="1674"/>
      <c r="BC83" s="1674"/>
      <c r="BD83" s="1674"/>
      <c r="BE83" s="1674"/>
      <c r="BF83" s="1674"/>
      <c r="BG83" s="1674"/>
      <c r="BH83" s="1674"/>
      <c r="BI83" s="1674"/>
      <c r="BJ83" s="1674"/>
      <c r="BK83" s="1674"/>
      <c r="BL83" s="1674"/>
      <c r="BM83" s="1674"/>
      <c r="BN83" s="1674"/>
      <c r="BO83" s="1674"/>
      <c r="BP83" s="1674"/>
      <c r="BQ83" s="1674"/>
      <c r="BR83" s="1674"/>
      <c r="BS83" s="1674"/>
      <c r="BT83" s="1674"/>
      <c r="BU83" s="1675"/>
      <c r="BV83" s="1674"/>
      <c r="BW83" s="1674"/>
      <c r="BX83" s="1674"/>
      <c r="BY83" s="1674"/>
      <c r="BZ83" s="1674"/>
    </row>
    <row r="84" spans="2:78" ht="12" customHeight="1">
      <c r="B84" s="1689"/>
      <c r="C84" s="1768"/>
      <c r="D84" s="1769"/>
      <c r="E84" s="1769"/>
      <c r="F84" s="1769"/>
      <c r="G84" s="1769"/>
      <c r="H84" s="1769"/>
      <c r="I84" s="1769"/>
      <c r="J84" s="1769"/>
      <c r="K84" s="1769"/>
      <c r="L84" s="1769"/>
      <c r="M84" s="1770"/>
      <c r="N84" s="1672"/>
      <c r="O84" s="1672"/>
      <c r="P84" s="1672"/>
      <c r="Q84" s="1672"/>
      <c r="R84" s="1672"/>
      <c r="S84" s="1672"/>
      <c r="T84" s="1672"/>
      <c r="U84" s="1672"/>
      <c r="V84" s="1672"/>
      <c r="W84" s="1672"/>
      <c r="X84" s="1672"/>
      <c r="Y84" s="1672"/>
      <c r="Z84" s="1672"/>
      <c r="AA84" s="1672"/>
      <c r="AB84" s="1672"/>
      <c r="AC84" s="1672"/>
      <c r="AD84" s="1672"/>
      <c r="AE84" s="1672"/>
      <c r="AF84" s="1672"/>
      <c r="AG84" s="1672"/>
      <c r="AH84" s="1672"/>
      <c r="AI84" s="1672"/>
      <c r="AJ84" s="1672"/>
      <c r="AK84" s="1672"/>
      <c r="AL84" s="1672"/>
      <c r="AM84" s="1672"/>
      <c r="AN84" s="1672"/>
      <c r="AO84" s="1672"/>
      <c r="AP84" s="1672"/>
      <c r="AQ84" s="1672"/>
      <c r="AR84" s="1672"/>
      <c r="AS84" s="1672"/>
      <c r="AT84" s="1672"/>
      <c r="AU84" s="1672"/>
      <c r="AV84" s="1672"/>
      <c r="AW84" s="1672"/>
      <c r="AX84" s="1672"/>
      <c r="AY84" s="1672"/>
      <c r="AZ84" s="1672"/>
      <c r="BA84" s="1672"/>
      <c r="BB84" s="1672"/>
      <c r="BC84" s="1672"/>
      <c r="BD84" s="1672"/>
      <c r="BE84" s="1672"/>
      <c r="BF84" s="1672"/>
      <c r="BG84" s="1672"/>
      <c r="BH84" s="1672"/>
      <c r="BI84" s="1672"/>
      <c r="BJ84" s="1672"/>
      <c r="BK84" s="1672"/>
      <c r="BL84" s="1672"/>
      <c r="BM84" s="1672"/>
      <c r="BN84" s="1672"/>
      <c r="BO84" s="1672"/>
      <c r="BP84" s="1672"/>
      <c r="BQ84" s="1672"/>
      <c r="BR84" s="1672"/>
      <c r="BS84" s="1672"/>
      <c r="BT84" s="1672"/>
      <c r="BU84" s="1673"/>
      <c r="BV84" s="1672"/>
      <c r="BW84" s="1672"/>
      <c r="BX84" s="1672"/>
      <c r="BY84" s="1672"/>
      <c r="BZ84" s="1672"/>
    </row>
    <row r="85" spans="2:78" ht="12" customHeight="1">
      <c r="B85" s="1689"/>
      <c r="C85" s="1764" t="s">
        <v>217</v>
      </c>
      <c r="D85" s="1766"/>
      <c r="E85" s="1766"/>
      <c r="F85" s="1766"/>
      <c r="G85" s="1766"/>
      <c r="H85" s="1766"/>
      <c r="I85" s="1766"/>
      <c r="J85" s="1766"/>
      <c r="K85" s="1766"/>
      <c r="L85" s="1766"/>
      <c r="M85" s="1767"/>
      <c r="N85" s="1674"/>
      <c r="O85" s="1674"/>
      <c r="P85" s="1674"/>
      <c r="Q85" s="1674"/>
      <c r="R85" s="1674"/>
      <c r="S85" s="1674"/>
      <c r="T85" s="1674"/>
      <c r="U85" s="1674"/>
      <c r="V85" s="1674"/>
      <c r="W85" s="1674"/>
      <c r="X85" s="1674"/>
      <c r="Y85" s="1674"/>
      <c r="Z85" s="1674"/>
      <c r="AA85" s="1674"/>
      <c r="AB85" s="1674"/>
      <c r="AC85" s="1674"/>
      <c r="AD85" s="1674"/>
      <c r="AE85" s="1674"/>
      <c r="AF85" s="1674"/>
      <c r="AG85" s="1674"/>
      <c r="AH85" s="1674"/>
      <c r="AI85" s="1674"/>
      <c r="AJ85" s="1674"/>
      <c r="AK85" s="1674"/>
      <c r="AL85" s="1674"/>
      <c r="AM85" s="1674"/>
      <c r="AN85" s="1674"/>
      <c r="AO85" s="1674"/>
      <c r="AP85" s="1674"/>
      <c r="AQ85" s="1674"/>
      <c r="AR85" s="1674"/>
      <c r="AS85" s="1674"/>
      <c r="AT85" s="1674"/>
      <c r="AU85" s="1674"/>
      <c r="AV85" s="1674"/>
      <c r="AW85" s="1674"/>
      <c r="AX85" s="1674"/>
      <c r="AY85" s="1674"/>
      <c r="AZ85" s="1674"/>
      <c r="BA85" s="1674"/>
      <c r="BB85" s="1674"/>
      <c r="BC85" s="1674"/>
      <c r="BD85" s="1674"/>
      <c r="BE85" s="1674"/>
      <c r="BF85" s="1674"/>
      <c r="BG85" s="1674"/>
      <c r="BH85" s="1674"/>
      <c r="BI85" s="1674"/>
      <c r="BJ85" s="1674"/>
      <c r="BK85" s="1674"/>
      <c r="BL85" s="1674"/>
      <c r="BM85" s="1674"/>
      <c r="BN85" s="1674"/>
      <c r="BO85" s="1674"/>
      <c r="BP85" s="1674"/>
      <c r="BQ85" s="1674"/>
      <c r="BR85" s="1674"/>
      <c r="BS85" s="1674"/>
      <c r="BT85" s="1674"/>
      <c r="BU85" s="1675"/>
      <c r="BV85" s="1674"/>
      <c r="BW85" s="1674"/>
      <c r="BX85" s="1674"/>
      <c r="BY85" s="1674"/>
      <c r="BZ85" s="1674"/>
    </row>
    <row r="86" spans="2:78" ht="12" customHeight="1">
      <c r="B86" s="1689"/>
      <c r="C86" s="1768"/>
      <c r="D86" s="1769"/>
      <c r="E86" s="1769"/>
      <c r="F86" s="1769"/>
      <c r="G86" s="1769"/>
      <c r="H86" s="1769"/>
      <c r="I86" s="1769"/>
      <c r="J86" s="1769"/>
      <c r="K86" s="1769"/>
      <c r="L86" s="1769"/>
      <c r="M86" s="1770"/>
      <c r="N86" s="1672"/>
      <c r="O86" s="1672"/>
      <c r="P86" s="1672"/>
      <c r="Q86" s="1672"/>
      <c r="R86" s="1672"/>
      <c r="S86" s="1672"/>
      <c r="T86" s="1672"/>
      <c r="U86" s="1672"/>
      <c r="V86" s="1672"/>
      <c r="W86" s="1672"/>
      <c r="X86" s="1672"/>
      <c r="Y86" s="1672"/>
      <c r="Z86" s="1672"/>
      <c r="AA86" s="1672"/>
      <c r="AB86" s="1672"/>
      <c r="AC86" s="1672"/>
      <c r="AD86" s="1672"/>
      <c r="AE86" s="1672"/>
      <c r="AF86" s="1672"/>
      <c r="AG86" s="1672"/>
      <c r="AH86" s="1672"/>
      <c r="AI86" s="1672"/>
      <c r="AJ86" s="1672"/>
      <c r="AK86" s="1672"/>
      <c r="AL86" s="1672"/>
      <c r="AM86" s="1672"/>
      <c r="AN86" s="1672"/>
      <c r="AO86" s="1672"/>
      <c r="AP86" s="1672"/>
      <c r="AQ86" s="1672"/>
      <c r="AR86" s="1672"/>
      <c r="AS86" s="1672"/>
      <c r="AT86" s="1672"/>
      <c r="AU86" s="1672"/>
      <c r="AV86" s="1672"/>
      <c r="AW86" s="1672"/>
      <c r="AX86" s="1672"/>
      <c r="AY86" s="1672"/>
      <c r="AZ86" s="1672"/>
      <c r="BA86" s="1672"/>
      <c r="BB86" s="1672"/>
      <c r="BC86" s="1672"/>
      <c r="BD86" s="1672"/>
      <c r="BE86" s="1672"/>
      <c r="BF86" s="1672"/>
      <c r="BG86" s="1672"/>
      <c r="BH86" s="1672"/>
      <c r="BI86" s="1672"/>
      <c r="BJ86" s="1672"/>
      <c r="BK86" s="1672"/>
      <c r="BL86" s="1672"/>
      <c r="BM86" s="1672"/>
      <c r="BN86" s="1672"/>
      <c r="BO86" s="1672"/>
      <c r="BP86" s="1672"/>
      <c r="BQ86" s="1672"/>
      <c r="BR86" s="1672"/>
      <c r="BS86" s="1672"/>
      <c r="BT86" s="1672"/>
      <c r="BU86" s="1673"/>
      <c r="BV86" s="1672"/>
      <c r="BW86" s="1672"/>
      <c r="BX86" s="1672"/>
      <c r="BY86" s="1672"/>
      <c r="BZ86" s="1672"/>
    </row>
    <row r="87" spans="2:78" ht="12" customHeight="1">
      <c r="B87" s="1689"/>
      <c r="C87" s="1784" t="s">
        <v>82</v>
      </c>
      <c r="D87" s="1676"/>
      <c r="E87" s="1676"/>
      <c r="F87" s="1676"/>
      <c r="G87" s="1676"/>
      <c r="H87" s="1676"/>
      <c r="I87" s="1676"/>
      <c r="J87" s="1676"/>
      <c r="K87" s="1676"/>
      <c r="L87" s="1676"/>
      <c r="M87" s="1677"/>
      <c r="N87" s="1674"/>
      <c r="O87" s="1674"/>
      <c r="P87" s="1674"/>
      <c r="Q87" s="1674"/>
      <c r="R87" s="1674"/>
      <c r="S87" s="1674"/>
      <c r="T87" s="1674"/>
      <c r="U87" s="1674"/>
      <c r="V87" s="1674"/>
      <c r="W87" s="1674"/>
      <c r="X87" s="1674"/>
      <c r="Y87" s="1674"/>
      <c r="Z87" s="1674"/>
      <c r="AA87" s="1674"/>
      <c r="AB87" s="1674"/>
      <c r="AC87" s="1674"/>
      <c r="AD87" s="1674"/>
      <c r="AE87" s="1674"/>
      <c r="AF87" s="1674"/>
      <c r="AG87" s="1674"/>
      <c r="AH87" s="1674"/>
      <c r="AI87" s="1674"/>
      <c r="AJ87" s="1674"/>
      <c r="AK87" s="1674"/>
      <c r="AL87" s="1674"/>
      <c r="AM87" s="1674"/>
      <c r="AN87" s="1674"/>
      <c r="AO87" s="1674"/>
      <c r="AP87" s="1674"/>
      <c r="AQ87" s="1674"/>
      <c r="AR87" s="1674"/>
      <c r="AS87" s="1674"/>
      <c r="AT87" s="1674"/>
      <c r="AU87" s="1674"/>
      <c r="AV87" s="1674"/>
      <c r="AW87" s="1674"/>
      <c r="AX87" s="1674"/>
      <c r="AY87" s="1674"/>
      <c r="AZ87" s="1674"/>
      <c r="BA87" s="1674"/>
      <c r="BB87" s="1674"/>
      <c r="BC87" s="1674"/>
      <c r="BD87" s="1674"/>
      <c r="BE87" s="1674"/>
      <c r="BF87" s="1674"/>
      <c r="BG87" s="1674"/>
      <c r="BH87" s="1674"/>
      <c r="BI87" s="1674"/>
      <c r="BJ87" s="1674"/>
      <c r="BK87" s="1674"/>
      <c r="BL87" s="1674"/>
      <c r="BM87" s="1674"/>
      <c r="BN87" s="1674"/>
      <c r="BO87" s="1674"/>
      <c r="BP87" s="1674"/>
      <c r="BQ87" s="1674"/>
      <c r="BR87" s="1674"/>
      <c r="BS87" s="1674"/>
      <c r="BT87" s="1674"/>
      <c r="BU87" s="1675"/>
      <c r="BV87" s="1674"/>
      <c r="BW87" s="1674"/>
      <c r="BX87" s="1674"/>
      <c r="BY87" s="1674"/>
      <c r="BZ87" s="1674"/>
    </row>
    <row r="88" spans="2:78" ht="12" customHeight="1">
      <c r="B88" s="1690"/>
      <c r="C88" s="1785"/>
      <c r="D88" s="1786"/>
      <c r="E88" s="1786"/>
      <c r="F88" s="1786"/>
      <c r="G88" s="1786"/>
      <c r="H88" s="1786"/>
      <c r="I88" s="1786"/>
      <c r="J88" s="1786"/>
      <c r="K88" s="1786"/>
      <c r="L88" s="1786"/>
      <c r="M88" s="1787"/>
      <c r="N88" s="1672"/>
      <c r="O88" s="1672"/>
      <c r="P88" s="1672"/>
      <c r="Q88" s="1672"/>
      <c r="R88" s="1672"/>
      <c r="S88" s="1672"/>
      <c r="T88" s="1672"/>
      <c r="U88" s="1672"/>
      <c r="V88" s="1672"/>
      <c r="W88" s="1672"/>
      <c r="X88" s="1672"/>
      <c r="Y88" s="1672"/>
      <c r="Z88" s="1672"/>
      <c r="AA88" s="1672"/>
      <c r="AB88" s="1672"/>
      <c r="AC88" s="1672"/>
      <c r="AD88" s="1672"/>
      <c r="AE88" s="1672"/>
      <c r="AF88" s="1672"/>
      <c r="AG88" s="1672"/>
      <c r="AH88" s="1672"/>
      <c r="AI88" s="1672"/>
      <c r="AJ88" s="1672"/>
      <c r="AK88" s="1672"/>
      <c r="AL88" s="1672"/>
      <c r="AM88" s="1672"/>
      <c r="AN88" s="1672"/>
      <c r="AO88" s="1672"/>
      <c r="AP88" s="1672"/>
      <c r="AQ88" s="1672"/>
      <c r="AR88" s="1672"/>
      <c r="AS88" s="1672"/>
      <c r="AT88" s="1672"/>
      <c r="AU88" s="1672"/>
      <c r="AV88" s="1672"/>
      <c r="AW88" s="1672"/>
      <c r="AX88" s="1672"/>
      <c r="AY88" s="1672"/>
      <c r="AZ88" s="1672"/>
      <c r="BA88" s="1672"/>
      <c r="BB88" s="1672"/>
      <c r="BC88" s="1672"/>
      <c r="BD88" s="1672"/>
      <c r="BE88" s="1672"/>
      <c r="BF88" s="1672"/>
      <c r="BG88" s="1672"/>
      <c r="BH88" s="1672"/>
      <c r="BI88" s="1672"/>
      <c r="BJ88" s="1672"/>
      <c r="BK88" s="1672"/>
      <c r="BL88" s="1672"/>
      <c r="BM88" s="1672"/>
      <c r="BN88" s="1672"/>
      <c r="BO88" s="1672"/>
      <c r="BP88" s="1672"/>
      <c r="BQ88" s="1672"/>
      <c r="BR88" s="1672"/>
      <c r="BS88" s="1672"/>
      <c r="BT88" s="1672"/>
      <c r="BU88" s="1673"/>
      <c r="BV88" s="1672"/>
      <c r="BW88" s="1672"/>
      <c r="BX88" s="1672"/>
      <c r="BY88" s="1672"/>
      <c r="BZ88" s="1672"/>
    </row>
    <row r="89" spans="2:78" ht="12" customHeight="1">
      <c r="B89" s="1765" t="s">
        <v>83</v>
      </c>
      <c r="C89" s="1784" t="s">
        <v>149</v>
      </c>
      <c r="D89" s="1676"/>
      <c r="E89" s="1676"/>
      <c r="F89" s="1676"/>
      <c r="G89" s="1676"/>
      <c r="H89" s="1676"/>
      <c r="I89" s="1676"/>
      <c r="J89" s="1676"/>
      <c r="K89" s="1676"/>
      <c r="L89" s="1676"/>
      <c r="M89" s="1677"/>
      <c r="N89" s="1674"/>
      <c r="O89" s="1674"/>
      <c r="P89" s="1674"/>
      <c r="Q89" s="1674"/>
      <c r="R89" s="1674"/>
      <c r="S89" s="1674"/>
      <c r="T89" s="1674"/>
      <c r="U89" s="1674"/>
      <c r="V89" s="1674"/>
      <c r="W89" s="1674"/>
      <c r="X89" s="1674"/>
      <c r="Y89" s="1674"/>
      <c r="Z89" s="1674"/>
      <c r="AA89" s="1674"/>
      <c r="AB89" s="1674"/>
      <c r="AC89" s="1674"/>
      <c r="AD89" s="1674"/>
      <c r="AE89" s="1674"/>
      <c r="AF89" s="1674"/>
      <c r="AG89" s="1674"/>
      <c r="AH89" s="1674"/>
      <c r="AI89" s="1674"/>
      <c r="AJ89" s="1674"/>
      <c r="AK89" s="1674"/>
      <c r="AL89" s="1674"/>
      <c r="AM89" s="1674"/>
      <c r="AN89" s="1674"/>
      <c r="AO89" s="1674"/>
      <c r="AP89" s="1674"/>
      <c r="AQ89" s="1674"/>
      <c r="AR89" s="1674"/>
      <c r="AS89" s="1674"/>
      <c r="AT89" s="1674"/>
      <c r="AU89" s="1674"/>
      <c r="AV89" s="1674"/>
      <c r="AW89" s="1674"/>
      <c r="AX89" s="1674"/>
      <c r="AY89" s="1674"/>
      <c r="AZ89" s="1674"/>
      <c r="BA89" s="1674"/>
      <c r="BB89" s="1674"/>
      <c r="BC89" s="1674"/>
      <c r="BD89" s="1674"/>
      <c r="BE89" s="1674"/>
      <c r="BF89" s="1674"/>
      <c r="BG89" s="1674"/>
      <c r="BH89" s="1674"/>
      <c r="BI89" s="1674"/>
      <c r="BJ89" s="1674"/>
      <c r="BK89" s="1674"/>
      <c r="BL89" s="1674"/>
      <c r="BM89" s="1674"/>
      <c r="BN89" s="1674"/>
      <c r="BO89" s="1674"/>
      <c r="BP89" s="1674"/>
      <c r="BQ89" s="1674"/>
      <c r="BR89" s="1674"/>
      <c r="BS89" s="1674"/>
      <c r="BT89" s="1674"/>
      <c r="BU89" s="1675"/>
      <c r="BV89" s="1674"/>
      <c r="BW89" s="1674"/>
      <c r="BX89" s="1674"/>
      <c r="BY89" s="1674"/>
      <c r="BZ89" s="1674"/>
    </row>
    <row r="90" spans="2:78" ht="12" customHeight="1">
      <c r="B90" s="1722"/>
      <c r="C90" s="1785"/>
      <c r="D90" s="1786"/>
      <c r="E90" s="1786"/>
      <c r="F90" s="1786"/>
      <c r="G90" s="1786"/>
      <c r="H90" s="1786"/>
      <c r="I90" s="1786"/>
      <c r="J90" s="1786"/>
      <c r="K90" s="1786"/>
      <c r="L90" s="1786"/>
      <c r="M90" s="1787"/>
      <c r="N90" s="1672"/>
      <c r="O90" s="1672"/>
      <c r="P90" s="1672"/>
      <c r="Q90" s="1672"/>
      <c r="R90" s="1672"/>
      <c r="S90" s="1672"/>
      <c r="T90" s="1672"/>
      <c r="U90" s="1672"/>
      <c r="V90" s="1672"/>
      <c r="W90" s="1672"/>
      <c r="X90" s="1672"/>
      <c r="Y90" s="1672"/>
      <c r="Z90" s="1672"/>
      <c r="AA90" s="1672"/>
      <c r="AB90" s="1672"/>
      <c r="AC90" s="1672"/>
      <c r="AD90" s="1672"/>
      <c r="AE90" s="1672"/>
      <c r="AF90" s="1672"/>
      <c r="AG90" s="1672"/>
      <c r="AH90" s="1672"/>
      <c r="AI90" s="1672"/>
      <c r="AJ90" s="1672"/>
      <c r="AK90" s="1672"/>
      <c r="AL90" s="1672"/>
      <c r="AM90" s="1672"/>
      <c r="AN90" s="1672"/>
      <c r="AO90" s="1672"/>
      <c r="AP90" s="1672"/>
      <c r="AQ90" s="1672"/>
      <c r="AR90" s="1672"/>
      <c r="AS90" s="1672"/>
      <c r="AT90" s="1672"/>
      <c r="AU90" s="1672"/>
      <c r="AV90" s="1672"/>
      <c r="AW90" s="1672"/>
      <c r="AX90" s="1672"/>
      <c r="AY90" s="1672"/>
      <c r="AZ90" s="1672"/>
      <c r="BA90" s="1672"/>
      <c r="BB90" s="1672"/>
      <c r="BC90" s="1672"/>
      <c r="BD90" s="1672"/>
      <c r="BE90" s="1672"/>
      <c r="BF90" s="1672"/>
      <c r="BG90" s="1672"/>
      <c r="BH90" s="1672"/>
      <c r="BI90" s="1672"/>
      <c r="BJ90" s="1672"/>
      <c r="BK90" s="1672"/>
      <c r="BL90" s="1672"/>
      <c r="BM90" s="1672"/>
      <c r="BN90" s="1672"/>
      <c r="BO90" s="1672"/>
      <c r="BP90" s="1672"/>
      <c r="BQ90" s="1672"/>
      <c r="BR90" s="1672"/>
      <c r="BS90" s="1672"/>
      <c r="BT90" s="1672"/>
      <c r="BU90" s="1673"/>
      <c r="BV90" s="1672"/>
      <c r="BW90" s="1672"/>
      <c r="BX90" s="1672"/>
      <c r="BY90" s="1672"/>
      <c r="BZ90" s="1672"/>
    </row>
    <row r="91" spans="2:78" ht="12" customHeight="1">
      <c r="B91" s="1722"/>
      <c r="C91" s="1765" t="s">
        <v>81</v>
      </c>
      <c r="D91" s="1784" t="s">
        <v>84</v>
      </c>
      <c r="E91" s="1676"/>
      <c r="F91" s="1676"/>
      <c r="G91" s="1676"/>
      <c r="H91" s="1676"/>
      <c r="I91" s="1676"/>
      <c r="J91" s="1676"/>
      <c r="K91" s="1676"/>
      <c r="L91" s="1676"/>
      <c r="M91" s="1677"/>
      <c r="N91" s="1674"/>
      <c r="O91" s="1674"/>
      <c r="P91" s="1674"/>
      <c r="Q91" s="1674"/>
      <c r="R91" s="1674"/>
      <c r="S91" s="1674"/>
      <c r="T91" s="1674"/>
      <c r="U91" s="1674"/>
      <c r="V91" s="1674"/>
      <c r="W91" s="1674"/>
      <c r="X91" s="1674"/>
      <c r="Y91" s="1674"/>
      <c r="Z91" s="1674"/>
      <c r="AA91" s="1674"/>
      <c r="AB91" s="1674"/>
      <c r="AC91" s="1674"/>
      <c r="AD91" s="1674"/>
      <c r="AE91" s="1674"/>
      <c r="AF91" s="1674"/>
      <c r="AG91" s="1674"/>
      <c r="AH91" s="1674"/>
      <c r="AI91" s="1674"/>
      <c r="AJ91" s="1674"/>
      <c r="AK91" s="1674"/>
      <c r="AL91" s="1674"/>
      <c r="AM91" s="1674"/>
      <c r="AN91" s="1674"/>
      <c r="AO91" s="1674"/>
      <c r="AP91" s="1674"/>
      <c r="AQ91" s="1674"/>
      <c r="AR91" s="1674"/>
      <c r="AS91" s="1674"/>
      <c r="AT91" s="1674"/>
      <c r="AU91" s="1674"/>
      <c r="AV91" s="1674"/>
      <c r="AW91" s="1674"/>
      <c r="AX91" s="1674"/>
      <c r="AY91" s="1674"/>
      <c r="AZ91" s="1674"/>
      <c r="BA91" s="1674"/>
      <c r="BB91" s="1674"/>
      <c r="BC91" s="1674"/>
      <c r="BD91" s="1674"/>
      <c r="BE91" s="1674"/>
      <c r="BF91" s="1674"/>
      <c r="BG91" s="1674"/>
      <c r="BH91" s="1674"/>
      <c r="BI91" s="1674"/>
      <c r="BJ91" s="1674"/>
      <c r="BK91" s="1674"/>
      <c r="BL91" s="1674"/>
      <c r="BM91" s="1674"/>
      <c r="BN91" s="1674"/>
      <c r="BO91" s="1674"/>
      <c r="BP91" s="1674"/>
      <c r="BQ91" s="1674"/>
      <c r="BR91" s="1674"/>
      <c r="BS91" s="1674"/>
      <c r="BT91" s="1674"/>
      <c r="BU91" s="1675"/>
      <c r="BV91" s="1674"/>
      <c r="BW91" s="1674"/>
      <c r="BX91" s="1674"/>
      <c r="BY91" s="1674"/>
      <c r="BZ91" s="1674"/>
    </row>
    <row r="92" spans="2:78" ht="12" customHeight="1">
      <c r="B92" s="1722"/>
      <c r="C92" s="1722"/>
      <c r="D92" s="1785"/>
      <c r="E92" s="1786"/>
      <c r="F92" s="1786"/>
      <c r="G92" s="1786"/>
      <c r="H92" s="1786"/>
      <c r="I92" s="1786"/>
      <c r="J92" s="1786"/>
      <c r="K92" s="1786"/>
      <c r="L92" s="1786"/>
      <c r="M92" s="1787"/>
      <c r="N92" s="1672"/>
      <c r="O92" s="1672"/>
      <c r="P92" s="1672"/>
      <c r="Q92" s="1672"/>
      <c r="R92" s="1672"/>
      <c r="S92" s="1672"/>
      <c r="T92" s="1672"/>
      <c r="U92" s="1672"/>
      <c r="V92" s="1672"/>
      <c r="W92" s="1672"/>
      <c r="X92" s="1672"/>
      <c r="Y92" s="1672"/>
      <c r="Z92" s="1672"/>
      <c r="AA92" s="1672"/>
      <c r="AB92" s="1672"/>
      <c r="AC92" s="1672"/>
      <c r="AD92" s="1672"/>
      <c r="AE92" s="1672"/>
      <c r="AF92" s="1672"/>
      <c r="AG92" s="1672"/>
      <c r="AH92" s="1672"/>
      <c r="AI92" s="1672"/>
      <c r="AJ92" s="1672"/>
      <c r="AK92" s="1672"/>
      <c r="AL92" s="1672"/>
      <c r="AM92" s="1672"/>
      <c r="AN92" s="1672"/>
      <c r="AO92" s="1672"/>
      <c r="AP92" s="1672"/>
      <c r="AQ92" s="1672"/>
      <c r="AR92" s="1672"/>
      <c r="AS92" s="1672"/>
      <c r="AT92" s="1672"/>
      <c r="AU92" s="1672"/>
      <c r="AV92" s="1672"/>
      <c r="AW92" s="1672"/>
      <c r="AX92" s="1672"/>
      <c r="AY92" s="1672"/>
      <c r="AZ92" s="1672"/>
      <c r="BA92" s="1672"/>
      <c r="BB92" s="1672"/>
      <c r="BC92" s="1672"/>
      <c r="BD92" s="1672"/>
      <c r="BE92" s="1672"/>
      <c r="BF92" s="1672"/>
      <c r="BG92" s="1672"/>
      <c r="BH92" s="1672"/>
      <c r="BI92" s="1672"/>
      <c r="BJ92" s="1672"/>
      <c r="BK92" s="1672"/>
      <c r="BL92" s="1672"/>
      <c r="BM92" s="1672"/>
      <c r="BN92" s="1672"/>
      <c r="BO92" s="1672"/>
      <c r="BP92" s="1672"/>
      <c r="BQ92" s="1672"/>
      <c r="BR92" s="1672"/>
      <c r="BS92" s="1672"/>
      <c r="BT92" s="1672"/>
      <c r="BU92" s="1673"/>
      <c r="BV92" s="1672"/>
      <c r="BW92" s="1672"/>
      <c r="BX92" s="1672"/>
      <c r="BY92" s="1672"/>
      <c r="BZ92" s="1672"/>
    </row>
    <row r="93" spans="2:78" ht="12" customHeight="1">
      <c r="B93" s="1722"/>
      <c r="C93" s="1722"/>
      <c r="D93" s="1784" t="s">
        <v>49</v>
      </c>
      <c r="E93" s="1676"/>
      <c r="F93" s="1676"/>
      <c r="G93" s="1676"/>
      <c r="H93" s="1676"/>
      <c r="I93" s="1676"/>
      <c r="J93" s="1676"/>
      <c r="K93" s="1676"/>
      <c r="L93" s="1676"/>
      <c r="M93" s="1677"/>
      <c r="N93" s="1674"/>
      <c r="O93" s="1674"/>
      <c r="P93" s="1674"/>
      <c r="Q93" s="1674"/>
      <c r="R93" s="1674"/>
      <c r="S93" s="1674"/>
      <c r="T93" s="1674"/>
      <c r="U93" s="1674"/>
      <c r="V93" s="1674"/>
      <c r="W93" s="1674"/>
      <c r="X93" s="1674"/>
      <c r="Y93" s="1674"/>
      <c r="Z93" s="1674"/>
      <c r="AA93" s="1674"/>
      <c r="AB93" s="1674"/>
      <c r="AC93" s="1674"/>
      <c r="AD93" s="1674"/>
      <c r="AE93" s="1674"/>
      <c r="AF93" s="1674"/>
      <c r="AG93" s="1674"/>
      <c r="AH93" s="1674"/>
      <c r="AI93" s="1674"/>
      <c r="AJ93" s="1674"/>
      <c r="AK93" s="1674"/>
      <c r="AL93" s="1674"/>
      <c r="AM93" s="1674"/>
      <c r="AN93" s="1674"/>
      <c r="AO93" s="1674"/>
      <c r="AP93" s="1674"/>
      <c r="AQ93" s="1674"/>
      <c r="AR93" s="1674"/>
      <c r="AS93" s="1674"/>
      <c r="AT93" s="1674"/>
      <c r="AU93" s="1674"/>
      <c r="AV93" s="1674"/>
      <c r="AW93" s="1674"/>
      <c r="AX93" s="1674"/>
      <c r="AY93" s="1674"/>
      <c r="AZ93" s="1674"/>
      <c r="BA93" s="1674"/>
      <c r="BB93" s="1674"/>
      <c r="BC93" s="1674"/>
      <c r="BD93" s="1674"/>
      <c r="BE93" s="1674"/>
      <c r="BF93" s="1674"/>
      <c r="BG93" s="1674"/>
      <c r="BH93" s="1674"/>
      <c r="BI93" s="1674"/>
      <c r="BJ93" s="1674"/>
      <c r="BK93" s="1674"/>
      <c r="BL93" s="1674"/>
      <c r="BM93" s="1674"/>
      <c r="BN93" s="1674"/>
      <c r="BO93" s="1674"/>
      <c r="BP93" s="1674"/>
      <c r="BQ93" s="1674"/>
      <c r="BR93" s="1674"/>
      <c r="BS93" s="1674"/>
      <c r="BT93" s="1674"/>
      <c r="BU93" s="1675"/>
      <c r="BV93" s="1674"/>
      <c r="BW93" s="1674"/>
      <c r="BX93" s="1674"/>
      <c r="BY93" s="1674"/>
      <c r="BZ93" s="1674"/>
    </row>
    <row r="94" spans="2:78" ht="12" customHeight="1">
      <c r="B94" s="1722"/>
      <c r="C94" s="1722"/>
      <c r="D94" s="1785"/>
      <c r="E94" s="1786"/>
      <c r="F94" s="1786"/>
      <c r="G94" s="1786"/>
      <c r="H94" s="1786"/>
      <c r="I94" s="1786"/>
      <c r="J94" s="1786"/>
      <c r="K94" s="1786"/>
      <c r="L94" s="1786"/>
      <c r="M94" s="1787"/>
      <c r="N94" s="1672"/>
      <c r="O94" s="1672"/>
      <c r="P94" s="1672"/>
      <c r="Q94" s="1672"/>
      <c r="R94" s="1672"/>
      <c r="S94" s="1672"/>
      <c r="T94" s="1672"/>
      <c r="U94" s="1672"/>
      <c r="V94" s="1672"/>
      <c r="W94" s="1672"/>
      <c r="X94" s="1672"/>
      <c r="Y94" s="1672"/>
      <c r="Z94" s="1672"/>
      <c r="AA94" s="1672"/>
      <c r="AB94" s="1672"/>
      <c r="AC94" s="1672"/>
      <c r="AD94" s="1672"/>
      <c r="AE94" s="1672"/>
      <c r="AF94" s="1672"/>
      <c r="AG94" s="1672"/>
      <c r="AH94" s="1672"/>
      <c r="AI94" s="1672"/>
      <c r="AJ94" s="1672"/>
      <c r="AK94" s="1672"/>
      <c r="AL94" s="1672"/>
      <c r="AM94" s="1672"/>
      <c r="AN94" s="1672"/>
      <c r="AO94" s="1672"/>
      <c r="AP94" s="1672"/>
      <c r="AQ94" s="1672"/>
      <c r="AR94" s="1672"/>
      <c r="AS94" s="1672"/>
      <c r="AT94" s="1672"/>
      <c r="AU94" s="1672"/>
      <c r="AV94" s="1672"/>
      <c r="AW94" s="1672"/>
      <c r="AX94" s="1672"/>
      <c r="AY94" s="1672"/>
      <c r="AZ94" s="1672"/>
      <c r="BA94" s="1672"/>
      <c r="BB94" s="1672"/>
      <c r="BC94" s="1672"/>
      <c r="BD94" s="1672"/>
      <c r="BE94" s="1672"/>
      <c r="BF94" s="1672"/>
      <c r="BG94" s="1672"/>
      <c r="BH94" s="1672"/>
      <c r="BI94" s="1672"/>
      <c r="BJ94" s="1672"/>
      <c r="BK94" s="1672"/>
      <c r="BL94" s="1672"/>
      <c r="BM94" s="1672"/>
      <c r="BN94" s="1672"/>
      <c r="BO94" s="1672"/>
      <c r="BP94" s="1672"/>
      <c r="BQ94" s="1672"/>
      <c r="BR94" s="1672"/>
      <c r="BS94" s="1672"/>
      <c r="BT94" s="1672"/>
      <c r="BU94" s="1673"/>
      <c r="BV94" s="1672"/>
      <c r="BW94" s="1672"/>
      <c r="BX94" s="1672"/>
      <c r="BY94" s="1672"/>
      <c r="BZ94" s="1672"/>
    </row>
    <row r="95" spans="2:78" ht="12" customHeight="1">
      <c r="B95" s="1722"/>
      <c r="C95" s="1722"/>
      <c r="D95" s="1784" t="s">
        <v>87</v>
      </c>
      <c r="E95" s="1676"/>
      <c r="F95" s="1676"/>
      <c r="G95" s="1676"/>
      <c r="H95" s="1676"/>
      <c r="I95" s="1676"/>
      <c r="J95" s="1676"/>
      <c r="K95" s="1676"/>
      <c r="L95" s="1676"/>
      <c r="M95" s="1677"/>
      <c r="N95" s="1674"/>
      <c r="O95" s="1674"/>
      <c r="P95" s="1674"/>
      <c r="Q95" s="1674"/>
      <c r="R95" s="1674"/>
      <c r="S95" s="1674"/>
      <c r="T95" s="1674"/>
      <c r="U95" s="1674"/>
      <c r="V95" s="1674"/>
      <c r="W95" s="1674"/>
      <c r="X95" s="1674"/>
      <c r="Y95" s="1674"/>
      <c r="Z95" s="1674"/>
      <c r="AA95" s="1674"/>
      <c r="AB95" s="1674"/>
      <c r="AC95" s="1674"/>
      <c r="AD95" s="1674"/>
      <c r="AE95" s="1674"/>
      <c r="AF95" s="1674"/>
      <c r="AG95" s="1674"/>
      <c r="AH95" s="1674"/>
      <c r="AI95" s="1674"/>
      <c r="AJ95" s="1674"/>
      <c r="AK95" s="1674"/>
      <c r="AL95" s="1674"/>
      <c r="AM95" s="1674"/>
      <c r="AN95" s="1674"/>
      <c r="AO95" s="1674"/>
      <c r="AP95" s="1674"/>
      <c r="AQ95" s="1674"/>
      <c r="AR95" s="1674"/>
      <c r="AS95" s="1674"/>
      <c r="AT95" s="1674"/>
      <c r="AU95" s="1674"/>
      <c r="AV95" s="1674"/>
      <c r="AW95" s="1674"/>
      <c r="AX95" s="1674"/>
      <c r="AY95" s="1674"/>
      <c r="AZ95" s="1674"/>
      <c r="BA95" s="1674"/>
      <c r="BB95" s="1674"/>
      <c r="BC95" s="1674"/>
      <c r="BD95" s="1674"/>
      <c r="BE95" s="1674"/>
      <c r="BF95" s="1674"/>
      <c r="BG95" s="1674"/>
      <c r="BH95" s="1674"/>
      <c r="BI95" s="1674"/>
      <c r="BJ95" s="1674"/>
      <c r="BK95" s="1674"/>
      <c r="BL95" s="1674"/>
      <c r="BM95" s="1674"/>
      <c r="BN95" s="1674"/>
      <c r="BO95" s="1674"/>
      <c r="BP95" s="1674"/>
      <c r="BQ95" s="1674"/>
      <c r="BR95" s="1674"/>
      <c r="BS95" s="1674"/>
      <c r="BT95" s="1674"/>
      <c r="BU95" s="1675"/>
      <c r="BV95" s="1674"/>
      <c r="BW95" s="1674"/>
      <c r="BX95" s="1674"/>
      <c r="BY95" s="1674"/>
      <c r="BZ95" s="1674"/>
    </row>
    <row r="96" spans="2:78" ht="12" customHeight="1">
      <c r="B96" s="1722"/>
      <c r="C96" s="1722"/>
      <c r="D96" s="1785"/>
      <c r="E96" s="1786"/>
      <c r="F96" s="1786"/>
      <c r="G96" s="1786"/>
      <c r="H96" s="1786"/>
      <c r="I96" s="1786"/>
      <c r="J96" s="1786"/>
      <c r="K96" s="1786"/>
      <c r="L96" s="1786"/>
      <c r="M96" s="1787"/>
      <c r="N96" s="1672"/>
      <c r="O96" s="1672"/>
      <c r="P96" s="1672"/>
      <c r="Q96" s="1672"/>
      <c r="R96" s="1672"/>
      <c r="S96" s="1672"/>
      <c r="T96" s="1672"/>
      <c r="U96" s="1672"/>
      <c r="V96" s="1672"/>
      <c r="W96" s="1672"/>
      <c r="X96" s="1672"/>
      <c r="Y96" s="1672"/>
      <c r="Z96" s="1672"/>
      <c r="AA96" s="1672"/>
      <c r="AB96" s="1672"/>
      <c r="AC96" s="1672"/>
      <c r="AD96" s="1672"/>
      <c r="AE96" s="1672"/>
      <c r="AF96" s="1672"/>
      <c r="AG96" s="1672"/>
      <c r="AH96" s="1672"/>
      <c r="AI96" s="1672"/>
      <c r="AJ96" s="1672"/>
      <c r="AK96" s="1672"/>
      <c r="AL96" s="1672"/>
      <c r="AM96" s="1672"/>
      <c r="AN96" s="1672"/>
      <c r="AO96" s="1672"/>
      <c r="AP96" s="1672"/>
      <c r="AQ96" s="1672"/>
      <c r="AR96" s="1672"/>
      <c r="AS96" s="1672"/>
      <c r="AT96" s="1672"/>
      <c r="AU96" s="1672"/>
      <c r="AV96" s="1672"/>
      <c r="AW96" s="1672"/>
      <c r="AX96" s="1672"/>
      <c r="AY96" s="1672"/>
      <c r="AZ96" s="1672"/>
      <c r="BA96" s="1672"/>
      <c r="BB96" s="1672"/>
      <c r="BC96" s="1672"/>
      <c r="BD96" s="1672"/>
      <c r="BE96" s="1672"/>
      <c r="BF96" s="1672"/>
      <c r="BG96" s="1672"/>
      <c r="BH96" s="1672"/>
      <c r="BI96" s="1672"/>
      <c r="BJ96" s="1672"/>
      <c r="BK96" s="1672"/>
      <c r="BL96" s="1672"/>
      <c r="BM96" s="1672"/>
      <c r="BN96" s="1672"/>
      <c r="BO96" s="1672"/>
      <c r="BP96" s="1672"/>
      <c r="BQ96" s="1672"/>
      <c r="BR96" s="1672"/>
      <c r="BS96" s="1672"/>
      <c r="BT96" s="1672"/>
      <c r="BU96" s="1673"/>
      <c r="BV96" s="1672"/>
      <c r="BW96" s="1672"/>
      <c r="BX96" s="1672"/>
      <c r="BY96" s="1672"/>
      <c r="BZ96" s="1672"/>
    </row>
    <row r="97" spans="2:78" ht="12" customHeight="1">
      <c r="B97" s="1722"/>
      <c r="C97" s="1722"/>
      <c r="D97" s="1784" t="s">
        <v>217</v>
      </c>
      <c r="E97" s="1676"/>
      <c r="F97" s="1676"/>
      <c r="G97" s="1676"/>
      <c r="H97" s="1676"/>
      <c r="I97" s="1676"/>
      <c r="J97" s="1676"/>
      <c r="K97" s="1676"/>
      <c r="L97" s="1676"/>
      <c r="M97" s="1677"/>
      <c r="N97" s="1674"/>
      <c r="O97" s="1674"/>
      <c r="P97" s="1674"/>
      <c r="Q97" s="1674"/>
      <c r="R97" s="1674"/>
      <c r="S97" s="1674"/>
      <c r="T97" s="1674"/>
      <c r="U97" s="1674"/>
      <c r="V97" s="1674"/>
      <c r="W97" s="1674"/>
      <c r="X97" s="1674"/>
      <c r="Y97" s="1674"/>
      <c r="Z97" s="1674"/>
      <c r="AA97" s="1674"/>
      <c r="AB97" s="1674"/>
      <c r="AC97" s="1674"/>
      <c r="AD97" s="1674"/>
      <c r="AE97" s="1674"/>
      <c r="AF97" s="1674"/>
      <c r="AG97" s="1674"/>
      <c r="AH97" s="1674"/>
      <c r="AI97" s="1674"/>
      <c r="AJ97" s="1674"/>
      <c r="AK97" s="1674"/>
      <c r="AL97" s="1674"/>
      <c r="AM97" s="1674"/>
      <c r="AN97" s="1674"/>
      <c r="AO97" s="1674"/>
      <c r="AP97" s="1674"/>
      <c r="AQ97" s="1674"/>
      <c r="AR97" s="1674"/>
      <c r="AS97" s="1674"/>
      <c r="AT97" s="1674"/>
      <c r="AU97" s="1674"/>
      <c r="AV97" s="1674"/>
      <c r="AW97" s="1674"/>
      <c r="AX97" s="1674"/>
      <c r="AY97" s="1674"/>
      <c r="AZ97" s="1674"/>
      <c r="BA97" s="1674"/>
      <c r="BB97" s="1674"/>
      <c r="BC97" s="1674"/>
      <c r="BD97" s="1674"/>
      <c r="BE97" s="1674"/>
      <c r="BF97" s="1674"/>
      <c r="BG97" s="1674"/>
      <c r="BH97" s="1674"/>
      <c r="BI97" s="1674"/>
      <c r="BJ97" s="1674"/>
      <c r="BK97" s="1674"/>
      <c r="BL97" s="1674"/>
      <c r="BM97" s="1674"/>
      <c r="BN97" s="1674"/>
      <c r="BO97" s="1674"/>
      <c r="BP97" s="1674"/>
      <c r="BQ97" s="1674"/>
      <c r="BR97" s="1674"/>
      <c r="BS97" s="1674"/>
      <c r="BT97" s="1674"/>
      <c r="BU97" s="1675"/>
      <c r="BV97" s="1674"/>
      <c r="BW97" s="1674"/>
      <c r="BX97" s="1674"/>
      <c r="BY97" s="1674"/>
      <c r="BZ97" s="1674"/>
    </row>
    <row r="98" spans="2:78" ht="12" customHeight="1">
      <c r="B98" s="1722"/>
      <c r="C98" s="1723"/>
      <c r="D98" s="1785"/>
      <c r="E98" s="1786"/>
      <c r="F98" s="1786"/>
      <c r="G98" s="1786"/>
      <c r="H98" s="1786"/>
      <c r="I98" s="1786"/>
      <c r="J98" s="1786"/>
      <c r="K98" s="1786"/>
      <c r="L98" s="1786"/>
      <c r="M98" s="1787"/>
      <c r="N98" s="1672"/>
      <c r="O98" s="1672"/>
      <c r="P98" s="1672"/>
      <c r="Q98" s="1672"/>
      <c r="R98" s="1672"/>
      <c r="S98" s="1672"/>
      <c r="T98" s="1672"/>
      <c r="U98" s="1672"/>
      <c r="V98" s="1672"/>
      <c r="W98" s="1672"/>
      <c r="X98" s="1672"/>
      <c r="Y98" s="1672"/>
      <c r="Z98" s="1672"/>
      <c r="AA98" s="1672"/>
      <c r="AB98" s="1672"/>
      <c r="AC98" s="1672"/>
      <c r="AD98" s="1672"/>
      <c r="AE98" s="1672"/>
      <c r="AF98" s="1672"/>
      <c r="AG98" s="1672"/>
      <c r="AH98" s="1672"/>
      <c r="AI98" s="1672"/>
      <c r="AJ98" s="1672"/>
      <c r="AK98" s="1672"/>
      <c r="AL98" s="1672"/>
      <c r="AM98" s="1672"/>
      <c r="AN98" s="1672"/>
      <c r="AO98" s="1672"/>
      <c r="AP98" s="1672"/>
      <c r="AQ98" s="1672"/>
      <c r="AR98" s="1672"/>
      <c r="AS98" s="1672"/>
      <c r="AT98" s="1672"/>
      <c r="AU98" s="1672"/>
      <c r="AV98" s="1672"/>
      <c r="AW98" s="1672"/>
      <c r="AX98" s="1672"/>
      <c r="AY98" s="1672"/>
      <c r="AZ98" s="1672"/>
      <c r="BA98" s="1672"/>
      <c r="BB98" s="1672"/>
      <c r="BC98" s="1672"/>
      <c r="BD98" s="1672"/>
      <c r="BE98" s="1672"/>
      <c r="BF98" s="1672"/>
      <c r="BG98" s="1672"/>
      <c r="BH98" s="1672"/>
      <c r="BI98" s="1672"/>
      <c r="BJ98" s="1672"/>
      <c r="BK98" s="1672"/>
      <c r="BL98" s="1672"/>
      <c r="BM98" s="1672"/>
      <c r="BN98" s="1672"/>
      <c r="BO98" s="1672"/>
      <c r="BP98" s="1672"/>
      <c r="BQ98" s="1672"/>
      <c r="BR98" s="1672"/>
      <c r="BS98" s="1672"/>
      <c r="BT98" s="1672"/>
      <c r="BU98" s="1673"/>
      <c r="BV98" s="1672"/>
      <c r="BW98" s="1672"/>
      <c r="BX98" s="1672"/>
      <c r="BY98" s="1672"/>
      <c r="BZ98" s="1672"/>
    </row>
    <row r="99" spans="2:78" ht="12" customHeight="1">
      <c r="B99" s="1722"/>
      <c r="C99" s="1784" t="s">
        <v>85</v>
      </c>
      <c r="D99" s="1676"/>
      <c r="E99" s="1676"/>
      <c r="F99" s="1676"/>
      <c r="G99" s="1676"/>
      <c r="H99" s="1676"/>
      <c r="I99" s="1676"/>
      <c r="J99" s="1676"/>
      <c r="K99" s="1676"/>
      <c r="L99" s="1676"/>
      <c r="M99" s="1677"/>
      <c r="N99" s="1674"/>
      <c r="O99" s="1674"/>
      <c r="P99" s="1674"/>
      <c r="Q99" s="1674"/>
      <c r="R99" s="1674"/>
      <c r="S99" s="1674"/>
      <c r="T99" s="1674"/>
      <c r="U99" s="1674"/>
      <c r="V99" s="1674"/>
      <c r="W99" s="1674"/>
      <c r="X99" s="1674"/>
      <c r="Y99" s="1674"/>
      <c r="Z99" s="1674"/>
      <c r="AA99" s="1674"/>
      <c r="AB99" s="1674"/>
      <c r="AC99" s="1674"/>
      <c r="AD99" s="1674"/>
      <c r="AE99" s="1674"/>
      <c r="AF99" s="1674"/>
      <c r="AG99" s="1674"/>
      <c r="AH99" s="1674"/>
      <c r="AI99" s="1674"/>
      <c r="AJ99" s="1674"/>
      <c r="AK99" s="1674"/>
      <c r="AL99" s="1674"/>
      <c r="AM99" s="1674"/>
      <c r="AN99" s="1674"/>
      <c r="AO99" s="1674"/>
      <c r="AP99" s="1674"/>
      <c r="AQ99" s="1674"/>
      <c r="AR99" s="1674"/>
      <c r="AS99" s="1674"/>
      <c r="AT99" s="1674"/>
      <c r="AU99" s="1674"/>
      <c r="AV99" s="1674"/>
      <c r="AW99" s="1674"/>
      <c r="AX99" s="1674"/>
      <c r="AY99" s="1674"/>
      <c r="AZ99" s="1674"/>
      <c r="BA99" s="1674"/>
      <c r="BB99" s="1674"/>
      <c r="BC99" s="1674"/>
      <c r="BD99" s="1674"/>
      <c r="BE99" s="1674"/>
      <c r="BF99" s="1674"/>
      <c r="BG99" s="1674"/>
      <c r="BH99" s="1674"/>
      <c r="BI99" s="1674"/>
      <c r="BJ99" s="1674"/>
      <c r="BK99" s="1674"/>
      <c r="BL99" s="1674"/>
      <c r="BM99" s="1674"/>
      <c r="BN99" s="1674"/>
      <c r="BO99" s="1674"/>
      <c r="BP99" s="1674"/>
      <c r="BQ99" s="1674"/>
      <c r="BR99" s="1674"/>
      <c r="BS99" s="1674"/>
      <c r="BT99" s="1674"/>
      <c r="BU99" s="1675"/>
      <c r="BV99" s="1674"/>
      <c r="BW99" s="1674"/>
      <c r="BX99" s="1674"/>
      <c r="BY99" s="1674"/>
      <c r="BZ99" s="1674"/>
    </row>
    <row r="100" spans="2:78" ht="12" customHeight="1">
      <c r="B100" s="1723"/>
      <c r="C100" s="1785"/>
      <c r="D100" s="1786"/>
      <c r="E100" s="1786"/>
      <c r="F100" s="1786"/>
      <c r="G100" s="1786"/>
      <c r="H100" s="1786"/>
      <c r="I100" s="1786"/>
      <c r="J100" s="1786"/>
      <c r="K100" s="1786"/>
      <c r="L100" s="1786"/>
      <c r="M100" s="1787"/>
      <c r="N100" s="1672"/>
      <c r="O100" s="1672"/>
      <c r="P100" s="1672"/>
      <c r="Q100" s="1672"/>
      <c r="R100" s="1672"/>
      <c r="S100" s="1672"/>
      <c r="T100" s="1672"/>
      <c r="U100" s="1672"/>
      <c r="V100" s="1672"/>
      <c r="W100" s="1672"/>
      <c r="X100" s="1672"/>
      <c r="Y100" s="1672"/>
      <c r="Z100" s="1672"/>
      <c r="AA100" s="1672"/>
      <c r="AB100" s="1672"/>
      <c r="AC100" s="1672"/>
      <c r="AD100" s="1672"/>
      <c r="AE100" s="1672"/>
      <c r="AF100" s="1672"/>
      <c r="AG100" s="1672"/>
      <c r="AH100" s="1672"/>
      <c r="AI100" s="1672"/>
      <c r="AJ100" s="1672"/>
      <c r="AK100" s="1672"/>
      <c r="AL100" s="1672"/>
      <c r="AM100" s="1672"/>
      <c r="AN100" s="1672"/>
      <c r="AO100" s="1672"/>
      <c r="AP100" s="1672"/>
      <c r="AQ100" s="1672"/>
      <c r="AR100" s="1672"/>
      <c r="AS100" s="1672"/>
      <c r="AT100" s="1672"/>
      <c r="AU100" s="1672"/>
      <c r="AV100" s="1672"/>
      <c r="AW100" s="1672"/>
      <c r="AX100" s="1672"/>
      <c r="AY100" s="1672"/>
      <c r="AZ100" s="1672"/>
      <c r="BA100" s="1672"/>
      <c r="BB100" s="1672"/>
      <c r="BC100" s="1672"/>
      <c r="BD100" s="1672"/>
      <c r="BE100" s="1672"/>
      <c r="BF100" s="1672"/>
      <c r="BG100" s="1672"/>
      <c r="BH100" s="1672"/>
      <c r="BI100" s="1672"/>
      <c r="BJ100" s="1672"/>
      <c r="BK100" s="1672"/>
      <c r="BL100" s="1672"/>
      <c r="BM100" s="1672"/>
      <c r="BN100" s="1672"/>
      <c r="BO100" s="1672"/>
      <c r="BP100" s="1672"/>
      <c r="BQ100" s="1672"/>
      <c r="BR100" s="1672"/>
      <c r="BS100" s="1672"/>
      <c r="BT100" s="1672"/>
      <c r="BU100" s="1673"/>
      <c r="BV100" s="1672"/>
      <c r="BW100" s="1672"/>
      <c r="BX100" s="1672"/>
      <c r="BY100" s="1672"/>
      <c r="BZ100" s="1672"/>
    </row>
    <row r="101" spans="3:78" ht="15" customHeight="1">
      <c r="C101" s="1784" t="s">
        <v>149</v>
      </c>
      <c r="D101" s="1676"/>
      <c r="E101" s="1676"/>
      <c r="F101" s="1676"/>
      <c r="G101" s="1676"/>
      <c r="H101" s="1676"/>
      <c r="I101" s="1676"/>
      <c r="J101" s="1676"/>
      <c r="K101" s="1676"/>
      <c r="L101" s="1676"/>
      <c r="M101" s="1677"/>
      <c r="N101" s="1674"/>
      <c r="O101" s="1674"/>
      <c r="P101" s="1674"/>
      <c r="Q101" s="1674"/>
      <c r="R101" s="1674"/>
      <c r="S101" s="1674"/>
      <c r="T101" s="1674"/>
      <c r="U101" s="1674"/>
      <c r="V101" s="1674"/>
      <c r="W101" s="1674"/>
      <c r="X101" s="1674"/>
      <c r="Y101" s="1674"/>
      <c r="Z101" s="1674"/>
      <c r="AA101" s="1674"/>
      <c r="AB101" s="1674"/>
      <c r="AC101" s="1674"/>
      <c r="AD101" s="1674"/>
      <c r="AE101" s="1674"/>
      <c r="AF101" s="1674"/>
      <c r="AG101" s="1674"/>
      <c r="AH101" s="1674"/>
      <c r="AI101" s="1674"/>
      <c r="AJ101" s="1674"/>
      <c r="AK101" s="1674"/>
      <c r="AL101" s="1674"/>
      <c r="AM101" s="1674"/>
      <c r="AN101" s="1674"/>
      <c r="AO101" s="1674"/>
      <c r="AP101" s="1674"/>
      <c r="AQ101" s="1674"/>
      <c r="AR101" s="1674"/>
      <c r="AS101" s="1674"/>
      <c r="AT101" s="1674"/>
      <c r="AU101" s="1674"/>
      <c r="AV101" s="1674"/>
      <c r="AW101" s="1674"/>
      <c r="AX101" s="1674"/>
      <c r="AY101" s="1674"/>
      <c r="AZ101" s="1674"/>
      <c r="BA101" s="1674"/>
      <c r="BB101" s="1674"/>
      <c r="BC101" s="1674"/>
      <c r="BD101" s="1674"/>
      <c r="BE101" s="1674"/>
      <c r="BF101" s="1674"/>
      <c r="BG101" s="1674"/>
      <c r="BH101" s="1674"/>
      <c r="BI101" s="1674"/>
      <c r="BJ101" s="1674"/>
      <c r="BK101" s="1674"/>
      <c r="BL101" s="1674"/>
      <c r="BM101" s="1674"/>
      <c r="BN101" s="1674"/>
      <c r="BO101" s="1674"/>
      <c r="BP101" s="1674"/>
      <c r="BQ101" s="1674"/>
      <c r="BR101" s="1674"/>
      <c r="BS101" s="1674"/>
      <c r="BT101" s="1674"/>
      <c r="BU101" s="1675"/>
      <c r="BV101" s="1674"/>
      <c r="BW101" s="1674"/>
      <c r="BX101" s="1674"/>
      <c r="BY101" s="1674"/>
      <c r="BZ101" s="1674"/>
    </row>
    <row r="102" spans="3:78" ht="15" customHeight="1">
      <c r="C102" s="1785"/>
      <c r="D102" s="1786"/>
      <c r="E102" s="1786"/>
      <c r="F102" s="1786"/>
      <c r="G102" s="1786"/>
      <c r="H102" s="1786"/>
      <c r="I102" s="1786"/>
      <c r="J102" s="1786"/>
      <c r="K102" s="1786"/>
      <c r="L102" s="1786"/>
      <c r="M102" s="1787"/>
      <c r="N102" s="1672"/>
      <c r="O102" s="1672"/>
      <c r="P102" s="1672"/>
      <c r="Q102" s="1672"/>
      <c r="R102" s="1672"/>
      <c r="S102" s="1672"/>
      <c r="T102" s="1672"/>
      <c r="U102" s="1672"/>
      <c r="V102" s="1672"/>
      <c r="W102" s="1672"/>
      <c r="X102" s="1672"/>
      <c r="Y102" s="1672"/>
      <c r="Z102" s="1672"/>
      <c r="AA102" s="1672"/>
      <c r="AB102" s="1672"/>
      <c r="AC102" s="1672"/>
      <c r="AD102" s="1672"/>
      <c r="AE102" s="1672"/>
      <c r="AF102" s="1672"/>
      <c r="AG102" s="1672"/>
      <c r="AH102" s="1672"/>
      <c r="AI102" s="1672"/>
      <c r="AJ102" s="1672"/>
      <c r="AK102" s="1672"/>
      <c r="AL102" s="1672"/>
      <c r="AM102" s="1672"/>
      <c r="AN102" s="1672"/>
      <c r="AO102" s="1672"/>
      <c r="AP102" s="1672"/>
      <c r="AQ102" s="1672"/>
      <c r="AR102" s="1672"/>
      <c r="AS102" s="1672"/>
      <c r="AT102" s="1672"/>
      <c r="AU102" s="1672"/>
      <c r="AV102" s="1672"/>
      <c r="AW102" s="1672"/>
      <c r="AX102" s="1672"/>
      <c r="AY102" s="1672"/>
      <c r="AZ102" s="1672"/>
      <c r="BA102" s="1672"/>
      <c r="BB102" s="1672"/>
      <c r="BC102" s="1672"/>
      <c r="BD102" s="1672"/>
      <c r="BE102" s="1672"/>
      <c r="BF102" s="1672"/>
      <c r="BG102" s="1672"/>
      <c r="BH102" s="1672"/>
      <c r="BI102" s="1672"/>
      <c r="BJ102" s="1672"/>
      <c r="BK102" s="1672"/>
      <c r="BL102" s="1672"/>
      <c r="BM102" s="1672"/>
      <c r="BN102" s="1672"/>
      <c r="BO102" s="1672"/>
      <c r="BP102" s="1672"/>
      <c r="BQ102" s="1672"/>
      <c r="BR102" s="1672"/>
      <c r="BS102" s="1672"/>
      <c r="BT102" s="1672"/>
      <c r="BU102" s="1673"/>
      <c r="BV102" s="1672"/>
      <c r="BW102" s="1672"/>
      <c r="BX102" s="1672"/>
      <c r="BY102" s="1672"/>
      <c r="BZ102" s="1672"/>
    </row>
  </sheetData>
  <sheetProtection/>
  <mergeCells count="2151">
    <mergeCell ref="BP102:BR102"/>
    <mergeCell ref="BS102:BU102"/>
    <mergeCell ref="BV102:BZ102"/>
    <mergeCell ref="AX102:AZ102"/>
    <mergeCell ref="BA102:BC102"/>
    <mergeCell ref="BD102:BF102"/>
    <mergeCell ref="BG102:BI102"/>
    <mergeCell ref="BJ102:BL102"/>
    <mergeCell ref="BM102:BO102"/>
    <mergeCell ref="AF102:AH102"/>
    <mergeCell ref="AI102:AK102"/>
    <mergeCell ref="AL102:AN102"/>
    <mergeCell ref="AO102:AQ102"/>
    <mergeCell ref="AR102:AT102"/>
    <mergeCell ref="AU102:AW102"/>
    <mergeCell ref="BM101:BO101"/>
    <mergeCell ref="BP101:BR101"/>
    <mergeCell ref="BS101:BU101"/>
    <mergeCell ref="BV101:BZ101"/>
    <mergeCell ref="N102:P102"/>
    <mergeCell ref="Q102:S102"/>
    <mergeCell ref="T102:V102"/>
    <mergeCell ref="W102:Y102"/>
    <mergeCell ref="Z102:AB102"/>
    <mergeCell ref="AC102:AE102"/>
    <mergeCell ref="AU101:AW101"/>
    <mergeCell ref="AX101:AZ101"/>
    <mergeCell ref="BA101:BC101"/>
    <mergeCell ref="BD101:BF101"/>
    <mergeCell ref="BG101:BI101"/>
    <mergeCell ref="BJ101:BL101"/>
    <mergeCell ref="AC101:AE101"/>
    <mergeCell ref="AF101:AH101"/>
    <mergeCell ref="AI101:AK101"/>
    <mergeCell ref="AL101:AN101"/>
    <mergeCell ref="AO101:AQ101"/>
    <mergeCell ref="AR101:AT101"/>
    <mergeCell ref="C101:M102"/>
    <mergeCell ref="N101:P101"/>
    <mergeCell ref="Q101:S101"/>
    <mergeCell ref="T101:V101"/>
    <mergeCell ref="W101:Y101"/>
    <mergeCell ref="Z101:AB101"/>
    <mergeCell ref="BG100:BI100"/>
    <mergeCell ref="BJ100:BL100"/>
    <mergeCell ref="BM100:BO100"/>
    <mergeCell ref="BP100:BR100"/>
    <mergeCell ref="BS100:BU100"/>
    <mergeCell ref="BV100:BZ100"/>
    <mergeCell ref="AO100:AQ100"/>
    <mergeCell ref="AR100:AT100"/>
    <mergeCell ref="AU100:AW100"/>
    <mergeCell ref="AX100:AZ100"/>
    <mergeCell ref="BA100:BC100"/>
    <mergeCell ref="BD100:BF100"/>
    <mergeCell ref="BV99:BZ99"/>
    <mergeCell ref="N100:P100"/>
    <mergeCell ref="Q100:S100"/>
    <mergeCell ref="T100:V100"/>
    <mergeCell ref="W100:Y100"/>
    <mergeCell ref="Z100:AB100"/>
    <mergeCell ref="AC100:AE100"/>
    <mergeCell ref="AF100:AH100"/>
    <mergeCell ref="AI100:AK100"/>
    <mergeCell ref="AL100:AN100"/>
    <mergeCell ref="BD99:BF99"/>
    <mergeCell ref="BG99:BI99"/>
    <mergeCell ref="BJ99:BL99"/>
    <mergeCell ref="BM99:BO99"/>
    <mergeCell ref="BP99:BR99"/>
    <mergeCell ref="BS99:BU99"/>
    <mergeCell ref="AL99:AN99"/>
    <mergeCell ref="AO99:AQ99"/>
    <mergeCell ref="AR99:AT99"/>
    <mergeCell ref="AU99:AW99"/>
    <mergeCell ref="AX99:AZ99"/>
    <mergeCell ref="BA99:BC99"/>
    <mergeCell ref="BV98:BZ98"/>
    <mergeCell ref="C99:M100"/>
    <mergeCell ref="N99:P99"/>
    <mergeCell ref="Q99:S99"/>
    <mergeCell ref="T99:V99"/>
    <mergeCell ref="W99:Y99"/>
    <mergeCell ref="Z99:AB99"/>
    <mergeCell ref="AC99:AE99"/>
    <mergeCell ref="AF99:AH99"/>
    <mergeCell ref="AI99:AK99"/>
    <mergeCell ref="BD98:BF98"/>
    <mergeCell ref="BG98:BI98"/>
    <mergeCell ref="BJ98:BL98"/>
    <mergeCell ref="BM98:BO98"/>
    <mergeCell ref="BP98:BR98"/>
    <mergeCell ref="BS98:BU98"/>
    <mergeCell ref="AL98:AN98"/>
    <mergeCell ref="AO98:AQ98"/>
    <mergeCell ref="AR98:AT98"/>
    <mergeCell ref="AU98:AW98"/>
    <mergeCell ref="AX98:AZ98"/>
    <mergeCell ref="BA98:BC98"/>
    <mergeCell ref="BS97:BU97"/>
    <mergeCell ref="BV97:BZ97"/>
    <mergeCell ref="N98:P98"/>
    <mergeCell ref="Q98:S98"/>
    <mergeCell ref="T98:V98"/>
    <mergeCell ref="W98:Y98"/>
    <mergeCell ref="Z98:AB98"/>
    <mergeCell ref="AC98:AE98"/>
    <mergeCell ref="AF98:AH98"/>
    <mergeCell ref="AI98:AK98"/>
    <mergeCell ref="BA97:BC97"/>
    <mergeCell ref="BD97:BF97"/>
    <mergeCell ref="BG97:BI97"/>
    <mergeCell ref="BJ97:BL97"/>
    <mergeCell ref="BM97:BO97"/>
    <mergeCell ref="BP97:BR97"/>
    <mergeCell ref="AI97:AK97"/>
    <mergeCell ref="AL97:AN97"/>
    <mergeCell ref="AO97:AQ97"/>
    <mergeCell ref="AR97:AT97"/>
    <mergeCell ref="AU97:AW97"/>
    <mergeCell ref="AX97:AZ97"/>
    <mergeCell ref="BS96:BU96"/>
    <mergeCell ref="BV96:BZ96"/>
    <mergeCell ref="D97:M98"/>
    <mergeCell ref="N97:P97"/>
    <mergeCell ref="Q97:S97"/>
    <mergeCell ref="T97:V97"/>
    <mergeCell ref="W97:Y97"/>
    <mergeCell ref="Z97:AB97"/>
    <mergeCell ref="AC97:AE97"/>
    <mergeCell ref="AF97:AH97"/>
    <mergeCell ref="BA96:BC96"/>
    <mergeCell ref="BD96:BF96"/>
    <mergeCell ref="BG96:BI96"/>
    <mergeCell ref="BJ96:BL96"/>
    <mergeCell ref="BM96:BO96"/>
    <mergeCell ref="BP96:BR96"/>
    <mergeCell ref="AI96:AK96"/>
    <mergeCell ref="AL96:AN96"/>
    <mergeCell ref="AO96:AQ96"/>
    <mergeCell ref="AR96:AT96"/>
    <mergeCell ref="AU96:AW96"/>
    <mergeCell ref="AX96:AZ96"/>
    <mergeCell ref="BP95:BR95"/>
    <mergeCell ref="BS95:BU95"/>
    <mergeCell ref="BV95:BZ95"/>
    <mergeCell ref="N96:P96"/>
    <mergeCell ref="Q96:S96"/>
    <mergeCell ref="T96:V96"/>
    <mergeCell ref="W96:Y96"/>
    <mergeCell ref="Z96:AB96"/>
    <mergeCell ref="AC96:AE96"/>
    <mergeCell ref="AF96:AH96"/>
    <mergeCell ref="AX95:AZ95"/>
    <mergeCell ref="BA95:BC95"/>
    <mergeCell ref="BD95:BF95"/>
    <mergeCell ref="BG95:BI95"/>
    <mergeCell ref="BJ95:BL95"/>
    <mergeCell ref="BM95:BO95"/>
    <mergeCell ref="AF95:AH95"/>
    <mergeCell ref="AI95:AK95"/>
    <mergeCell ref="AL95:AN95"/>
    <mergeCell ref="AO95:AQ95"/>
    <mergeCell ref="AR95:AT95"/>
    <mergeCell ref="AU95:AW95"/>
    <mergeCell ref="BP94:BR94"/>
    <mergeCell ref="BS94:BU94"/>
    <mergeCell ref="BV94:BZ94"/>
    <mergeCell ref="D95:M96"/>
    <mergeCell ref="N95:P95"/>
    <mergeCell ref="Q95:S95"/>
    <mergeCell ref="T95:V95"/>
    <mergeCell ref="W95:Y95"/>
    <mergeCell ref="Z95:AB95"/>
    <mergeCell ref="AC95:AE95"/>
    <mergeCell ref="AX94:AZ94"/>
    <mergeCell ref="BA94:BC94"/>
    <mergeCell ref="BD94:BF94"/>
    <mergeCell ref="BG94:BI94"/>
    <mergeCell ref="BJ94:BL94"/>
    <mergeCell ref="BM94:BO94"/>
    <mergeCell ref="AF94:AH94"/>
    <mergeCell ref="AI94:AK94"/>
    <mergeCell ref="AL94:AN94"/>
    <mergeCell ref="AO94:AQ94"/>
    <mergeCell ref="AR94:AT94"/>
    <mergeCell ref="AU94:AW94"/>
    <mergeCell ref="BM93:BO93"/>
    <mergeCell ref="BP93:BR93"/>
    <mergeCell ref="BS93:BU93"/>
    <mergeCell ref="BV93:BZ93"/>
    <mergeCell ref="N94:P94"/>
    <mergeCell ref="Q94:S94"/>
    <mergeCell ref="T94:V94"/>
    <mergeCell ref="W94:Y94"/>
    <mergeCell ref="Z94:AB94"/>
    <mergeCell ref="AC94:AE94"/>
    <mergeCell ref="AU93:AW93"/>
    <mergeCell ref="AX93:AZ93"/>
    <mergeCell ref="BA93:BC93"/>
    <mergeCell ref="BD93:BF93"/>
    <mergeCell ref="BG93:BI93"/>
    <mergeCell ref="BJ93:BL93"/>
    <mergeCell ref="AC93:AE93"/>
    <mergeCell ref="AF93:AH93"/>
    <mergeCell ref="AI93:AK93"/>
    <mergeCell ref="AL93:AN93"/>
    <mergeCell ref="AO93:AQ93"/>
    <mergeCell ref="AR93:AT93"/>
    <mergeCell ref="BM92:BO92"/>
    <mergeCell ref="BP92:BR92"/>
    <mergeCell ref="BS92:BU92"/>
    <mergeCell ref="BV92:BZ92"/>
    <mergeCell ref="D93:M94"/>
    <mergeCell ref="N93:P93"/>
    <mergeCell ref="Q93:S93"/>
    <mergeCell ref="T93:V93"/>
    <mergeCell ref="W93:Y93"/>
    <mergeCell ref="Z93:AB93"/>
    <mergeCell ref="AU92:AW92"/>
    <mergeCell ref="AX92:AZ92"/>
    <mergeCell ref="BA92:BC92"/>
    <mergeCell ref="BD92:BF92"/>
    <mergeCell ref="BG92:BI92"/>
    <mergeCell ref="BJ92:BL92"/>
    <mergeCell ref="AC92:AE92"/>
    <mergeCell ref="AF92:AH92"/>
    <mergeCell ref="AI92:AK92"/>
    <mergeCell ref="AL92:AN92"/>
    <mergeCell ref="AO92:AQ92"/>
    <mergeCell ref="AR92:AT92"/>
    <mergeCell ref="BJ91:BL91"/>
    <mergeCell ref="BM91:BO91"/>
    <mergeCell ref="BP91:BR91"/>
    <mergeCell ref="BS91:BU91"/>
    <mergeCell ref="BV91:BZ91"/>
    <mergeCell ref="N92:P92"/>
    <mergeCell ref="Q92:S92"/>
    <mergeCell ref="T92:V92"/>
    <mergeCell ref="W92:Y92"/>
    <mergeCell ref="Z92:AB92"/>
    <mergeCell ref="AR91:AT91"/>
    <mergeCell ref="AU91:AW91"/>
    <mergeCell ref="AX91:AZ91"/>
    <mergeCell ref="BA91:BC91"/>
    <mergeCell ref="BD91:BF91"/>
    <mergeCell ref="BG91:BI91"/>
    <mergeCell ref="Z91:AB91"/>
    <mergeCell ref="AC91:AE91"/>
    <mergeCell ref="AF91:AH91"/>
    <mergeCell ref="AI91:AK91"/>
    <mergeCell ref="AL91:AN91"/>
    <mergeCell ref="AO91:AQ91"/>
    <mergeCell ref="BM90:BO90"/>
    <mergeCell ref="BP90:BR90"/>
    <mergeCell ref="BS90:BU90"/>
    <mergeCell ref="BV90:BZ90"/>
    <mergeCell ref="C91:C98"/>
    <mergeCell ref="D91:M92"/>
    <mergeCell ref="N91:P91"/>
    <mergeCell ref="Q91:S91"/>
    <mergeCell ref="T91:V91"/>
    <mergeCell ref="W91:Y91"/>
    <mergeCell ref="AU90:AW90"/>
    <mergeCell ref="AX90:AZ90"/>
    <mergeCell ref="BA90:BC90"/>
    <mergeCell ref="BD90:BF90"/>
    <mergeCell ref="BG90:BI90"/>
    <mergeCell ref="BJ90:BL90"/>
    <mergeCell ref="AC90:AE90"/>
    <mergeCell ref="AF90:AH90"/>
    <mergeCell ref="AI90:AK90"/>
    <mergeCell ref="AL90:AN90"/>
    <mergeCell ref="AO90:AQ90"/>
    <mergeCell ref="AR90:AT90"/>
    <mergeCell ref="BJ89:BL89"/>
    <mergeCell ref="BM89:BO89"/>
    <mergeCell ref="BP89:BR89"/>
    <mergeCell ref="BS89:BU89"/>
    <mergeCell ref="BV89:BZ89"/>
    <mergeCell ref="N90:P90"/>
    <mergeCell ref="Q90:S90"/>
    <mergeCell ref="T90:V90"/>
    <mergeCell ref="W90:Y90"/>
    <mergeCell ref="Z90:AB90"/>
    <mergeCell ref="AR89:AT89"/>
    <mergeCell ref="AU89:AW89"/>
    <mergeCell ref="AX89:AZ89"/>
    <mergeCell ref="BA89:BC89"/>
    <mergeCell ref="BD89:BF89"/>
    <mergeCell ref="BG89:BI89"/>
    <mergeCell ref="Z89:AB89"/>
    <mergeCell ref="AC89:AE89"/>
    <mergeCell ref="AF89:AH89"/>
    <mergeCell ref="AI89:AK89"/>
    <mergeCell ref="AL89:AN89"/>
    <mergeCell ref="AO89:AQ89"/>
    <mergeCell ref="B89:B100"/>
    <mergeCell ref="C89:M90"/>
    <mergeCell ref="N89:P89"/>
    <mergeCell ref="Q89:S89"/>
    <mergeCell ref="T89:V89"/>
    <mergeCell ref="W89:Y89"/>
    <mergeCell ref="BG88:BI88"/>
    <mergeCell ref="BJ88:BL88"/>
    <mergeCell ref="BM88:BO88"/>
    <mergeCell ref="BP88:BR88"/>
    <mergeCell ref="BS88:BU88"/>
    <mergeCell ref="BV88:BZ88"/>
    <mergeCell ref="AO88:AQ88"/>
    <mergeCell ref="AR88:AT88"/>
    <mergeCell ref="AU88:AW88"/>
    <mergeCell ref="AX88:AZ88"/>
    <mergeCell ref="BA88:BC88"/>
    <mergeCell ref="BD88:BF88"/>
    <mergeCell ref="BV87:BZ87"/>
    <mergeCell ref="N88:P88"/>
    <mergeCell ref="Q88:S88"/>
    <mergeCell ref="T88:V88"/>
    <mergeCell ref="W88:Y88"/>
    <mergeCell ref="Z88:AB88"/>
    <mergeCell ref="AC88:AE88"/>
    <mergeCell ref="AF88:AH88"/>
    <mergeCell ref="AI88:AK88"/>
    <mergeCell ref="AL88:AN88"/>
    <mergeCell ref="BD87:BF87"/>
    <mergeCell ref="BG87:BI87"/>
    <mergeCell ref="BJ87:BL87"/>
    <mergeCell ref="BM87:BO87"/>
    <mergeCell ref="BP87:BR87"/>
    <mergeCell ref="BS87:BU87"/>
    <mergeCell ref="AL87:AN87"/>
    <mergeCell ref="AO87:AQ87"/>
    <mergeCell ref="AR87:AT87"/>
    <mergeCell ref="AU87:AW87"/>
    <mergeCell ref="AX87:AZ87"/>
    <mergeCell ref="BA87:BC87"/>
    <mergeCell ref="BV86:BZ86"/>
    <mergeCell ref="C87:M88"/>
    <mergeCell ref="N87:P87"/>
    <mergeCell ref="Q87:S87"/>
    <mergeCell ref="T87:V87"/>
    <mergeCell ref="W87:Y87"/>
    <mergeCell ref="Z87:AB87"/>
    <mergeCell ref="AC87:AE87"/>
    <mergeCell ref="AF87:AH87"/>
    <mergeCell ref="AI87:AK87"/>
    <mergeCell ref="BD86:BF86"/>
    <mergeCell ref="BG86:BI86"/>
    <mergeCell ref="BJ86:BL86"/>
    <mergeCell ref="BM86:BO86"/>
    <mergeCell ref="BP86:BR86"/>
    <mergeCell ref="BS86:BU86"/>
    <mergeCell ref="AL86:AN86"/>
    <mergeCell ref="AO86:AQ86"/>
    <mergeCell ref="AR86:AT86"/>
    <mergeCell ref="AU86:AW86"/>
    <mergeCell ref="AX86:AZ86"/>
    <mergeCell ref="BA86:BC86"/>
    <mergeCell ref="BS85:BU85"/>
    <mergeCell ref="BV85:BZ85"/>
    <mergeCell ref="N86:P86"/>
    <mergeCell ref="Q86:S86"/>
    <mergeCell ref="T86:V86"/>
    <mergeCell ref="W86:Y86"/>
    <mergeCell ref="Z86:AB86"/>
    <mergeCell ref="AC86:AE86"/>
    <mergeCell ref="AF86:AH86"/>
    <mergeCell ref="AI86:AK86"/>
    <mergeCell ref="BA85:BC85"/>
    <mergeCell ref="BD85:BF85"/>
    <mergeCell ref="BG85:BI85"/>
    <mergeCell ref="BJ85:BL85"/>
    <mergeCell ref="BM85:BO85"/>
    <mergeCell ref="BP85:BR85"/>
    <mergeCell ref="AI85:AK85"/>
    <mergeCell ref="AL85:AN85"/>
    <mergeCell ref="AO85:AQ85"/>
    <mergeCell ref="AR85:AT85"/>
    <mergeCell ref="AU85:AW85"/>
    <mergeCell ref="AX85:AZ85"/>
    <mergeCell ref="BS84:BU84"/>
    <mergeCell ref="BV84:BZ84"/>
    <mergeCell ref="C85:M86"/>
    <mergeCell ref="N85:P85"/>
    <mergeCell ref="Q85:S85"/>
    <mergeCell ref="T85:V85"/>
    <mergeCell ref="W85:Y85"/>
    <mergeCell ref="Z85:AB85"/>
    <mergeCell ref="AC85:AE85"/>
    <mergeCell ref="AF85:AH85"/>
    <mergeCell ref="BA84:BC84"/>
    <mergeCell ref="BD84:BF84"/>
    <mergeCell ref="BG84:BI84"/>
    <mergeCell ref="BJ84:BL84"/>
    <mergeCell ref="BM84:BO84"/>
    <mergeCell ref="BP84:BR84"/>
    <mergeCell ref="AI84:AK84"/>
    <mergeCell ref="AL84:AN84"/>
    <mergeCell ref="AO84:AQ84"/>
    <mergeCell ref="AR84:AT84"/>
    <mergeCell ref="AU84:AW84"/>
    <mergeCell ref="AX84:AZ84"/>
    <mergeCell ref="BP83:BR83"/>
    <mergeCell ref="BS83:BU83"/>
    <mergeCell ref="BV83:BZ83"/>
    <mergeCell ref="N84:P84"/>
    <mergeCell ref="Q84:S84"/>
    <mergeCell ref="T84:V84"/>
    <mergeCell ref="W84:Y84"/>
    <mergeCell ref="Z84:AB84"/>
    <mergeCell ref="AC84:AE84"/>
    <mergeCell ref="AF84:AH84"/>
    <mergeCell ref="AX83:AZ83"/>
    <mergeCell ref="BA83:BC83"/>
    <mergeCell ref="BD83:BF83"/>
    <mergeCell ref="BG83:BI83"/>
    <mergeCell ref="BJ83:BL83"/>
    <mergeCell ref="BM83:BO83"/>
    <mergeCell ref="AF83:AH83"/>
    <mergeCell ref="AI83:AK83"/>
    <mergeCell ref="AL83:AN83"/>
    <mergeCell ref="AO83:AQ83"/>
    <mergeCell ref="AR83:AT83"/>
    <mergeCell ref="AU83:AW83"/>
    <mergeCell ref="BP82:BR82"/>
    <mergeCell ref="BS82:BU82"/>
    <mergeCell ref="BV82:BZ82"/>
    <mergeCell ref="C83:M84"/>
    <mergeCell ref="N83:P83"/>
    <mergeCell ref="Q83:S83"/>
    <mergeCell ref="T83:V83"/>
    <mergeCell ref="W83:Y83"/>
    <mergeCell ref="Z83:AB83"/>
    <mergeCell ref="AC83:AE83"/>
    <mergeCell ref="AX82:AZ82"/>
    <mergeCell ref="BA82:BC82"/>
    <mergeCell ref="BD82:BF82"/>
    <mergeCell ref="BG82:BI82"/>
    <mergeCell ref="BJ82:BL82"/>
    <mergeCell ref="BM82:BO82"/>
    <mergeCell ref="AF82:AH82"/>
    <mergeCell ref="AI82:AK82"/>
    <mergeCell ref="AL82:AN82"/>
    <mergeCell ref="AO82:AQ82"/>
    <mergeCell ref="AR82:AT82"/>
    <mergeCell ref="AU82:AW82"/>
    <mergeCell ref="BM81:BO81"/>
    <mergeCell ref="BP81:BR81"/>
    <mergeCell ref="BS81:BU81"/>
    <mergeCell ref="BV81:BZ81"/>
    <mergeCell ref="N82:P82"/>
    <mergeCell ref="Q82:S82"/>
    <mergeCell ref="T82:V82"/>
    <mergeCell ref="W82:Y82"/>
    <mergeCell ref="Z82:AB82"/>
    <mergeCell ref="AC82:AE82"/>
    <mergeCell ref="AU81:AW81"/>
    <mergeCell ref="AX81:AZ81"/>
    <mergeCell ref="BA81:BC81"/>
    <mergeCell ref="BD81:BF81"/>
    <mergeCell ref="BG81:BI81"/>
    <mergeCell ref="BJ81:BL81"/>
    <mergeCell ref="AC81:AE81"/>
    <mergeCell ref="AF81:AH81"/>
    <mergeCell ref="AI81:AK81"/>
    <mergeCell ref="AL81:AN81"/>
    <mergeCell ref="AO81:AQ81"/>
    <mergeCell ref="AR81:AT81"/>
    <mergeCell ref="C81:M82"/>
    <mergeCell ref="N81:P81"/>
    <mergeCell ref="Q81:S81"/>
    <mergeCell ref="T81:V81"/>
    <mergeCell ref="W81:Y81"/>
    <mergeCell ref="Z81:AB81"/>
    <mergeCell ref="BG80:BI80"/>
    <mergeCell ref="BJ80:BL80"/>
    <mergeCell ref="BM80:BO80"/>
    <mergeCell ref="BP80:BR80"/>
    <mergeCell ref="BS80:BU80"/>
    <mergeCell ref="BV80:BZ80"/>
    <mergeCell ref="AO80:AQ80"/>
    <mergeCell ref="AR80:AT80"/>
    <mergeCell ref="AU80:AW80"/>
    <mergeCell ref="AX80:AZ80"/>
    <mergeCell ref="BA80:BC80"/>
    <mergeCell ref="BD80:BF80"/>
    <mergeCell ref="BV79:BZ79"/>
    <mergeCell ref="N80:P80"/>
    <mergeCell ref="Q80:S80"/>
    <mergeCell ref="T80:V80"/>
    <mergeCell ref="W80:Y80"/>
    <mergeCell ref="Z80:AB80"/>
    <mergeCell ref="AC80:AE80"/>
    <mergeCell ref="AF80:AH80"/>
    <mergeCell ref="AI80:AK80"/>
    <mergeCell ref="AL80:AN80"/>
    <mergeCell ref="BD79:BF79"/>
    <mergeCell ref="BG79:BI79"/>
    <mergeCell ref="BJ79:BL79"/>
    <mergeCell ref="BM79:BO79"/>
    <mergeCell ref="BP79:BR79"/>
    <mergeCell ref="BS79:BU79"/>
    <mergeCell ref="AL79:AN79"/>
    <mergeCell ref="AO79:AQ79"/>
    <mergeCell ref="AR79:AT79"/>
    <mergeCell ref="AU79:AW79"/>
    <mergeCell ref="AX79:AZ79"/>
    <mergeCell ref="BA79:BC79"/>
    <mergeCell ref="BV78:BZ78"/>
    <mergeCell ref="C79:M80"/>
    <mergeCell ref="N79:P79"/>
    <mergeCell ref="Q79:S79"/>
    <mergeCell ref="T79:V79"/>
    <mergeCell ref="W79:Y79"/>
    <mergeCell ref="Z79:AB79"/>
    <mergeCell ref="AC79:AE79"/>
    <mergeCell ref="AF79:AH79"/>
    <mergeCell ref="AI79:AK79"/>
    <mergeCell ref="BD78:BF78"/>
    <mergeCell ref="BG78:BI78"/>
    <mergeCell ref="BJ78:BL78"/>
    <mergeCell ref="BM78:BO78"/>
    <mergeCell ref="BP78:BR78"/>
    <mergeCell ref="BS78:BU78"/>
    <mergeCell ref="AL78:AN78"/>
    <mergeCell ref="AO78:AQ78"/>
    <mergeCell ref="AR78:AT78"/>
    <mergeCell ref="AU78:AW78"/>
    <mergeCell ref="AX78:AZ78"/>
    <mergeCell ref="BA78:BC78"/>
    <mergeCell ref="BS77:BU77"/>
    <mergeCell ref="BV77:BZ77"/>
    <mergeCell ref="N78:P78"/>
    <mergeCell ref="Q78:S78"/>
    <mergeCell ref="T78:V78"/>
    <mergeCell ref="W78:Y78"/>
    <mergeCell ref="Z78:AB78"/>
    <mergeCell ref="AC78:AE78"/>
    <mergeCell ref="AF78:AH78"/>
    <mergeCell ref="AI78:AK78"/>
    <mergeCell ref="BA77:BC77"/>
    <mergeCell ref="BD77:BF77"/>
    <mergeCell ref="BG77:BI77"/>
    <mergeCell ref="BJ77:BL77"/>
    <mergeCell ref="BM77:BO77"/>
    <mergeCell ref="BP77:BR77"/>
    <mergeCell ref="AI77:AK77"/>
    <mergeCell ref="AL77:AN77"/>
    <mergeCell ref="AO77:AQ77"/>
    <mergeCell ref="AR77:AT77"/>
    <mergeCell ref="AU77:AW77"/>
    <mergeCell ref="AX77:AZ77"/>
    <mergeCell ref="BS76:BU76"/>
    <mergeCell ref="BV76:BZ76"/>
    <mergeCell ref="C77:M78"/>
    <mergeCell ref="N77:P77"/>
    <mergeCell ref="Q77:S77"/>
    <mergeCell ref="T77:V77"/>
    <mergeCell ref="W77:Y77"/>
    <mergeCell ref="Z77:AB77"/>
    <mergeCell ref="AC77:AE77"/>
    <mergeCell ref="AF77:AH77"/>
    <mergeCell ref="BA76:BC76"/>
    <mergeCell ref="BD76:BF76"/>
    <mergeCell ref="BG76:BI76"/>
    <mergeCell ref="BJ76:BL76"/>
    <mergeCell ref="BM76:BO76"/>
    <mergeCell ref="BP76:BR76"/>
    <mergeCell ref="AI76:AK76"/>
    <mergeCell ref="AL76:AN76"/>
    <mergeCell ref="AO76:AQ76"/>
    <mergeCell ref="AR76:AT76"/>
    <mergeCell ref="AU76:AW76"/>
    <mergeCell ref="AX76:AZ76"/>
    <mergeCell ref="BP75:BR75"/>
    <mergeCell ref="BS75:BU75"/>
    <mergeCell ref="BV75:BZ75"/>
    <mergeCell ref="N76:P76"/>
    <mergeCell ref="Q76:S76"/>
    <mergeCell ref="T76:V76"/>
    <mergeCell ref="W76:Y76"/>
    <mergeCell ref="Z76:AB76"/>
    <mergeCell ref="AC76:AE76"/>
    <mergeCell ref="AF76:AH76"/>
    <mergeCell ref="AX75:AZ75"/>
    <mergeCell ref="BA75:BC75"/>
    <mergeCell ref="BD75:BF75"/>
    <mergeCell ref="BG75:BI75"/>
    <mergeCell ref="BJ75:BL75"/>
    <mergeCell ref="BM75:BO75"/>
    <mergeCell ref="AF75:AH75"/>
    <mergeCell ref="AI75:AK75"/>
    <mergeCell ref="AL75:AN75"/>
    <mergeCell ref="AO75:AQ75"/>
    <mergeCell ref="AR75:AT75"/>
    <mergeCell ref="AU75:AW75"/>
    <mergeCell ref="BP74:BR74"/>
    <mergeCell ref="BS74:BU74"/>
    <mergeCell ref="BV74:BZ74"/>
    <mergeCell ref="C75:M76"/>
    <mergeCell ref="N75:P75"/>
    <mergeCell ref="Q75:S75"/>
    <mergeCell ref="T75:V75"/>
    <mergeCell ref="W75:Y75"/>
    <mergeCell ref="Z75:AB75"/>
    <mergeCell ref="AC75:AE75"/>
    <mergeCell ref="AX74:AZ74"/>
    <mergeCell ref="BA74:BC74"/>
    <mergeCell ref="BD74:BF74"/>
    <mergeCell ref="BG74:BI74"/>
    <mergeCell ref="BJ74:BL74"/>
    <mergeCell ref="BM74:BO74"/>
    <mergeCell ref="AF74:AH74"/>
    <mergeCell ref="AI74:AK74"/>
    <mergeCell ref="AL74:AN74"/>
    <mergeCell ref="AO74:AQ74"/>
    <mergeCell ref="AR74:AT74"/>
    <mergeCell ref="AU74:AW74"/>
    <mergeCell ref="BM73:BO73"/>
    <mergeCell ref="BP73:BR73"/>
    <mergeCell ref="BS73:BU73"/>
    <mergeCell ref="BV73:BZ73"/>
    <mergeCell ref="N74:P74"/>
    <mergeCell ref="Q74:S74"/>
    <mergeCell ref="T74:V74"/>
    <mergeCell ref="W74:Y74"/>
    <mergeCell ref="Z74:AB74"/>
    <mergeCell ref="AC74:AE74"/>
    <mergeCell ref="AU73:AW73"/>
    <mergeCell ref="AX73:AZ73"/>
    <mergeCell ref="BA73:BC73"/>
    <mergeCell ref="BD73:BF73"/>
    <mergeCell ref="BG73:BI73"/>
    <mergeCell ref="BJ73:BL73"/>
    <mergeCell ref="AC73:AE73"/>
    <mergeCell ref="AF73:AH73"/>
    <mergeCell ref="AI73:AK73"/>
    <mergeCell ref="AL73:AN73"/>
    <mergeCell ref="AO73:AQ73"/>
    <mergeCell ref="AR73:AT73"/>
    <mergeCell ref="D73:M74"/>
    <mergeCell ref="N73:P73"/>
    <mergeCell ref="Q73:S73"/>
    <mergeCell ref="T73:V73"/>
    <mergeCell ref="W73:Y73"/>
    <mergeCell ref="Z73:AB73"/>
    <mergeCell ref="BG72:BI72"/>
    <mergeCell ref="BJ72:BL72"/>
    <mergeCell ref="BM72:BO72"/>
    <mergeCell ref="BP72:BR72"/>
    <mergeCell ref="BS72:BU72"/>
    <mergeCell ref="BV72:BZ72"/>
    <mergeCell ref="AO72:AQ72"/>
    <mergeCell ref="AR72:AT72"/>
    <mergeCell ref="AU72:AW72"/>
    <mergeCell ref="AX72:AZ72"/>
    <mergeCell ref="BA72:BC72"/>
    <mergeCell ref="BD72:BF72"/>
    <mergeCell ref="BV71:BZ71"/>
    <mergeCell ref="N72:P72"/>
    <mergeCell ref="Q72:S72"/>
    <mergeCell ref="T72:V72"/>
    <mergeCell ref="W72:Y72"/>
    <mergeCell ref="Z72:AB72"/>
    <mergeCell ref="AC72:AE72"/>
    <mergeCell ref="AF72:AH72"/>
    <mergeCell ref="AI72:AK72"/>
    <mergeCell ref="AL72:AN72"/>
    <mergeCell ref="BD71:BF71"/>
    <mergeCell ref="BG71:BI71"/>
    <mergeCell ref="BJ71:BL71"/>
    <mergeCell ref="BM71:BO71"/>
    <mergeCell ref="BP71:BR71"/>
    <mergeCell ref="BS71:BU71"/>
    <mergeCell ref="AL71:AN71"/>
    <mergeCell ref="AO71:AQ71"/>
    <mergeCell ref="AR71:AT71"/>
    <mergeCell ref="AU71:AW71"/>
    <mergeCell ref="AX71:AZ71"/>
    <mergeCell ref="BA71:BC71"/>
    <mergeCell ref="BV70:BZ70"/>
    <mergeCell ref="D71:M72"/>
    <mergeCell ref="N71:P71"/>
    <mergeCell ref="Q71:S71"/>
    <mergeCell ref="T71:V71"/>
    <mergeCell ref="W71:Y71"/>
    <mergeCell ref="Z71:AB71"/>
    <mergeCell ref="AC71:AE71"/>
    <mergeCell ref="AF71:AH71"/>
    <mergeCell ref="AI71:AK71"/>
    <mergeCell ref="BD70:BF70"/>
    <mergeCell ref="BG70:BI70"/>
    <mergeCell ref="BJ70:BL70"/>
    <mergeCell ref="BM70:BO70"/>
    <mergeCell ref="BP70:BR70"/>
    <mergeCell ref="BS70:BU70"/>
    <mergeCell ref="AL70:AN70"/>
    <mergeCell ref="AO70:AQ70"/>
    <mergeCell ref="AR70:AT70"/>
    <mergeCell ref="AU70:AW70"/>
    <mergeCell ref="AX70:AZ70"/>
    <mergeCell ref="BA70:BC70"/>
    <mergeCell ref="BS69:BU69"/>
    <mergeCell ref="BV69:BZ69"/>
    <mergeCell ref="N70:P70"/>
    <mergeCell ref="Q70:S70"/>
    <mergeCell ref="T70:V70"/>
    <mergeCell ref="W70:Y70"/>
    <mergeCell ref="Z70:AB70"/>
    <mergeCell ref="AC70:AE70"/>
    <mergeCell ref="AF70:AH70"/>
    <mergeCell ref="AI70:AK70"/>
    <mergeCell ref="BA69:BC69"/>
    <mergeCell ref="BD69:BF69"/>
    <mergeCell ref="BG69:BI69"/>
    <mergeCell ref="BJ69:BL69"/>
    <mergeCell ref="BM69:BO69"/>
    <mergeCell ref="BP69:BR69"/>
    <mergeCell ref="AI69:AK69"/>
    <mergeCell ref="AL69:AN69"/>
    <mergeCell ref="AO69:AQ69"/>
    <mergeCell ref="AR69:AT69"/>
    <mergeCell ref="AU69:AW69"/>
    <mergeCell ref="AX69:AZ69"/>
    <mergeCell ref="BS68:BU68"/>
    <mergeCell ref="BV68:BZ68"/>
    <mergeCell ref="D69:M70"/>
    <mergeCell ref="N69:P69"/>
    <mergeCell ref="Q69:S69"/>
    <mergeCell ref="T69:V69"/>
    <mergeCell ref="W69:Y69"/>
    <mergeCell ref="Z69:AB69"/>
    <mergeCell ref="AC69:AE69"/>
    <mergeCell ref="AF69:AH69"/>
    <mergeCell ref="BA68:BC68"/>
    <mergeCell ref="BD68:BF68"/>
    <mergeCell ref="BG68:BI68"/>
    <mergeCell ref="BJ68:BL68"/>
    <mergeCell ref="BM68:BO68"/>
    <mergeCell ref="BP68:BR68"/>
    <mergeCell ref="AI68:AK68"/>
    <mergeCell ref="AL68:AN68"/>
    <mergeCell ref="AO68:AQ68"/>
    <mergeCell ref="AR68:AT68"/>
    <mergeCell ref="AU68:AW68"/>
    <mergeCell ref="AX68:AZ68"/>
    <mergeCell ref="BP67:BR67"/>
    <mergeCell ref="BS67:BU67"/>
    <mergeCell ref="BV67:BZ67"/>
    <mergeCell ref="N68:P68"/>
    <mergeCell ref="Q68:S68"/>
    <mergeCell ref="T68:V68"/>
    <mergeCell ref="W68:Y68"/>
    <mergeCell ref="Z68:AB68"/>
    <mergeCell ref="AC68:AE68"/>
    <mergeCell ref="AF68:AH68"/>
    <mergeCell ref="AX67:AZ67"/>
    <mergeCell ref="BA67:BC67"/>
    <mergeCell ref="BD67:BF67"/>
    <mergeCell ref="BG67:BI67"/>
    <mergeCell ref="BJ67:BL67"/>
    <mergeCell ref="BM67:BO67"/>
    <mergeCell ref="AF67:AH67"/>
    <mergeCell ref="AI67:AK67"/>
    <mergeCell ref="AL67:AN67"/>
    <mergeCell ref="AO67:AQ67"/>
    <mergeCell ref="AR67:AT67"/>
    <mergeCell ref="AU67:AW67"/>
    <mergeCell ref="BP66:BR66"/>
    <mergeCell ref="BS66:BU66"/>
    <mergeCell ref="BV66:BZ66"/>
    <mergeCell ref="D67:M68"/>
    <mergeCell ref="N67:P67"/>
    <mergeCell ref="Q67:S67"/>
    <mergeCell ref="T67:V67"/>
    <mergeCell ref="W67:Y67"/>
    <mergeCell ref="Z67:AB67"/>
    <mergeCell ref="AC67:AE67"/>
    <mergeCell ref="AX66:AZ66"/>
    <mergeCell ref="BA66:BC66"/>
    <mergeCell ref="BD66:BF66"/>
    <mergeCell ref="BG66:BI66"/>
    <mergeCell ref="BJ66:BL66"/>
    <mergeCell ref="BM66:BO66"/>
    <mergeCell ref="AF66:AH66"/>
    <mergeCell ref="AI66:AK66"/>
    <mergeCell ref="AL66:AN66"/>
    <mergeCell ref="AO66:AQ66"/>
    <mergeCell ref="AR66:AT66"/>
    <mergeCell ref="AU66:AW66"/>
    <mergeCell ref="BM65:BO65"/>
    <mergeCell ref="BP65:BR65"/>
    <mergeCell ref="BS65:BU65"/>
    <mergeCell ref="BV65:BZ65"/>
    <mergeCell ref="N66:P66"/>
    <mergeCell ref="Q66:S66"/>
    <mergeCell ref="T66:V66"/>
    <mergeCell ref="W66:Y66"/>
    <mergeCell ref="Z66:AB66"/>
    <mergeCell ref="AC66:AE66"/>
    <mergeCell ref="AU65:AW65"/>
    <mergeCell ref="AX65:AZ65"/>
    <mergeCell ref="BA65:BC65"/>
    <mergeCell ref="BD65:BF65"/>
    <mergeCell ref="BG65:BI65"/>
    <mergeCell ref="BJ65:BL65"/>
    <mergeCell ref="AC65:AE65"/>
    <mergeCell ref="AF65:AH65"/>
    <mergeCell ref="AI65:AK65"/>
    <mergeCell ref="AL65:AN65"/>
    <mergeCell ref="AO65:AQ65"/>
    <mergeCell ref="AR65:AT65"/>
    <mergeCell ref="BP64:BR64"/>
    <mergeCell ref="BS64:BU64"/>
    <mergeCell ref="BV64:BZ64"/>
    <mergeCell ref="C65:C74"/>
    <mergeCell ref="D65:M66"/>
    <mergeCell ref="N65:P65"/>
    <mergeCell ref="Q65:S65"/>
    <mergeCell ref="T65:V65"/>
    <mergeCell ref="W65:Y65"/>
    <mergeCell ref="Z65:AB65"/>
    <mergeCell ref="AX64:AZ64"/>
    <mergeCell ref="BA64:BC64"/>
    <mergeCell ref="BD64:BF64"/>
    <mergeCell ref="BG64:BI64"/>
    <mergeCell ref="BJ64:BL64"/>
    <mergeCell ref="BM64:BO64"/>
    <mergeCell ref="AF64:AH64"/>
    <mergeCell ref="AI64:AK64"/>
    <mergeCell ref="AL64:AN64"/>
    <mergeCell ref="AO64:AQ64"/>
    <mergeCell ref="AR64:AT64"/>
    <mergeCell ref="AU64:AW64"/>
    <mergeCell ref="BM63:BO63"/>
    <mergeCell ref="BP63:BR63"/>
    <mergeCell ref="BS63:BU63"/>
    <mergeCell ref="BV63:BZ63"/>
    <mergeCell ref="N64:P64"/>
    <mergeCell ref="Q64:S64"/>
    <mergeCell ref="T64:V64"/>
    <mergeCell ref="W64:Y64"/>
    <mergeCell ref="Z64:AB64"/>
    <mergeCell ref="AC64:AE64"/>
    <mergeCell ref="AU63:AW63"/>
    <mergeCell ref="AX63:AZ63"/>
    <mergeCell ref="BA63:BC63"/>
    <mergeCell ref="BD63:BF63"/>
    <mergeCell ref="BG63:BI63"/>
    <mergeCell ref="BJ63:BL63"/>
    <mergeCell ref="AC63:AE63"/>
    <mergeCell ref="AF63:AH63"/>
    <mergeCell ref="AI63:AK63"/>
    <mergeCell ref="AL63:AN63"/>
    <mergeCell ref="AO63:AQ63"/>
    <mergeCell ref="AR63:AT63"/>
    <mergeCell ref="C63:M64"/>
    <mergeCell ref="N63:P63"/>
    <mergeCell ref="Q63:S63"/>
    <mergeCell ref="T63:V63"/>
    <mergeCell ref="W63:Y63"/>
    <mergeCell ref="Z63:AB63"/>
    <mergeCell ref="BG62:BI62"/>
    <mergeCell ref="BJ62:BL62"/>
    <mergeCell ref="BM62:BO62"/>
    <mergeCell ref="BP62:BR62"/>
    <mergeCell ref="BS62:BU62"/>
    <mergeCell ref="BV62:BZ62"/>
    <mergeCell ref="AO62:AQ62"/>
    <mergeCell ref="AR62:AT62"/>
    <mergeCell ref="AU62:AW62"/>
    <mergeCell ref="AX62:AZ62"/>
    <mergeCell ref="BA62:BC62"/>
    <mergeCell ref="BD62:BF62"/>
    <mergeCell ref="BV61:BZ61"/>
    <mergeCell ref="N62:P62"/>
    <mergeCell ref="Q62:S62"/>
    <mergeCell ref="T62:V62"/>
    <mergeCell ref="W62:Y62"/>
    <mergeCell ref="Z62:AB62"/>
    <mergeCell ref="AC62:AE62"/>
    <mergeCell ref="AF62:AH62"/>
    <mergeCell ref="AI62:AK62"/>
    <mergeCell ref="AL62:AN62"/>
    <mergeCell ref="BD61:BF61"/>
    <mergeCell ref="BG61:BI61"/>
    <mergeCell ref="BJ61:BL61"/>
    <mergeCell ref="BM61:BO61"/>
    <mergeCell ref="BP61:BR61"/>
    <mergeCell ref="BS61:BU61"/>
    <mergeCell ref="AL61:AN61"/>
    <mergeCell ref="AO61:AQ61"/>
    <mergeCell ref="AR61:AT61"/>
    <mergeCell ref="AU61:AW61"/>
    <mergeCell ref="AX61:AZ61"/>
    <mergeCell ref="BA61:BC61"/>
    <mergeCell ref="BV60:BZ60"/>
    <mergeCell ref="C61:M62"/>
    <mergeCell ref="N61:P61"/>
    <mergeCell ref="Q61:S61"/>
    <mergeCell ref="T61:V61"/>
    <mergeCell ref="W61:Y61"/>
    <mergeCell ref="Z61:AB61"/>
    <mergeCell ref="AC61:AE61"/>
    <mergeCell ref="AF61:AH61"/>
    <mergeCell ref="AI61:AK61"/>
    <mergeCell ref="BD60:BF60"/>
    <mergeCell ref="BG60:BI60"/>
    <mergeCell ref="BJ60:BL60"/>
    <mergeCell ref="BM60:BO60"/>
    <mergeCell ref="BP60:BR60"/>
    <mergeCell ref="BS60:BU60"/>
    <mergeCell ref="AL60:AN60"/>
    <mergeCell ref="AO60:AQ60"/>
    <mergeCell ref="AR60:AT60"/>
    <mergeCell ref="AU60:AW60"/>
    <mergeCell ref="AX60:AZ60"/>
    <mergeCell ref="BA60:BC60"/>
    <mergeCell ref="BS59:BU59"/>
    <mergeCell ref="BV59:BZ59"/>
    <mergeCell ref="N60:P60"/>
    <mergeCell ref="Q60:S60"/>
    <mergeCell ref="T60:V60"/>
    <mergeCell ref="W60:Y60"/>
    <mergeCell ref="Z60:AB60"/>
    <mergeCell ref="AC60:AE60"/>
    <mergeCell ref="AF60:AH60"/>
    <mergeCell ref="AI60:AK60"/>
    <mergeCell ref="BA59:BC59"/>
    <mergeCell ref="BD59:BF59"/>
    <mergeCell ref="BG59:BI59"/>
    <mergeCell ref="BJ59:BL59"/>
    <mergeCell ref="BM59:BO59"/>
    <mergeCell ref="BP59:BR59"/>
    <mergeCell ref="AI59:AK59"/>
    <mergeCell ref="AL59:AN59"/>
    <mergeCell ref="AO59:AQ59"/>
    <mergeCell ref="AR59:AT59"/>
    <mergeCell ref="AU59:AW59"/>
    <mergeCell ref="AX59:AZ59"/>
    <mergeCell ref="BS58:BU58"/>
    <mergeCell ref="BV58:BZ58"/>
    <mergeCell ref="C59:M60"/>
    <mergeCell ref="N59:P59"/>
    <mergeCell ref="Q59:S59"/>
    <mergeCell ref="T59:V59"/>
    <mergeCell ref="W59:Y59"/>
    <mergeCell ref="Z59:AB59"/>
    <mergeCell ref="AC59:AE59"/>
    <mergeCell ref="AF59:AH59"/>
    <mergeCell ref="BA58:BC58"/>
    <mergeCell ref="BD58:BF58"/>
    <mergeCell ref="BG58:BI58"/>
    <mergeCell ref="BJ58:BL58"/>
    <mergeCell ref="BM58:BO58"/>
    <mergeCell ref="BP58:BR58"/>
    <mergeCell ref="AI58:AK58"/>
    <mergeCell ref="AL58:AN58"/>
    <mergeCell ref="AO58:AQ58"/>
    <mergeCell ref="AR58:AT58"/>
    <mergeCell ref="AU58:AW58"/>
    <mergeCell ref="AX58:AZ58"/>
    <mergeCell ref="BP57:BR57"/>
    <mergeCell ref="BS57:BU57"/>
    <mergeCell ref="BV57:BZ57"/>
    <mergeCell ref="N58:P58"/>
    <mergeCell ref="Q58:S58"/>
    <mergeCell ref="T58:V58"/>
    <mergeCell ref="W58:Y58"/>
    <mergeCell ref="Z58:AB58"/>
    <mergeCell ref="AC58:AE58"/>
    <mergeCell ref="AF58:AH58"/>
    <mergeCell ref="AX57:AZ57"/>
    <mergeCell ref="BA57:BC57"/>
    <mergeCell ref="BD57:BF57"/>
    <mergeCell ref="BG57:BI57"/>
    <mergeCell ref="BJ57:BL57"/>
    <mergeCell ref="BM57:BO57"/>
    <mergeCell ref="AF57:AH57"/>
    <mergeCell ref="AI57:AK57"/>
    <mergeCell ref="AL57:AN57"/>
    <mergeCell ref="AO57:AQ57"/>
    <mergeCell ref="AR57:AT57"/>
    <mergeCell ref="AU57:AW57"/>
    <mergeCell ref="BP56:BR56"/>
    <mergeCell ref="BS56:BU56"/>
    <mergeCell ref="BV56:BZ56"/>
    <mergeCell ref="G57:M58"/>
    <mergeCell ref="N57:P57"/>
    <mergeCell ref="Q57:S57"/>
    <mergeCell ref="T57:V57"/>
    <mergeCell ref="W57:Y57"/>
    <mergeCell ref="Z57:AB57"/>
    <mergeCell ref="AC57:AE57"/>
    <mergeCell ref="AX56:AZ56"/>
    <mergeCell ref="BA56:BC56"/>
    <mergeCell ref="BD56:BF56"/>
    <mergeCell ref="BG56:BI56"/>
    <mergeCell ref="BJ56:BL56"/>
    <mergeCell ref="BM56:BO56"/>
    <mergeCell ref="AF56:AH56"/>
    <mergeCell ref="AI56:AK56"/>
    <mergeCell ref="AL56:AN56"/>
    <mergeCell ref="AO56:AQ56"/>
    <mergeCell ref="AR56:AT56"/>
    <mergeCell ref="AU56:AW56"/>
    <mergeCell ref="BM55:BO55"/>
    <mergeCell ref="BP55:BR55"/>
    <mergeCell ref="BS55:BU55"/>
    <mergeCell ref="BV55:BZ55"/>
    <mergeCell ref="N56:P56"/>
    <mergeCell ref="Q56:S56"/>
    <mergeCell ref="T56:V56"/>
    <mergeCell ref="W56:Y56"/>
    <mergeCell ref="Z56:AB56"/>
    <mergeCell ref="AC56:AE56"/>
    <mergeCell ref="AU55:AW55"/>
    <mergeCell ref="AX55:AZ55"/>
    <mergeCell ref="BA55:BC55"/>
    <mergeCell ref="BD55:BF55"/>
    <mergeCell ref="BG55:BI55"/>
    <mergeCell ref="BJ55:BL55"/>
    <mergeCell ref="AC55:AE55"/>
    <mergeCell ref="AF55:AH55"/>
    <mergeCell ref="AI55:AK55"/>
    <mergeCell ref="AL55:AN55"/>
    <mergeCell ref="AO55:AQ55"/>
    <mergeCell ref="AR55:AT55"/>
    <mergeCell ref="BP54:BR54"/>
    <mergeCell ref="BS54:BU54"/>
    <mergeCell ref="BV54:BZ54"/>
    <mergeCell ref="C55:F58"/>
    <mergeCell ref="G55:M56"/>
    <mergeCell ref="N55:P55"/>
    <mergeCell ref="Q55:S55"/>
    <mergeCell ref="T55:V55"/>
    <mergeCell ref="W55:Y55"/>
    <mergeCell ref="Z55:AB55"/>
    <mergeCell ref="AX54:AZ54"/>
    <mergeCell ref="BA54:BC54"/>
    <mergeCell ref="BD54:BF54"/>
    <mergeCell ref="BG54:BI54"/>
    <mergeCell ref="BJ54:BL54"/>
    <mergeCell ref="BM54:BO54"/>
    <mergeCell ref="AF54:AH54"/>
    <mergeCell ref="AI54:AK54"/>
    <mergeCell ref="AL54:AN54"/>
    <mergeCell ref="AO54:AQ54"/>
    <mergeCell ref="AR54:AT54"/>
    <mergeCell ref="AU54:AW54"/>
    <mergeCell ref="BM53:BO53"/>
    <mergeCell ref="BP53:BR53"/>
    <mergeCell ref="BS53:BU53"/>
    <mergeCell ref="BV53:BZ53"/>
    <mergeCell ref="N54:P54"/>
    <mergeCell ref="Q54:S54"/>
    <mergeCell ref="T54:V54"/>
    <mergeCell ref="W54:Y54"/>
    <mergeCell ref="Z54:AB54"/>
    <mergeCell ref="AC54:AE54"/>
    <mergeCell ref="AU53:AW53"/>
    <mergeCell ref="AX53:AZ53"/>
    <mergeCell ref="BA53:BC53"/>
    <mergeCell ref="BD53:BF53"/>
    <mergeCell ref="BG53:BI53"/>
    <mergeCell ref="BJ53:BL53"/>
    <mergeCell ref="AC53:AE53"/>
    <mergeCell ref="AF53:AH53"/>
    <mergeCell ref="AI53:AK53"/>
    <mergeCell ref="AL53:AN53"/>
    <mergeCell ref="AO53:AQ53"/>
    <mergeCell ref="AR53:AT53"/>
    <mergeCell ref="BM52:BO52"/>
    <mergeCell ref="BP52:BR52"/>
    <mergeCell ref="BS52:BU52"/>
    <mergeCell ref="BV52:BZ52"/>
    <mergeCell ref="G53:M54"/>
    <mergeCell ref="N53:P53"/>
    <mergeCell ref="Q53:S53"/>
    <mergeCell ref="T53:V53"/>
    <mergeCell ref="W53:Y53"/>
    <mergeCell ref="Z53:AB53"/>
    <mergeCell ref="AU52:AW52"/>
    <mergeCell ref="AX52:AZ52"/>
    <mergeCell ref="BA52:BC52"/>
    <mergeCell ref="BD52:BF52"/>
    <mergeCell ref="BG52:BI52"/>
    <mergeCell ref="BJ52:BL52"/>
    <mergeCell ref="AC52:AE52"/>
    <mergeCell ref="AF52:AH52"/>
    <mergeCell ref="AI52:AK52"/>
    <mergeCell ref="AL52:AN52"/>
    <mergeCell ref="AO52:AQ52"/>
    <mergeCell ref="AR52:AT52"/>
    <mergeCell ref="BJ51:BL51"/>
    <mergeCell ref="BM51:BO51"/>
    <mergeCell ref="BP51:BR51"/>
    <mergeCell ref="BS51:BU51"/>
    <mergeCell ref="BV51:BZ51"/>
    <mergeCell ref="N52:P52"/>
    <mergeCell ref="Q52:S52"/>
    <mergeCell ref="T52:V52"/>
    <mergeCell ref="W52:Y52"/>
    <mergeCell ref="Z52:AB52"/>
    <mergeCell ref="AR51:AT51"/>
    <mergeCell ref="AU51:AW51"/>
    <mergeCell ref="AX51:AZ51"/>
    <mergeCell ref="BA51:BC51"/>
    <mergeCell ref="BD51:BF51"/>
    <mergeCell ref="BG51:BI51"/>
    <mergeCell ref="Z51:AB51"/>
    <mergeCell ref="AC51:AE51"/>
    <mergeCell ref="AF51:AH51"/>
    <mergeCell ref="AI51:AK51"/>
    <mergeCell ref="AL51:AN51"/>
    <mergeCell ref="AO51:AQ51"/>
    <mergeCell ref="C51:F54"/>
    <mergeCell ref="G51:M52"/>
    <mergeCell ref="N51:P51"/>
    <mergeCell ref="Q51:S51"/>
    <mergeCell ref="T51:V51"/>
    <mergeCell ref="W51:Y51"/>
    <mergeCell ref="BG50:BI50"/>
    <mergeCell ref="BJ50:BL50"/>
    <mergeCell ref="BM50:BO50"/>
    <mergeCell ref="BP50:BR50"/>
    <mergeCell ref="BS50:BU50"/>
    <mergeCell ref="BV50:BZ50"/>
    <mergeCell ref="AO50:AQ50"/>
    <mergeCell ref="AR50:AT50"/>
    <mergeCell ref="AU50:AW50"/>
    <mergeCell ref="AX50:AZ50"/>
    <mergeCell ref="BA50:BC50"/>
    <mergeCell ref="BD50:BF50"/>
    <mergeCell ref="BV49:BZ49"/>
    <mergeCell ref="N50:P50"/>
    <mergeCell ref="Q50:S50"/>
    <mergeCell ref="T50:V50"/>
    <mergeCell ref="W50:Y50"/>
    <mergeCell ref="Z50:AB50"/>
    <mergeCell ref="AC50:AE50"/>
    <mergeCell ref="AF50:AH50"/>
    <mergeCell ref="AI50:AK50"/>
    <mergeCell ref="AL50:AN50"/>
    <mergeCell ref="BD49:BF49"/>
    <mergeCell ref="BG49:BI49"/>
    <mergeCell ref="BJ49:BL49"/>
    <mergeCell ref="BM49:BO49"/>
    <mergeCell ref="BP49:BR49"/>
    <mergeCell ref="BS49:BU49"/>
    <mergeCell ref="AL49:AN49"/>
    <mergeCell ref="AO49:AQ49"/>
    <mergeCell ref="AR49:AT49"/>
    <mergeCell ref="AU49:AW49"/>
    <mergeCell ref="AX49:AZ49"/>
    <mergeCell ref="BA49:BC49"/>
    <mergeCell ref="BV48:BZ48"/>
    <mergeCell ref="G49:M50"/>
    <mergeCell ref="N49:P49"/>
    <mergeCell ref="Q49:S49"/>
    <mergeCell ref="T49:V49"/>
    <mergeCell ref="W49:Y49"/>
    <mergeCell ref="Z49:AB49"/>
    <mergeCell ref="AC49:AE49"/>
    <mergeCell ref="AF49:AH49"/>
    <mergeCell ref="AI49:AK49"/>
    <mergeCell ref="BD48:BF48"/>
    <mergeCell ref="BG48:BI48"/>
    <mergeCell ref="BJ48:BL48"/>
    <mergeCell ref="BM48:BO48"/>
    <mergeCell ref="BP48:BR48"/>
    <mergeCell ref="BS48:BU48"/>
    <mergeCell ref="AL48:AN48"/>
    <mergeCell ref="AO48:AQ48"/>
    <mergeCell ref="AR48:AT48"/>
    <mergeCell ref="AU48:AW48"/>
    <mergeCell ref="AX48:AZ48"/>
    <mergeCell ref="BA48:BC48"/>
    <mergeCell ref="BS47:BU47"/>
    <mergeCell ref="BV47:BZ47"/>
    <mergeCell ref="N48:P48"/>
    <mergeCell ref="Q48:S48"/>
    <mergeCell ref="T48:V48"/>
    <mergeCell ref="W48:Y48"/>
    <mergeCell ref="Z48:AB48"/>
    <mergeCell ref="AC48:AE48"/>
    <mergeCell ref="AF48:AH48"/>
    <mergeCell ref="AI48:AK48"/>
    <mergeCell ref="BA47:BC47"/>
    <mergeCell ref="BD47:BF47"/>
    <mergeCell ref="BG47:BI47"/>
    <mergeCell ref="BJ47:BL47"/>
    <mergeCell ref="BM47:BO47"/>
    <mergeCell ref="BP47:BR47"/>
    <mergeCell ref="AI47:AK47"/>
    <mergeCell ref="AL47:AN47"/>
    <mergeCell ref="AO47:AQ47"/>
    <mergeCell ref="AR47:AT47"/>
    <mergeCell ref="AU47:AW47"/>
    <mergeCell ref="AX47:AZ47"/>
    <mergeCell ref="BV46:BZ46"/>
    <mergeCell ref="C47:F50"/>
    <mergeCell ref="G47:M48"/>
    <mergeCell ref="N47:P47"/>
    <mergeCell ref="Q47:S47"/>
    <mergeCell ref="T47:V47"/>
    <mergeCell ref="W47:Y47"/>
    <mergeCell ref="Z47:AB47"/>
    <mergeCell ref="AC47:AE47"/>
    <mergeCell ref="AF47:AH47"/>
    <mergeCell ref="BD46:BF46"/>
    <mergeCell ref="BG46:BI46"/>
    <mergeCell ref="BJ46:BL46"/>
    <mergeCell ref="BM46:BO46"/>
    <mergeCell ref="BP46:BR46"/>
    <mergeCell ref="BS46:BU46"/>
    <mergeCell ref="AL46:AN46"/>
    <mergeCell ref="AO46:AQ46"/>
    <mergeCell ref="AR46:AT46"/>
    <mergeCell ref="AU46:AW46"/>
    <mergeCell ref="AX46:AZ46"/>
    <mergeCell ref="BA46:BC46"/>
    <mergeCell ref="BS45:BU45"/>
    <mergeCell ref="BV45:BZ45"/>
    <mergeCell ref="N46:P46"/>
    <mergeCell ref="Q46:S46"/>
    <mergeCell ref="T46:V46"/>
    <mergeCell ref="W46:Y46"/>
    <mergeCell ref="Z46:AB46"/>
    <mergeCell ref="AC46:AE46"/>
    <mergeCell ref="AF46:AH46"/>
    <mergeCell ref="AI46:AK46"/>
    <mergeCell ref="BA45:BC45"/>
    <mergeCell ref="BD45:BF45"/>
    <mergeCell ref="BG45:BI45"/>
    <mergeCell ref="BJ45:BL45"/>
    <mergeCell ref="BM45:BO45"/>
    <mergeCell ref="BP45:BR45"/>
    <mergeCell ref="AI45:AK45"/>
    <mergeCell ref="AL45:AN45"/>
    <mergeCell ref="AO45:AQ45"/>
    <mergeCell ref="AR45:AT45"/>
    <mergeCell ref="AU45:AW45"/>
    <mergeCell ref="AX45:AZ45"/>
    <mergeCell ref="BS44:BU44"/>
    <mergeCell ref="BV44:BZ44"/>
    <mergeCell ref="D45:M46"/>
    <mergeCell ref="N45:P45"/>
    <mergeCell ref="Q45:S45"/>
    <mergeCell ref="T45:V45"/>
    <mergeCell ref="W45:Y45"/>
    <mergeCell ref="Z45:AB45"/>
    <mergeCell ref="AC45:AE45"/>
    <mergeCell ref="AF45:AH45"/>
    <mergeCell ref="BA44:BC44"/>
    <mergeCell ref="BD44:BF44"/>
    <mergeCell ref="BG44:BI44"/>
    <mergeCell ref="BJ44:BL44"/>
    <mergeCell ref="BM44:BO44"/>
    <mergeCell ref="BP44:BR44"/>
    <mergeCell ref="AI44:AK44"/>
    <mergeCell ref="AL44:AN44"/>
    <mergeCell ref="AO44:AQ44"/>
    <mergeCell ref="AR44:AT44"/>
    <mergeCell ref="AU44:AW44"/>
    <mergeCell ref="AX44:AZ44"/>
    <mergeCell ref="BP43:BR43"/>
    <mergeCell ref="BS43:BU43"/>
    <mergeCell ref="BV43:BZ43"/>
    <mergeCell ref="N44:P44"/>
    <mergeCell ref="Q44:S44"/>
    <mergeCell ref="T44:V44"/>
    <mergeCell ref="W44:Y44"/>
    <mergeCell ref="Z44:AB44"/>
    <mergeCell ref="AC44:AE44"/>
    <mergeCell ref="AF44:AH44"/>
    <mergeCell ref="AX43:AZ43"/>
    <mergeCell ref="BA43:BC43"/>
    <mergeCell ref="BD43:BF43"/>
    <mergeCell ref="BG43:BI43"/>
    <mergeCell ref="BJ43:BL43"/>
    <mergeCell ref="BM43:BO43"/>
    <mergeCell ref="AF43:AH43"/>
    <mergeCell ref="AI43:AK43"/>
    <mergeCell ref="AL43:AN43"/>
    <mergeCell ref="AO43:AQ43"/>
    <mergeCell ref="AR43:AT43"/>
    <mergeCell ref="AU43:AW43"/>
    <mergeCell ref="BP42:BR42"/>
    <mergeCell ref="BS42:BU42"/>
    <mergeCell ref="BV42:BZ42"/>
    <mergeCell ref="D43:M44"/>
    <mergeCell ref="N43:P43"/>
    <mergeCell ref="Q43:S43"/>
    <mergeCell ref="T43:V43"/>
    <mergeCell ref="W43:Y43"/>
    <mergeCell ref="Z43:AB43"/>
    <mergeCell ref="AC43:AE43"/>
    <mergeCell ref="AX42:AZ42"/>
    <mergeCell ref="BA42:BC42"/>
    <mergeCell ref="BD42:BF42"/>
    <mergeCell ref="BG42:BI42"/>
    <mergeCell ref="BJ42:BL42"/>
    <mergeCell ref="BM42:BO42"/>
    <mergeCell ref="AF42:AH42"/>
    <mergeCell ref="AI42:AK42"/>
    <mergeCell ref="AL42:AN42"/>
    <mergeCell ref="AO42:AQ42"/>
    <mergeCell ref="AR42:AT42"/>
    <mergeCell ref="AU42:AW42"/>
    <mergeCell ref="BM41:BO41"/>
    <mergeCell ref="BP41:BR41"/>
    <mergeCell ref="BS41:BU41"/>
    <mergeCell ref="BV41:BZ41"/>
    <mergeCell ref="N42:P42"/>
    <mergeCell ref="Q42:S42"/>
    <mergeCell ref="T42:V42"/>
    <mergeCell ref="W42:Y42"/>
    <mergeCell ref="Z42:AB42"/>
    <mergeCell ref="AC42:AE42"/>
    <mergeCell ref="AU41:AW41"/>
    <mergeCell ref="AX41:AZ41"/>
    <mergeCell ref="BA41:BC41"/>
    <mergeCell ref="BD41:BF41"/>
    <mergeCell ref="BG41:BI41"/>
    <mergeCell ref="BJ41:BL41"/>
    <mergeCell ref="AC41:AE41"/>
    <mergeCell ref="AF41:AH41"/>
    <mergeCell ref="AI41:AK41"/>
    <mergeCell ref="AL41:AN41"/>
    <mergeCell ref="AO41:AQ41"/>
    <mergeCell ref="AR41:AT41"/>
    <mergeCell ref="BM40:BO40"/>
    <mergeCell ref="BP40:BR40"/>
    <mergeCell ref="BS40:BU40"/>
    <mergeCell ref="BV40:BZ40"/>
    <mergeCell ref="J41:M42"/>
    <mergeCell ref="N41:P41"/>
    <mergeCell ref="Q41:S41"/>
    <mergeCell ref="T41:V41"/>
    <mergeCell ref="W41:Y41"/>
    <mergeCell ref="Z41:AB41"/>
    <mergeCell ref="AU40:AW40"/>
    <mergeCell ref="AX40:AZ40"/>
    <mergeCell ref="BA40:BC40"/>
    <mergeCell ref="BD40:BF40"/>
    <mergeCell ref="BG40:BI40"/>
    <mergeCell ref="BJ40:BL40"/>
    <mergeCell ref="AC40:AE40"/>
    <mergeCell ref="AF40:AH40"/>
    <mergeCell ref="AI40:AK40"/>
    <mergeCell ref="AL40:AN40"/>
    <mergeCell ref="AO40:AQ40"/>
    <mergeCell ref="AR40:AT40"/>
    <mergeCell ref="BS39:BU39"/>
    <mergeCell ref="BV39:BZ39"/>
    <mergeCell ref="E40:F42"/>
    <mergeCell ref="G40:I42"/>
    <mergeCell ref="J40:M40"/>
    <mergeCell ref="N40:P40"/>
    <mergeCell ref="Q40:S40"/>
    <mergeCell ref="T40:V40"/>
    <mergeCell ref="W40:Y40"/>
    <mergeCell ref="Z40:AB40"/>
    <mergeCell ref="BA39:BC39"/>
    <mergeCell ref="BD39:BF39"/>
    <mergeCell ref="BG39:BI39"/>
    <mergeCell ref="BJ39:BL39"/>
    <mergeCell ref="BM39:BO39"/>
    <mergeCell ref="BP39:BR39"/>
    <mergeCell ref="AI39:AK39"/>
    <mergeCell ref="AL39:AN39"/>
    <mergeCell ref="AO39:AQ39"/>
    <mergeCell ref="AR39:AT39"/>
    <mergeCell ref="AU39:AW39"/>
    <mergeCell ref="AX39:AZ39"/>
    <mergeCell ref="BP38:BR38"/>
    <mergeCell ref="BS38:BU38"/>
    <mergeCell ref="BV38:BZ38"/>
    <mergeCell ref="N39:P39"/>
    <mergeCell ref="Q39:S39"/>
    <mergeCell ref="T39:V39"/>
    <mergeCell ref="W39:Y39"/>
    <mergeCell ref="Z39:AB39"/>
    <mergeCell ref="AC39:AE39"/>
    <mergeCell ref="AF39:AH39"/>
    <mergeCell ref="AX38:AZ38"/>
    <mergeCell ref="BA38:BC38"/>
    <mergeCell ref="BD38:BF38"/>
    <mergeCell ref="BG38:BI38"/>
    <mergeCell ref="BJ38:BL38"/>
    <mergeCell ref="BM38:BO38"/>
    <mergeCell ref="AF38:AH38"/>
    <mergeCell ref="AI38:AK38"/>
    <mergeCell ref="AL38:AN38"/>
    <mergeCell ref="AO38:AQ38"/>
    <mergeCell ref="AR38:AT38"/>
    <mergeCell ref="AU38:AW38"/>
    <mergeCell ref="BP37:BR37"/>
    <mergeCell ref="BS37:BU37"/>
    <mergeCell ref="BV37:BZ37"/>
    <mergeCell ref="E38:M39"/>
    <mergeCell ref="N38:P38"/>
    <mergeCell ref="Q38:S38"/>
    <mergeCell ref="T38:V38"/>
    <mergeCell ref="W38:Y38"/>
    <mergeCell ref="Z38:AB38"/>
    <mergeCell ref="AC38:AE38"/>
    <mergeCell ref="AX37:AZ37"/>
    <mergeCell ref="BA37:BC37"/>
    <mergeCell ref="BD37:BF37"/>
    <mergeCell ref="BG37:BI37"/>
    <mergeCell ref="BJ37:BL37"/>
    <mergeCell ref="BM37:BO37"/>
    <mergeCell ref="AF37:AH37"/>
    <mergeCell ref="AI37:AK37"/>
    <mergeCell ref="AL37:AN37"/>
    <mergeCell ref="AO37:AQ37"/>
    <mergeCell ref="AR37:AT37"/>
    <mergeCell ref="AU37:AW37"/>
    <mergeCell ref="BM36:BO36"/>
    <mergeCell ref="BP36:BR36"/>
    <mergeCell ref="BS36:BU36"/>
    <mergeCell ref="BV36:BZ36"/>
    <mergeCell ref="N37:P37"/>
    <mergeCell ref="Q37:S37"/>
    <mergeCell ref="T37:V37"/>
    <mergeCell ref="W37:Y37"/>
    <mergeCell ref="Z37:AB37"/>
    <mergeCell ref="AC37:AE37"/>
    <mergeCell ref="AU36:AW36"/>
    <mergeCell ref="AX36:AZ36"/>
    <mergeCell ref="BA36:BC36"/>
    <mergeCell ref="BD36:BF36"/>
    <mergeCell ref="BG36:BI36"/>
    <mergeCell ref="BJ36:BL36"/>
    <mergeCell ref="AC36:AE36"/>
    <mergeCell ref="AF36:AH36"/>
    <mergeCell ref="AI36:AK36"/>
    <mergeCell ref="AL36:AN36"/>
    <mergeCell ref="AO36:AQ36"/>
    <mergeCell ref="AR36:AT36"/>
    <mergeCell ref="BP35:BR35"/>
    <mergeCell ref="BS35:BU35"/>
    <mergeCell ref="BV35:BZ35"/>
    <mergeCell ref="E36:F37"/>
    <mergeCell ref="G36:M37"/>
    <mergeCell ref="N36:P36"/>
    <mergeCell ref="Q36:S36"/>
    <mergeCell ref="T36:V36"/>
    <mergeCell ref="W36:Y36"/>
    <mergeCell ref="Z36:AB36"/>
    <mergeCell ref="AX35:AZ35"/>
    <mergeCell ref="BA35:BC35"/>
    <mergeCell ref="BD35:BF35"/>
    <mergeCell ref="BG35:BI35"/>
    <mergeCell ref="BJ35:BL35"/>
    <mergeCell ref="BM35:BO35"/>
    <mergeCell ref="AF35:AH35"/>
    <mergeCell ref="AI35:AK35"/>
    <mergeCell ref="AL35:AN35"/>
    <mergeCell ref="AO35:AQ35"/>
    <mergeCell ref="AR35:AT35"/>
    <mergeCell ref="AU35:AW35"/>
    <mergeCell ref="BM34:BO34"/>
    <mergeCell ref="BP34:BR34"/>
    <mergeCell ref="BS34:BU34"/>
    <mergeCell ref="BV34:BZ34"/>
    <mergeCell ref="N35:P35"/>
    <mergeCell ref="Q35:S35"/>
    <mergeCell ref="T35:V35"/>
    <mergeCell ref="W35:Y35"/>
    <mergeCell ref="Z35:AB35"/>
    <mergeCell ref="AC35:AE35"/>
    <mergeCell ref="AU34:AW34"/>
    <mergeCell ref="AX34:AZ34"/>
    <mergeCell ref="BA34:BC34"/>
    <mergeCell ref="BD34:BF34"/>
    <mergeCell ref="BG34:BI34"/>
    <mergeCell ref="BJ34:BL34"/>
    <mergeCell ref="AC34:AE34"/>
    <mergeCell ref="AF34:AH34"/>
    <mergeCell ref="AI34:AK34"/>
    <mergeCell ref="AL34:AN34"/>
    <mergeCell ref="AO34:AQ34"/>
    <mergeCell ref="AR34:AT34"/>
    <mergeCell ref="BM33:BO33"/>
    <mergeCell ref="BP33:BR33"/>
    <mergeCell ref="BS33:BU33"/>
    <mergeCell ref="BV33:BZ33"/>
    <mergeCell ref="G34:M35"/>
    <mergeCell ref="N34:P34"/>
    <mergeCell ref="Q34:S34"/>
    <mergeCell ref="T34:V34"/>
    <mergeCell ref="W34:Y34"/>
    <mergeCell ref="Z34:AB34"/>
    <mergeCell ref="AU33:AW33"/>
    <mergeCell ref="AX33:AZ33"/>
    <mergeCell ref="BA33:BC33"/>
    <mergeCell ref="BD33:BF33"/>
    <mergeCell ref="BG33:BI33"/>
    <mergeCell ref="BJ33:BL33"/>
    <mergeCell ref="AC33:AE33"/>
    <mergeCell ref="AF33:AH33"/>
    <mergeCell ref="AI33:AK33"/>
    <mergeCell ref="AL33:AN33"/>
    <mergeCell ref="AO33:AQ33"/>
    <mergeCell ref="AR33:AT33"/>
    <mergeCell ref="BJ32:BL32"/>
    <mergeCell ref="BM32:BO32"/>
    <mergeCell ref="BP32:BR32"/>
    <mergeCell ref="BS32:BU32"/>
    <mergeCell ref="BV32:BZ32"/>
    <mergeCell ref="N33:P33"/>
    <mergeCell ref="Q33:S33"/>
    <mergeCell ref="T33:V33"/>
    <mergeCell ref="W33:Y33"/>
    <mergeCell ref="Z33:AB33"/>
    <mergeCell ref="AR32:AT32"/>
    <mergeCell ref="AU32:AW32"/>
    <mergeCell ref="AX32:AZ32"/>
    <mergeCell ref="BA32:BC32"/>
    <mergeCell ref="BD32:BF32"/>
    <mergeCell ref="BG32:BI32"/>
    <mergeCell ref="Z32:AB32"/>
    <mergeCell ref="AC32:AE32"/>
    <mergeCell ref="AF32:AH32"/>
    <mergeCell ref="AI32:AK32"/>
    <mergeCell ref="AL32:AN32"/>
    <mergeCell ref="AO32:AQ32"/>
    <mergeCell ref="BS31:BU31"/>
    <mergeCell ref="BV31:BZ31"/>
    <mergeCell ref="C32:C46"/>
    <mergeCell ref="D32:D42"/>
    <mergeCell ref="E32:F35"/>
    <mergeCell ref="G32:M33"/>
    <mergeCell ref="N32:P32"/>
    <mergeCell ref="Q32:S32"/>
    <mergeCell ref="T32:V32"/>
    <mergeCell ref="W32:Y32"/>
    <mergeCell ref="BA31:BC31"/>
    <mergeCell ref="BD31:BF31"/>
    <mergeCell ref="BG31:BI31"/>
    <mergeCell ref="BJ31:BL31"/>
    <mergeCell ref="BM31:BO31"/>
    <mergeCell ref="BP31:BR31"/>
    <mergeCell ref="AI31:AK31"/>
    <mergeCell ref="AL31:AN31"/>
    <mergeCell ref="AO31:AQ31"/>
    <mergeCell ref="AR31:AT31"/>
    <mergeCell ref="AU31:AW31"/>
    <mergeCell ref="AX31:AZ31"/>
    <mergeCell ref="BP30:BR30"/>
    <mergeCell ref="BS30:BU30"/>
    <mergeCell ref="BV30:BZ30"/>
    <mergeCell ref="N31:P31"/>
    <mergeCell ref="Q31:S31"/>
    <mergeCell ref="T31:V31"/>
    <mergeCell ref="W31:Y31"/>
    <mergeCell ref="Z31:AB31"/>
    <mergeCell ref="AC31:AE31"/>
    <mergeCell ref="AF31:AH31"/>
    <mergeCell ref="AX30:AZ30"/>
    <mergeCell ref="BA30:BC30"/>
    <mergeCell ref="BD30:BF30"/>
    <mergeCell ref="BG30:BI30"/>
    <mergeCell ref="BJ30:BL30"/>
    <mergeCell ref="BM30:BO30"/>
    <mergeCell ref="AF30:AH30"/>
    <mergeCell ref="AI30:AK30"/>
    <mergeCell ref="AL30:AN30"/>
    <mergeCell ref="AO30:AQ30"/>
    <mergeCell ref="AR30:AT30"/>
    <mergeCell ref="AU30:AW30"/>
    <mergeCell ref="BP29:BR29"/>
    <mergeCell ref="BS29:BU29"/>
    <mergeCell ref="BV29:BZ29"/>
    <mergeCell ref="D30:M31"/>
    <mergeCell ref="N30:P30"/>
    <mergeCell ref="Q30:S30"/>
    <mergeCell ref="T30:V30"/>
    <mergeCell ref="W30:Y30"/>
    <mergeCell ref="Z30:AB30"/>
    <mergeCell ref="AC30:AE30"/>
    <mergeCell ref="AX29:AZ29"/>
    <mergeCell ref="BA29:BC29"/>
    <mergeCell ref="BD29:BF29"/>
    <mergeCell ref="BG29:BI29"/>
    <mergeCell ref="BJ29:BL29"/>
    <mergeCell ref="BM29:BO29"/>
    <mergeCell ref="AF29:AH29"/>
    <mergeCell ref="AI29:AK29"/>
    <mergeCell ref="AL29:AN29"/>
    <mergeCell ref="AO29:AQ29"/>
    <mergeCell ref="AR29:AT29"/>
    <mergeCell ref="AU29:AW29"/>
    <mergeCell ref="N29:P29"/>
    <mergeCell ref="Q29:S29"/>
    <mergeCell ref="T29:V29"/>
    <mergeCell ref="W29:Y29"/>
    <mergeCell ref="Z29:AB29"/>
    <mergeCell ref="AC29:AE29"/>
    <mergeCell ref="BG28:BI28"/>
    <mergeCell ref="BJ28:BL28"/>
    <mergeCell ref="BM28:BO28"/>
    <mergeCell ref="BP28:BR28"/>
    <mergeCell ref="BS28:BU28"/>
    <mergeCell ref="BV28:BZ28"/>
    <mergeCell ref="AO28:AQ28"/>
    <mergeCell ref="AR28:AT28"/>
    <mergeCell ref="AU28:AW28"/>
    <mergeCell ref="AX28:AZ28"/>
    <mergeCell ref="BA28:BC28"/>
    <mergeCell ref="BD28:BF28"/>
    <mergeCell ref="W28:Y28"/>
    <mergeCell ref="Z28:AB28"/>
    <mergeCell ref="AC28:AE28"/>
    <mergeCell ref="AF28:AH28"/>
    <mergeCell ref="AI28:AK28"/>
    <mergeCell ref="AL28:AN28"/>
    <mergeCell ref="BG27:BI27"/>
    <mergeCell ref="BJ27:BL27"/>
    <mergeCell ref="BM27:BO27"/>
    <mergeCell ref="BP27:BR27"/>
    <mergeCell ref="BS27:BU27"/>
    <mergeCell ref="BV27:BZ27"/>
    <mergeCell ref="AO27:AQ27"/>
    <mergeCell ref="AR27:AT27"/>
    <mergeCell ref="AU27:AW27"/>
    <mergeCell ref="AX27:AZ27"/>
    <mergeCell ref="BA27:BC27"/>
    <mergeCell ref="BD27:BF27"/>
    <mergeCell ref="BV26:BZ26"/>
    <mergeCell ref="N27:P27"/>
    <mergeCell ref="Q27:S27"/>
    <mergeCell ref="T27:V27"/>
    <mergeCell ref="W27:Y27"/>
    <mergeCell ref="Z27:AB27"/>
    <mergeCell ref="AC27:AE27"/>
    <mergeCell ref="AF27:AH27"/>
    <mergeCell ref="AI27:AK27"/>
    <mergeCell ref="AL27:AN27"/>
    <mergeCell ref="BD26:BF26"/>
    <mergeCell ref="BG26:BI26"/>
    <mergeCell ref="BJ26:BL26"/>
    <mergeCell ref="BM26:BO26"/>
    <mergeCell ref="BP26:BR26"/>
    <mergeCell ref="BS26:BU26"/>
    <mergeCell ref="AL26:AN26"/>
    <mergeCell ref="AO26:AQ26"/>
    <mergeCell ref="AR26:AT26"/>
    <mergeCell ref="AU26:AW26"/>
    <mergeCell ref="AX26:AZ26"/>
    <mergeCell ref="BA26:BC26"/>
    <mergeCell ref="BV25:BZ25"/>
    <mergeCell ref="G26:M27"/>
    <mergeCell ref="N26:P26"/>
    <mergeCell ref="Q26:S26"/>
    <mergeCell ref="T26:V26"/>
    <mergeCell ref="W26:Y26"/>
    <mergeCell ref="Z26:AB26"/>
    <mergeCell ref="AC26:AE26"/>
    <mergeCell ref="AF26:AH26"/>
    <mergeCell ref="AI26:AK26"/>
    <mergeCell ref="BD25:BF25"/>
    <mergeCell ref="BG25:BI25"/>
    <mergeCell ref="BJ25:BL25"/>
    <mergeCell ref="BM25:BO25"/>
    <mergeCell ref="BP25:BR25"/>
    <mergeCell ref="BS25:BU25"/>
    <mergeCell ref="AL25:AN25"/>
    <mergeCell ref="AO25:AQ25"/>
    <mergeCell ref="AR25:AT25"/>
    <mergeCell ref="AU25:AW25"/>
    <mergeCell ref="AX25:AZ25"/>
    <mergeCell ref="BA25:BC25"/>
    <mergeCell ref="BS24:BU24"/>
    <mergeCell ref="BV24:BZ24"/>
    <mergeCell ref="N25:P25"/>
    <mergeCell ref="Q25:S25"/>
    <mergeCell ref="T25:V25"/>
    <mergeCell ref="W25:Y25"/>
    <mergeCell ref="Z25:AB25"/>
    <mergeCell ref="AC25:AE25"/>
    <mergeCell ref="AF25:AH25"/>
    <mergeCell ref="AI25:AK25"/>
    <mergeCell ref="BA24:BC24"/>
    <mergeCell ref="BD24:BF24"/>
    <mergeCell ref="BG24:BI24"/>
    <mergeCell ref="BJ24:BL24"/>
    <mergeCell ref="BM24:BO24"/>
    <mergeCell ref="BP24:BR24"/>
    <mergeCell ref="AI24:AK24"/>
    <mergeCell ref="AL24:AN24"/>
    <mergeCell ref="AO24:AQ24"/>
    <mergeCell ref="AR24:AT24"/>
    <mergeCell ref="AU24:AW24"/>
    <mergeCell ref="AX24:AZ24"/>
    <mergeCell ref="BS23:BU23"/>
    <mergeCell ref="BV23:BZ23"/>
    <mergeCell ref="J24:M25"/>
    <mergeCell ref="N24:P24"/>
    <mergeCell ref="Q24:S24"/>
    <mergeCell ref="T24:V24"/>
    <mergeCell ref="W24:Y24"/>
    <mergeCell ref="Z24:AB24"/>
    <mergeCell ref="AC24:AE24"/>
    <mergeCell ref="AF24:AH24"/>
    <mergeCell ref="BA23:BC23"/>
    <mergeCell ref="BD23:BF23"/>
    <mergeCell ref="BG23:BI23"/>
    <mergeCell ref="BJ23:BL23"/>
    <mergeCell ref="BM23:BO23"/>
    <mergeCell ref="BP23:BR23"/>
    <mergeCell ref="AI23:AK23"/>
    <mergeCell ref="AL23:AN23"/>
    <mergeCell ref="AO23:AQ23"/>
    <mergeCell ref="AR23:AT23"/>
    <mergeCell ref="AU23:AW23"/>
    <mergeCell ref="AX23:AZ23"/>
    <mergeCell ref="BP22:BR22"/>
    <mergeCell ref="BS22:BU22"/>
    <mergeCell ref="BV22:BZ22"/>
    <mergeCell ref="N23:P23"/>
    <mergeCell ref="Q23:S23"/>
    <mergeCell ref="T23:V23"/>
    <mergeCell ref="W23:Y23"/>
    <mergeCell ref="Z23:AB23"/>
    <mergeCell ref="AC23:AE23"/>
    <mergeCell ref="AF23:AH23"/>
    <mergeCell ref="AX22:AZ22"/>
    <mergeCell ref="BA22:BC22"/>
    <mergeCell ref="BD22:BF22"/>
    <mergeCell ref="BG22:BI22"/>
    <mergeCell ref="BJ22:BL22"/>
    <mergeCell ref="BM22:BO22"/>
    <mergeCell ref="AF22:AH22"/>
    <mergeCell ref="AI22:AK22"/>
    <mergeCell ref="AL22:AN22"/>
    <mergeCell ref="AO22:AQ22"/>
    <mergeCell ref="AR22:AT22"/>
    <mergeCell ref="AU22:AW22"/>
    <mergeCell ref="BP21:BR21"/>
    <mergeCell ref="BS21:BU21"/>
    <mergeCell ref="BV21:BZ21"/>
    <mergeCell ref="J22:M23"/>
    <mergeCell ref="N22:P22"/>
    <mergeCell ref="Q22:S22"/>
    <mergeCell ref="T22:V22"/>
    <mergeCell ref="W22:Y22"/>
    <mergeCell ref="Z22:AB22"/>
    <mergeCell ref="AC22:AE22"/>
    <mergeCell ref="AX21:AZ21"/>
    <mergeCell ref="BA21:BC21"/>
    <mergeCell ref="BD21:BF21"/>
    <mergeCell ref="BG21:BI21"/>
    <mergeCell ref="BJ21:BL21"/>
    <mergeCell ref="BM21:BO21"/>
    <mergeCell ref="AF21:AH21"/>
    <mergeCell ref="AI21:AK21"/>
    <mergeCell ref="AL21:AN21"/>
    <mergeCell ref="AO21:AQ21"/>
    <mergeCell ref="AR21:AT21"/>
    <mergeCell ref="AU21:AW21"/>
    <mergeCell ref="BS20:BU20"/>
    <mergeCell ref="BV20:BZ20"/>
    <mergeCell ref="G21:I25"/>
    <mergeCell ref="J21:M21"/>
    <mergeCell ref="N21:P21"/>
    <mergeCell ref="Q21:S21"/>
    <mergeCell ref="T21:V21"/>
    <mergeCell ref="W21:Y21"/>
    <mergeCell ref="Z21:AB21"/>
    <mergeCell ref="AC21:AE21"/>
    <mergeCell ref="BA20:BC20"/>
    <mergeCell ref="BD20:BF20"/>
    <mergeCell ref="BG20:BI20"/>
    <mergeCell ref="BJ20:BL20"/>
    <mergeCell ref="BM20:BO20"/>
    <mergeCell ref="BP20:BR20"/>
    <mergeCell ref="AI20:AK20"/>
    <mergeCell ref="AL20:AN20"/>
    <mergeCell ref="AO20:AQ20"/>
    <mergeCell ref="AR20:AT20"/>
    <mergeCell ref="AU20:AW20"/>
    <mergeCell ref="AX20:AZ20"/>
    <mergeCell ref="BP19:BR19"/>
    <mergeCell ref="BS19:BU19"/>
    <mergeCell ref="BV19:BZ19"/>
    <mergeCell ref="N20:P20"/>
    <mergeCell ref="Q20:S20"/>
    <mergeCell ref="T20:V20"/>
    <mergeCell ref="W20:Y20"/>
    <mergeCell ref="Z20:AB20"/>
    <mergeCell ref="AC20:AE20"/>
    <mergeCell ref="AF20:AH20"/>
    <mergeCell ref="AX19:AZ19"/>
    <mergeCell ref="BA19:BC19"/>
    <mergeCell ref="BD19:BF19"/>
    <mergeCell ref="BG19:BI19"/>
    <mergeCell ref="BJ19:BL19"/>
    <mergeCell ref="BM19:BO19"/>
    <mergeCell ref="AF19:AH19"/>
    <mergeCell ref="AI19:AK19"/>
    <mergeCell ref="AL19:AN19"/>
    <mergeCell ref="AO19:AQ19"/>
    <mergeCell ref="AR19:AT19"/>
    <mergeCell ref="AU19:AW19"/>
    <mergeCell ref="BS18:BU18"/>
    <mergeCell ref="BV18:BZ18"/>
    <mergeCell ref="E19:F27"/>
    <mergeCell ref="G19:M20"/>
    <mergeCell ref="N19:P19"/>
    <mergeCell ref="Q19:S19"/>
    <mergeCell ref="T19:V19"/>
    <mergeCell ref="W19:Y19"/>
    <mergeCell ref="Z19:AB19"/>
    <mergeCell ref="AC19:AE19"/>
    <mergeCell ref="BA18:BC18"/>
    <mergeCell ref="BD18:BF18"/>
    <mergeCell ref="BG18:BI18"/>
    <mergeCell ref="BJ18:BL18"/>
    <mergeCell ref="BM18:BO18"/>
    <mergeCell ref="BP18:BR18"/>
    <mergeCell ref="AI18:AK18"/>
    <mergeCell ref="AL18:AN18"/>
    <mergeCell ref="AO18:AQ18"/>
    <mergeCell ref="AR18:AT18"/>
    <mergeCell ref="AU18:AW18"/>
    <mergeCell ref="AX18:AZ18"/>
    <mergeCell ref="BP17:BR17"/>
    <mergeCell ref="BS17:BU17"/>
    <mergeCell ref="BV17:BZ17"/>
    <mergeCell ref="N18:P18"/>
    <mergeCell ref="Q18:S18"/>
    <mergeCell ref="T18:V18"/>
    <mergeCell ref="W18:Y18"/>
    <mergeCell ref="Z18:AB18"/>
    <mergeCell ref="AC18:AE18"/>
    <mergeCell ref="AF18:AH18"/>
    <mergeCell ref="AX17:AZ17"/>
    <mergeCell ref="BA17:BC17"/>
    <mergeCell ref="BD17:BF17"/>
    <mergeCell ref="BG17:BI17"/>
    <mergeCell ref="BJ17:BL17"/>
    <mergeCell ref="BM17:BO17"/>
    <mergeCell ref="AF17:AH17"/>
    <mergeCell ref="AI17:AK17"/>
    <mergeCell ref="AL17:AN17"/>
    <mergeCell ref="AO17:AQ17"/>
    <mergeCell ref="AR17:AT17"/>
    <mergeCell ref="AU17:AW17"/>
    <mergeCell ref="BP16:BR16"/>
    <mergeCell ref="BS16:BU16"/>
    <mergeCell ref="BV16:BZ16"/>
    <mergeCell ref="E17:M18"/>
    <mergeCell ref="N17:P17"/>
    <mergeCell ref="Q17:S17"/>
    <mergeCell ref="T17:V17"/>
    <mergeCell ref="W17:Y17"/>
    <mergeCell ref="Z17:AB17"/>
    <mergeCell ref="AC17:AE17"/>
    <mergeCell ref="AX16:AZ16"/>
    <mergeCell ref="BA16:BC16"/>
    <mergeCell ref="BD16:BF16"/>
    <mergeCell ref="BG16:BI16"/>
    <mergeCell ref="BJ16:BL16"/>
    <mergeCell ref="BM16:BO16"/>
    <mergeCell ref="AF16:AH16"/>
    <mergeCell ref="AI16:AK16"/>
    <mergeCell ref="AL16:AN16"/>
    <mergeCell ref="AO16:AQ16"/>
    <mergeCell ref="AR16:AT16"/>
    <mergeCell ref="AU16:AW16"/>
    <mergeCell ref="BM15:BO15"/>
    <mergeCell ref="BP15:BR15"/>
    <mergeCell ref="BS15:BU15"/>
    <mergeCell ref="BV15:BZ15"/>
    <mergeCell ref="N16:P16"/>
    <mergeCell ref="Q16:S16"/>
    <mergeCell ref="T16:V16"/>
    <mergeCell ref="W16:Y16"/>
    <mergeCell ref="Z16:AB16"/>
    <mergeCell ref="AC16:AE16"/>
    <mergeCell ref="AU15:AW15"/>
    <mergeCell ref="AX15:AZ15"/>
    <mergeCell ref="BA15:BC15"/>
    <mergeCell ref="BD15:BF15"/>
    <mergeCell ref="BG15:BI15"/>
    <mergeCell ref="BJ15:BL15"/>
    <mergeCell ref="AC15:AE15"/>
    <mergeCell ref="AF15:AH15"/>
    <mergeCell ref="AI15:AK15"/>
    <mergeCell ref="AL15:AN15"/>
    <mergeCell ref="AO15:AQ15"/>
    <mergeCell ref="AR15:AT15"/>
    <mergeCell ref="BP14:BR14"/>
    <mergeCell ref="BS14:BU14"/>
    <mergeCell ref="BV14:BZ14"/>
    <mergeCell ref="E15:F16"/>
    <mergeCell ref="G15:M16"/>
    <mergeCell ref="N15:P15"/>
    <mergeCell ref="Q15:S15"/>
    <mergeCell ref="T15:V15"/>
    <mergeCell ref="W15:Y15"/>
    <mergeCell ref="Z15:AB15"/>
    <mergeCell ref="AX14:AZ14"/>
    <mergeCell ref="BA14:BC14"/>
    <mergeCell ref="BD14:BF14"/>
    <mergeCell ref="BG14:BI14"/>
    <mergeCell ref="BJ14:BL14"/>
    <mergeCell ref="BM14:BO14"/>
    <mergeCell ref="AF14:AH14"/>
    <mergeCell ref="AI14:AK14"/>
    <mergeCell ref="AL14:AN14"/>
    <mergeCell ref="AO14:AQ14"/>
    <mergeCell ref="AR14:AT14"/>
    <mergeCell ref="AU14:AW14"/>
    <mergeCell ref="BM13:BO13"/>
    <mergeCell ref="BP13:BR13"/>
    <mergeCell ref="BS13:BU13"/>
    <mergeCell ref="BV13:BZ13"/>
    <mergeCell ref="N14:P14"/>
    <mergeCell ref="Q14:S14"/>
    <mergeCell ref="T14:V14"/>
    <mergeCell ref="W14:Y14"/>
    <mergeCell ref="Z14:AB14"/>
    <mergeCell ref="AC14:AE14"/>
    <mergeCell ref="AU13:AW13"/>
    <mergeCell ref="AX13:AZ13"/>
    <mergeCell ref="BA13:BC13"/>
    <mergeCell ref="BD13:BF13"/>
    <mergeCell ref="BG13:BI13"/>
    <mergeCell ref="BJ13:BL13"/>
    <mergeCell ref="AC13:AE13"/>
    <mergeCell ref="AF13:AH13"/>
    <mergeCell ref="AI13:AK13"/>
    <mergeCell ref="AL13:AN13"/>
    <mergeCell ref="AO13:AQ13"/>
    <mergeCell ref="AR13:AT13"/>
    <mergeCell ref="BM12:BO12"/>
    <mergeCell ref="BP12:BR12"/>
    <mergeCell ref="BS12:BU12"/>
    <mergeCell ref="BV12:BZ12"/>
    <mergeCell ref="G13:M14"/>
    <mergeCell ref="N13:P13"/>
    <mergeCell ref="Q13:S13"/>
    <mergeCell ref="T13:V13"/>
    <mergeCell ref="W13:Y13"/>
    <mergeCell ref="Z13:AB13"/>
    <mergeCell ref="AU12:AW12"/>
    <mergeCell ref="AX12:AZ12"/>
    <mergeCell ref="BA12:BC12"/>
    <mergeCell ref="BD12:BF12"/>
    <mergeCell ref="BG12:BI12"/>
    <mergeCell ref="BJ12:BL12"/>
    <mergeCell ref="AC12:AE12"/>
    <mergeCell ref="AF12:AH12"/>
    <mergeCell ref="AI12:AK12"/>
    <mergeCell ref="AL12:AN12"/>
    <mergeCell ref="AO12:AQ12"/>
    <mergeCell ref="AR12:AT12"/>
    <mergeCell ref="BJ11:BL11"/>
    <mergeCell ref="BM11:BO11"/>
    <mergeCell ref="BP11:BR11"/>
    <mergeCell ref="BS11:BU11"/>
    <mergeCell ref="BV11:BZ11"/>
    <mergeCell ref="N12:P12"/>
    <mergeCell ref="Q12:S12"/>
    <mergeCell ref="T12:V12"/>
    <mergeCell ref="W12:Y12"/>
    <mergeCell ref="Z12:AB12"/>
    <mergeCell ref="AR11:AT11"/>
    <mergeCell ref="AU11:AW11"/>
    <mergeCell ref="AX11:AZ11"/>
    <mergeCell ref="BA11:BC11"/>
    <mergeCell ref="BD11:BF11"/>
    <mergeCell ref="BG11:BI11"/>
    <mergeCell ref="Z11:AB11"/>
    <mergeCell ref="AC11:AE11"/>
    <mergeCell ref="AF11:AH11"/>
    <mergeCell ref="AI11:AK11"/>
    <mergeCell ref="AL11:AN11"/>
    <mergeCell ref="AO11:AQ11"/>
    <mergeCell ref="BS10:BU10"/>
    <mergeCell ref="BV10:BZ10"/>
    <mergeCell ref="C11:C31"/>
    <mergeCell ref="D11:D27"/>
    <mergeCell ref="E11:F14"/>
    <mergeCell ref="G11:M12"/>
    <mergeCell ref="N11:P11"/>
    <mergeCell ref="Q11:S11"/>
    <mergeCell ref="T11:V11"/>
    <mergeCell ref="W11:Y11"/>
    <mergeCell ref="BA10:BC10"/>
    <mergeCell ref="BD10:BF10"/>
    <mergeCell ref="BG10:BI10"/>
    <mergeCell ref="BJ10:BL10"/>
    <mergeCell ref="BM10:BO10"/>
    <mergeCell ref="BP10:BR10"/>
    <mergeCell ref="AI10:AK10"/>
    <mergeCell ref="AL10:AN10"/>
    <mergeCell ref="AO10:AQ10"/>
    <mergeCell ref="AR10:AT10"/>
    <mergeCell ref="AU10:AW10"/>
    <mergeCell ref="AX10:AZ10"/>
    <mergeCell ref="BP9:BR9"/>
    <mergeCell ref="BS9:BU9"/>
    <mergeCell ref="BV9:BZ9"/>
    <mergeCell ref="N10:P10"/>
    <mergeCell ref="Q10:S10"/>
    <mergeCell ref="T10:V10"/>
    <mergeCell ref="W10:Y10"/>
    <mergeCell ref="Z10:AB10"/>
    <mergeCell ref="AC10:AE10"/>
    <mergeCell ref="AF10:AH10"/>
    <mergeCell ref="AX9:AZ9"/>
    <mergeCell ref="BA9:BC9"/>
    <mergeCell ref="BD9:BF9"/>
    <mergeCell ref="BG9:BI9"/>
    <mergeCell ref="BJ9:BL9"/>
    <mergeCell ref="BM9:BO9"/>
    <mergeCell ref="AF9:AH9"/>
    <mergeCell ref="AI9:AK9"/>
    <mergeCell ref="AL9:AN9"/>
    <mergeCell ref="AO9:AQ9"/>
    <mergeCell ref="AR9:AT9"/>
    <mergeCell ref="AU9:AW9"/>
    <mergeCell ref="BP8:BR8"/>
    <mergeCell ref="BS8:BU8"/>
    <mergeCell ref="BV8:BZ8"/>
    <mergeCell ref="C9:M10"/>
    <mergeCell ref="N9:P9"/>
    <mergeCell ref="Q9:S9"/>
    <mergeCell ref="T9:V9"/>
    <mergeCell ref="W9:Y9"/>
    <mergeCell ref="Z9:AB9"/>
    <mergeCell ref="AC9:AE9"/>
    <mergeCell ref="AX8:AZ8"/>
    <mergeCell ref="BA8:BC8"/>
    <mergeCell ref="BD8:BF8"/>
    <mergeCell ref="BG8:BI8"/>
    <mergeCell ref="BJ8:BL8"/>
    <mergeCell ref="BM8:BO8"/>
    <mergeCell ref="AF8:AH8"/>
    <mergeCell ref="AI8:AK8"/>
    <mergeCell ref="AL8:AN8"/>
    <mergeCell ref="AO8:AQ8"/>
    <mergeCell ref="AR8:AT8"/>
    <mergeCell ref="AU8:AW8"/>
    <mergeCell ref="BM7:BO7"/>
    <mergeCell ref="BP7:BR7"/>
    <mergeCell ref="BS7:BU7"/>
    <mergeCell ref="BV7:BZ7"/>
    <mergeCell ref="N8:P8"/>
    <mergeCell ref="Q8:S8"/>
    <mergeCell ref="T8:V8"/>
    <mergeCell ref="W8:Y8"/>
    <mergeCell ref="Z8:AB8"/>
    <mergeCell ref="AC8:AE8"/>
    <mergeCell ref="AU7:AW7"/>
    <mergeCell ref="AX7:AZ7"/>
    <mergeCell ref="BA7:BC7"/>
    <mergeCell ref="BD7:BF7"/>
    <mergeCell ref="BG7:BI7"/>
    <mergeCell ref="BJ7:BL7"/>
    <mergeCell ref="AC7:AE7"/>
    <mergeCell ref="AF7:AH7"/>
    <mergeCell ref="AI7:AK7"/>
    <mergeCell ref="AL7:AN7"/>
    <mergeCell ref="AO7:AQ7"/>
    <mergeCell ref="AR7:AT7"/>
    <mergeCell ref="BM6:BO6"/>
    <mergeCell ref="BP6:BR6"/>
    <mergeCell ref="BS6:BU6"/>
    <mergeCell ref="BV6:BZ6"/>
    <mergeCell ref="C7:M8"/>
    <mergeCell ref="N7:P7"/>
    <mergeCell ref="Q7:S7"/>
    <mergeCell ref="T7:V7"/>
    <mergeCell ref="W7:Y7"/>
    <mergeCell ref="Z7:AB7"/>
    <mergeCell ref="AU6:AW6"/>
    <mergeCell ref="AX6:AZ6"/>
    <mergeCell ref="BA6:BC6"/>
    <mergeCell ref="BD6:BF6"/>
    <mergeCell ref="BG6:BI6"/>
    <mergeCell ref="BJ6:BL6"/>
    <mergeCell ref="AC6:AE6"/>
    <mergeCell ref="AF6:AH6"/>
    <mergeCell ref="AI6:AK6"/>
    <mergeCell ref="AL6:AN6"/>
    <mergeCell ref="AO6:AQ6"/>
    <mergeCell ref="AR6:AT6"/>
    <mergeCell ref="BJ5:BL5"/>
    <mergeCell ref="BM5:BO5"/>
    <mergeCell ref="BP5:BR5"/>
    <mergeCell ref="BS5:BU5"/>
    <mergeCell ref="BV5:BZ5"/>
    <mergeCell ref="N6:P6"/>
    <mergeCell ref="Q6:S6"/>
    <mergeCell ref="T6:V6"/>
    <mergeCell ref="W6:Y6"/>
    <mergeCell ref="Z6:AB6"/>
    <mergeCell ref="AR5:AT5"/>
    <mergeCell ref="AU5:AW5"/>
    <mergeCell ref="AX5:AZ5"/>
    <mergeCell ref="BA5:BC5"/>
    <mergeCell ref="BD5:BF5"/>
    <mergeCell ref="BG5:BI5"/>
    <mergeCell ref="Z5:AB5"/>
    <mergeCell ref="AC5:AE5"/>
    <mergeCell ref="AF5:AH5"/>
    <mergeCell ref="AI5:AK5"/>
    <mergeCell ref="AL5:AN5"/>
    <mergeCell ref="AO5:AQ5"/>
    <mergeCell ref="B5:B88"/>
    <mergeCell ref="C5:M6"/>
    <mergeCell ref="N5:P5"/>
    <mergeCell ref="Q5:S5"/>
    <mergeCell ref="T5:V5"/>
    <mergeCell ref="W5:Y5"/>
    <mergeCell ref="D28:M29"/>
    <mergeCell ref="N28:P28"/>
    <mergeCell ref="Q28:S28"/>
    <mergeCell ref="T28:V28"/>
    <mergeCell ref="BJ3:BL4"/>
    <mergeCell ref="BM3:BO4"/>
    <mergeCell ref="BP3:BR4"/>
    <mergeCell ref="BS3:BU4"/>
    <mergeCell ref="BV3:BZ4"/>
    <mergeCell ref="B4:M4"/>
    <mergeCell ref="AR3:AT4"/>
    <mergeCell ref="AU3:AW4"/>
    <mergeCell ref="AX3:AZ4"/>
    <mergeCell ref="BA3:BC4"/>
    <mergeCell ref="BD3:BF4"/>
    <mergeCell ref="BG3:BI4"/>
    <mergeCell ref="Z3:AB4"/>
    <mergeCell ref="AC3:AE4"/>
    <mergeCell ref="AF3:AH4"/>
    <mergeCell ref="AI3:AK4"/>
    <mergeCell ref="AL3:AN4"/>
    <mergeCell ref="AO3:AQ4"/>
    <mergeCell ref="A1:E1"/>
    <mergeCell ref="B3:M3"/>
    <mergeCell ref="N3:P4"/>
    <mergeCell ref="Q3:S4"/>
    <mergeCell ref="T3:V4"/>
    <mergeCell ref="W3:Y4"/>
  </mergeCells>
  <printOptions/>
  <pageMargins left="0.7874015748031497" right="0.7874015748031497" top="0.51" bottom="0.2" header="0.5118110236220472" footer="0.27"/>
  <pageSetup fitToHeight="1" fitToWidth="1" horizontalDpi="400" verticalDpi="400" orientation="landscape" paperSize="9" scale="42" r:id="rId2"/>
  <rowBreaks count="1" manualBreakCount="1">
    <brk id="105"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J26"/>
  <sheetViews>
    <sheetView view="pageBreakPreview" zoomScale="85" zoomScaleNormal="75" zoomScaleSheetLayoutView="85" zoomScalePageLayoutView="0" workbookViewId="0" topLeftCell="A1">
      <selection activeCell="BT13" sqref="BT13"/>
    </sheetView>
  </sheetViews>
  <sheetFormatPr defaultColWidth="2.625" defaultRowHeight="15" customHeight="1"/>
  <cols>
    <col min="1" max="1" width="2.625" style="3" customWidth="1"/>
    <col min="2" max="2" width="20.125" style="3" customWidth="1"/>
    <col min="3" max="3" width="13.875" style="3" customWidth="1"/>
    <col min="4" max="4" width="9.50390625" style="3" bestFit="1" customWidth="1"/>
    <col min="5" max="5" width="21.00390625" style="3" customWidth="1"/>
    <col min="6" max="7" width="2.625" style="3" customWidth="1"/>
    <col min="8" max="8" width="29.75390625" style="3" customWidth="1"/>
    <col min="9" max="9" width="10.25390625" style="3" customWidth="1"/>
    <col min="10" max="10" width="24.25390625" style="3" customWidth="1"/>
    <col min="11" max="16384" width="2.625" style="3" customWidth="1"/>
  </cols>
  <sheetData>
    <row r="1" ht="15" customHeight="1">
      <c r="A1" s="3" t="s">
        <v>615</v>
      </c>
    </row>
    <row r="2" spans="2:7" ht="18" customHeight="1">
      <c r="B2" s="3" t="s">
        <v>616</v>
      </c>
      <c r="G2" s="3" t="s">
        <v>617</v>
      </c>
    </row>
    <row r="3" spans="2:10" ht="21" customHeight="1">
      <c r="B3" s="316" t="s">
        <v>591</v>
      </c>
      <c r="C3" s="335" t="s">
        <v>618</v>
      </c>
      <c r="D3" s="796" t="s">
        <v>140</v>
      </c>
      <c r="E3" s="797"/>
      <c r="H3" s="316" t="s">
        <v>591</v>
      </c>
      <c r="I3" s="316"/>
      <c r="J3" s="316" t="s">
        <v>140</v>
      </c>
    </row>
    <row r="4" spans="2:10" ht="18" customHeight="1">
      <c r="B4" s="319" t="s">
        <v>619</v>
      </c>
      <c r="C4" s="327" t="s">
        <v>620</v>
      </c>
      <c r="D4" s="772"/>
      <c r="E4" s="774"/>
      <c r="H4" s="324" t="s">
        <v>621</v>
      </c>
      <c r="I4" s="328" t="s">
        <v>622</v>
      </c>
      <c r="J4" s="324"/>
    </row>
    <row r="5" spans="2:10" ht="18" customHeight="1">
      <c r="B5" s="326" t="s">
        <v>623</v>
      </c>
      <c r="C5" s="336" t="s">
        <v>624</v>
      </c>
      <c r="D5" s="798" t="s">
        <v>625</v>
      </c>
      <c r="E5" s="799"/>
      <c r="H5" s="324" t="s">
        <v>626</v>
      </c>
      <c r="I5" s="328" t="s">
        <v>622</v>
      </c>
      <c r="J5" s="324"/>
    </row>
    <row r="6" spans="2:10" ht="18" customHeight="1">
      <c r="B6" s="326" t="s">
        <v>627</v>
      </c>
      <c r="C6" s="336" t="s">
        <v>624</v>
      </c>
      <c r="D6" s="798" t="s">
        <v>625</v>
      </c>
      <c r="E6" s="799"/>
      <c r="H6" s="324" t="s">
        <v>628</v>
      </c>
      <c r="I6" s="328" t="s">
        <v>629</v>
      </c>
      <c r="J6" s="324"/>
    </row>
    <row r="7" spans="2:10" ht="18" customHeight="1">
      <c r="B7" s="326" t="s">
        <v>630</v>
      </c>
      <c r="C7" s="323"/>
      <c r="D7" s="798" t="s">
        <v>625</v>
      </c>
      <c r="E7" s="799"/>
      <c r="H7" s="324" t="s">
        <v>631</v>
      </c>
      <c r="I7" s="328" t="s">
        <v>622</v>
      </c>
      <c r="J7" s="324" t="s">
        <v>632</v>
      </c>
    </row>
    <row r="8" spans="2:10" ht="18" customHeight="1">
      <c r="B8" s="326" t="s">
        <v>633</v>
      </c>
      <c r="C8" s="323"/>
      <c r="D8" s="800"/>
      <c r="E8" s="785"/>
      <c r="H8" s="324" t="s">
        <v>634</v>
      </c>
      <c r="I8" s="328" t="s">
        <v>622</v>
      </c>
      <c r="J8" s="324" t="s">
        <v>632</v>
      </c>
    </row>
    <row r="9" spans="2:10" ht="18" customHeight="1">
      <c r="B9" s="326" t="s">
        <v>635</v>
      </c>
      <c r="C9" s="323"/>
      <c r="D9" s="800"/>
      <c r="E9" s="785"/>
      <c r="H9" s="324" t="s">
        <v>636</v>
      </c>
      <c r="I9" s="328" t="s">
        <v>622</v>
      </c>
      <c r="J9" s="324"/>
    </row>
    <row r="10" spans="2:10" ht="18" customHeight="1">
      <c r="B10" s="326" t="s">
        <v>637</v>
      </c>
      <c r="C10" s="323"/>
      <c r="D10" s="800"/>
      <c r="E10" s="785"/>
      <c r="H10" s="324" t="s">
        <v>638</v>
      </c>
      <c r="I10" s="328" t="s">
        <v>639</v>
      </c>
      <c r="J10" s="324"/>
    </row>
    <row r="11" spans="2:10" ht="18" customHeight="1">
      <c r="B11" s="811" t="s">
        <v>797</v>
      </c>
      <c r="C11" s="813"/>
      <c r="D11" s="805"/>
      <c r="E11" s="806"/>
      <c r="H11" s="3" t="s">
        <v>640</v>
      </c>
      <c r="I11" s="325"/>
      <c r="J11" s="5"/>
    </row>
    <row r="12" spans="2:5" ht="18" customHeight="1">
      <c r="B12" s="812"/>
      <c r="C12" s="779"/>
      <c r="D12" s="809"/>
      <c r="E12" s="810"/>
    </row>
    <row r="13" spans="2:10" ht="18" customHeight="1">
      <c r="B13" s="326" t="s">
        <v>641</v>
      </c>
      <c r="C13" s="323"/>
      <c r="D13" s="794"/>
      <c r="E13" s="795"/>
      <c r="G13" s="3" t="s">
        <v>642</v>
      </c>
      <c r="I13" s="325"/>
      <c r="J13" s="5"/>
    </row>
    <row r="14" spans="2:10" ht="18" customHeight="1">
      <c r="B14" s="801" t="s">
        <v>798</v>
      </c>
      <c r="C14" s="771"/>
      <c r="D14" s="805"/>
      <c r="E14" s="806"/>
      <c r="H14" s="316" t="s">
        <v>591</v>
      </c>
      <c r="I14" s="316"/>
      <c r="J14" s="316" t="s">
        <v>140</v>
      </c>
    </row>
    <row r="15" spans="2:10" ht="18" customHeight="1">
      <c r="B15" s="802"/>
      <c r="C15" s="804"/>
      <c r="D15" s="807"/>
      <c r="E15" s="808"/>
      <c r="H15" s="324" t="s">
        <v>643</v>
      </c>
      <c r="I15" s="328" t="s">
        <v>644</v>
      </c>
      <c r="J15" s="324"/>
    </row>
    <row r="16" spans="2:10" ht="18" customHeight="1">
      <c r="B16" s="803"/>
      <c r="C16" s="774"/>
      <c r="D16" s="809"/>
      <c r="E16" s="810"/>
      <c r="H16" s="324" t="s">
        <v>645</v>
      </c>
      <c r="I16" s="328" t="s">
        <v>646</v>
      </c>
      <c r="J16" s="324" t="s">
        <v>647</v>
      </c>
    </row>
    <row r="17" spans="2:10" ht="18" customHeight="1">
      <c r="B17" s="326" t="s">
        <v>648</v>
      </c>
      <c r="C17" s="323"/>
      <c r="D17" s="800"/>
      <c r="E17" s="785"/>
      <c r="H17" s="324" t="s">
        <v>649</v>
      </c>
      <c r="I17" s="328" t="s">
        <v>650</v>
      </c>
      <c r="J17" s="324"/>
    </row>
    <row r="18" spans="2:10" ht="18" customHeight="1">
      <c r="B18" s="326" t="s">
        <v>651</v>
      </c>
      <c r="C18" s="323"/>
      <c r="D18" s="800"/>
      <c r="E18" s="785"/>
      <c r="H18" s="324" t="s">
        <v>652</v>
      </c>
      <c r="I18" s="328" t="s">
        <v>142</v>
      </c>
      <c r="J18" s="324" t="s">
        <v>653</v>
      </c>
    </row>
    <row r="19" spans="8:10" ht="18" customHeight="1">
      <c r="H19" s="324" t="s">
        <v>654</v>
      </c>
      <c r="I19" s="328" t="s">
        <v>142</v>
      </c>
      <c r="J19" s="324" t="s">
        <v>655</v>
      </c>
    </row>
    <row r="20" spans="8:10" ht="15" customHeight="1">
      <c r="H20" s="324" t="s">
        <v>656</v>
      </c>
      <c r="I20" s="328" t="s">
        <v>657</v>
      </c>
      <c r="J20" s="324" t="s">
        <v>658</v>
      </c>
    </row>
    <row r="21" ht="15" customHeight="1">
      <c r="H21" s="3" t="s">
        <v>640</v>
      </c>
    </row>
    <row r="24" spans="2:10" ht="15" customHeight="1">
      <c r="B24" s="3" t="s">
        <v>659</v>
      </c>
      <c r="H24" s="337" t="s">
        <v>660</v>
      </c>
      <c r="I24" s="337"/>
      <c r="J24" s="337"/>
    </row>
    <row r="25" spans="2:10" ht="15" customHeight="1">
      <c r="B25" s="316" t="s">
        <v>618</v>
      </c>
      <c r="C25" s="318" t="s">
        <v>661</v>
      </c>
      <c r="D25" s="316" t="s">
        <v>496</v>
      </c>
      <c r="E25" s="316" t="s">
        <v>140</v>
      </c>
      <c r="H25" s="337" t="s">
        <v>660</v>
      </c>
      <c r="I25" s="337"/>
      <c r="J25" s="337"/>
    </row>
    <row r="26" spans="2:5" ht="18" customHeight="1">
      <c r="B26" s="318" t="s">
        <v>662</v>
      </c>
      <c r="C26" s="324"/>
      <c r="D26" s="324"/>
      <c r="E26" s="324"/>
    </row>
    <row r="27" ht="18" customHeight="1"/>
  </sheetData>
  <sheetProtection/>
  <mergeCells count="17">
    <mergeCell ref="B14:B16"/>
    <mergeCell ref="C14:C16"/>
    <mergeCell ref="D14:E16"/>
    <mergeCell ref="D17:E17"/>
    <mergeCell ref="D18:E18"/>
    <mergeCell ref="D9:E9"/>
    <mergeCell ref="D10:E10"/>
    <mergeCell ref="B11:B12"/>
    <mergeCell ref="C11:C12"/>
    <mergeCell ref="D11:E12"/>
    <mergeCell ref="D13:E13"/>
    <mergeCell ref="D3:E3"/>
    <mergeCell ref="D4:E4"/>
    <mergeCell ref="D5:E5"/>
    <mergeCell ref="D6:E6"/>
    <mergeCell ref="D7:E7"/>
    <mergeCell ref="D8:E8"/>
  </mergeCells>
  <printOptions/>
  <pageMargins left="0.5905511811023623" right="0.5905511811023623" top="0.7874015748031497" bottom="0.5905511811023623" header="0.5118110236220472" footer="0.5118110236220472"/>
  <pageSetup horizontalDpi="400" verticalDpi="400" orientation="landscape" paperSize="9" scale="99" r:id="rId2"/>
  <drawing r:id="rId1"/>
</worksheet>
</file>

<file path=xl/worksheets/sheet4.xml><?xml version="1.0" encoding="utf-8"?>
<worksheet xmlns="http://schemas.openxmlformats.org/spreadsheetml/2006/main" xmlns:r="http://schemas.openxmlformats.org/officeDocument/2006/relationships">
  <dimension ref="A1:AW34"/>
  <sheetViews>
    <sheetView view="pageBreakPreview" zoomScaleNormal="75" zoomScaleSheetLayoutView="100" zoomScalePageLayoutView="0" workbookViewId="0" topLeftCell="A1">
      <selection activeCell="BT13" sqref="BT13"/>
    </sheetView>
  </sheetViews>
  <sheetFormatPr defaultColWidth="2.625" defaultRowHeight="15" customHeight="1"/>
  <cols>
    <col min="1" max="16384" width="2.625" style="3" customWidth="1"/>
  </cols>
  <sheetData>
    <row r="1" spans="1:6" ht="15" customHeight="1">
      <c r="A1" s="768" t="s">
        <v>119</v>
      </c>
      <c r="B1" s="768"/>
      <c r="C1" s="768"/>
      <c r="D1" s="768"/>
      <c r="F1" s="3" t="s">
        <v>668</v>
      </c>
    </row>
    <row r="2" ht="6" customHeight="1"/>
    <row r="4" spans="19:47" ht="15" customHeight="1">
      <c r="S4" s="768" t="s">
        <v>139</v>
      </c>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row>
    <row r="34" spans="1:49" ht="15" customHeight="1">
      <c r="A34" s="768" t="s">
        <v>138</v>
      </c>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row>
    <row r="35" ht="6" customHeight="1"/>
  </sheetData>
  <sheetProtection/>
  <mergeCells count="3">
    <mergeCell ref="A1:D1"/>
    <mergeCell ref="S4:AU4"/>
    <mergeCell ref="A34:AW34"/>
  </mergeCells>
  <printOptions/>
  <pageMargins left="0.7874015748031497" right="0.7874015748031497" top="0.984251968503937" bottom="0.7874015748031497" header="0.5118110236220472" footer="0.5118110236220472"/>
  <pageSetup horizontalDpi="400" verticalDpi="400" orientation="landscape"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V34"/>
  <sheetViews>
    <sheetView view="pageBreakPreview" zoomScale="93" zoomScaleNormal="75" zoomScaleSheetLayoutView="93" zoomScalePageLayoutView="0" workbookViewId="0" topLeftCell="A1">
      <selection activeCell="BT13" sqref="BT13"/>
    </sheetView>
  </sheetViews>
  <sheetFormatPr defaultColWidth="2.625" defaultRowHeight="15" customHeight="1"/>
  <cols>
    <col min="1" max="2" width="2.125" style="300" customWidth="1"/>
    <col min="3" max="4" width="2.625" style="300" customWidth="1"/>
    <col min="5" max="5" width="15.25390625" style="300" customWidth="1"/>
    <col min="6" max="9" width="8.375" style="300" customWidth="1"/>
    <col min="10" max="10" width="6.75390625" style="300" customWidth="1"/>
    <col min="11" max="11" width="2.125" style="300" customWidth="1"/>
    <col min="12" max="12" width="2.375" style="300" customWidth="1"/>
    <col min="13" max="20" width="2.375" style="301" customWidth="1"/>
    <col min="21" max="51" width="2.375" style="300" customWidth="1"/>
    <col min="52" max="16384" width="2.625" style="300" customWidth="1"/>
  </cols>
  <sheetData>
    <row r="1" spans="1:20" s="3" customFormat="1" ht="15" customHeight="1">
      <c r="A1" s="814" t="s">
        <v>120</v>
      </c>
      <c r="B1" s="814"/>
      <c r="C1" s="814"/>
      <c r="D1" s="814"/>
      <c r="E1" s="3" t="s">
        <v>490</v>
      </c>
      <c r="M1" s="5"/>
      <c r="N1" s="5"/>
      <c r="O1" s="5"/>
      <c r="P1" s="5"/>
      <c r="Q1" s="5"/>
      <c r="R1" s="5"/>
      <c r="S1" s="5"/>
      <c r="T1" s="5"/>
    </row>
    <row r="2" spans="13:20" s="3" customFormat="1" ht="6" customHeight="1">
      <c r="M2" s="5"/>
      <c r="N2" s="5"/>
      <c r="O2" s="5"/>
      <c r="P2" s="5"/>
      <c r="Q2" s="5"/>
      <c r="R2" s="5"/>
      <c r="S2" s="5"/>
      <c r="T2" s="5"/>
    </row>
    <row r="3" spans="2:20" s="3" customFormat="1" ht="15" customHeight="1">
      <c r="B3" s="3" t="s">
        <v>491</v>
      </c>
      <c r="L3" s="3" t="s">
        <v>492</v>
      </c>
      <c r="M3" s="5"/>
      <c r="N3" s="5"/>
      <c r="O3" s="5"/>
      <c r="P3" s="5"/>
      <c r="Q3" s="5"/>
      <c r="R3" s="5"/>
      <c r="S3" s="5"/>
      <c r="T3" s="5"/>
    </row>
    <row r="4" spans="3:41" s="3" customFormat="1" ht="30" customHeight="1">
      <c r="C4" s="775" t="s">
        <v>493</v>
      </c>
      <c r="D4" s="775"/>
      <c r="E4" s="775"/>
      <c r="F4" s="815" t="s">
        <v>827</v>
      </c>
      <c r="G4" s="816"/>
      <c r="H4" s="816" t="s">
        <v>150</v>
      </c>
      <c r="I4" s="816"/>
      <c r="J4" s="775" t="s">
        <v>140</v>
      </c>
      <c r="M4" s="817" t="s">
        <v>746</v>
      </c>
      <c r="N4" s="818"/>
      <c r="O4" s="818"/>
      <c r="P4" s="819"/>
      <c r="Q4" s="817" t="s">
        <v>747</v>
      </c>
      <c r="R4" s="818"/>
      <c r="S4" s="818"/>
      <c r="T4" s="819"/>
      <c r="U4" s="817" t="s">
        <v>582</v>
      </c>
      <c r="V4" s="818"/>
      <c r="W4" s="818"/>
      <c r="X4" s="819"/>
      <c r="Y4" s="775" t="s">
        <v>494</v>
      </c>
      <c r="Z4" s="775"/>
      <c r="AA4" s="775"/>
      <c r="AB4" s="775"/>
      <c r="AC4" s="775"/>
      <c r="AD4" s="775"/>
      <c r="AE4" s="775"/>
      <c r="AF4" s="775"/>
      <c r="AG4" s="775"/>
      <c r="AH4" s="775"/>
      <c r="AI4" s="775" t="s">
        <v>495</v>
      </c>
      <c r="AJ4" s="775"/>
      <c r="AK4" s="775"/>
      <c r="AL4" s="775"/>
      <c r="AM4" s="775"/>
      <c r="AN4" s="775"/>
      <c r="AO4" s="775"/>
    </row>
    <row r="5" spans="3:48" s="3" customFormat="1" ht="15" customHeight="1">
      <c r="C5" s="775"/>
      <c r="D5" s="775"/>
      <c r="E5" s="775"/>
      <c r="F5" s="317" t="s">
        <v>151</v>
      </c>
      <c r="G5" s="318" t="s">
        <v>496</v>
      </c>
      <c r="H5" s="318" t="s">
        <v>151</v>
      </c>
      <c r="I5" s="318" t="s">
        <v>496</v>
      </c>
      <c r="J5" s="775"/>
      <c r="M5" s="820"/>
      <c r="N5" s="821"/>
      <c r="O5" s="821"/>
      <c r="P5" s="822"/>
      <c r="Q5" s="820"/>
      <c r="R5" s="821"/>
      <c r="S5" s="821"/>
      <c r="T5" s="822"/>
      <c r="U5" s="820"/>
      <c r="V5" s="821"/>
      <c r="W5" s="821"/>
      <c r="X5" s="822"/>
      <c r="Y5" s="769" t="s">
        <v>497</v>
      </c>
      <c r="Z5" s="770"/>
      <c r="AA5" s="771"/>
      <c r="AB5" s="769" t="s">
        <v>498</v>
      </c>
      <c r="AC5" s="770"/>
      <c r="AD5" s="770"/>
      <c r="AE5" s="771"/>
      <c r="AF5" s="769" t="s">
        <v>499</v>
      </c>
      <c r="AG5" s="770"/>
      <c r="AH5" s="771"/>
      <c r="AI5" s="769" t="s">
        <v>497</v>
      </c>
      <c r="AJ5" s="771"/>
      <c r="AK5" s="769" t="s">
        <v>498</v>
      </c>
      <c r="AL5" s="770"/>
      <c r="AM5" s="771"/>
      <c r="AN5" s="769" t="s">
        <v>499</v>
      </c>
      <c r="AO5" s="771"/>
      <c r="AP5" s="314"/>
      <c r="AQ5" s="314"/>
      <c r="AR5" s="314"/>
      <c r="AS5" s="314"/>
      <c r="AT5" s="314"/>
      <c r="AU5" s="314"/>
      <c r="AV5" s="314"/>
    </row>
    <row r="6" spans="3:41" s="3" customFormat="1" ht="15" customHeight="1">
      <c r="C6" s="823" t="s">
        <v>500</v>
      </c>
      <c r="D6" s="825" t="s">
        <v>143</v>
      </c>
      <c r="E6" s="825"/>
      <c r="F6" s="320"/>
      <c r="G6" s="321"/>
      <c r="H6" s="321"/>
      <c r="I6" s="321"/>
      <c r="J6" s="321"/>
      <c r="M6" s="826" t="s">
        <v>501</v>
      </c>
      <c r="N6" s="827"/>
      <c r="O6" s="827"/>
      <c r="P6" s="828"/>
      <c r="Q6" s="826" t="s">
        <v>502</v>
      </c>
      <c r="R6" s="827"/>
      <c r="S6" s="827"/>
      <c r="T6" s="828"/>
      <c r="U6" s="826" t="s">
        <v>503</v>
      </c>
      <c r="V6" s="827"/>
      <c r="W6" s="827"/>
      <c r="X6" s="828"/>
      <c r="Y6" s="826" t="s">
        <v>504</v>
      </c>
      <c r="Z6" s="827"/>
      <c r="AA6" s="828"/>
      <c r="AB6" s="826" t="s">
        <v>505</v>
      </c>
      <c r="AC6" s="827"/>
      <c r="AD6" s="827"/>
      <c r="AE6" s="828"/>
      <c r="AF6" s="826" t="s">
        <v>506</v>
      </c>
      <c r="AG6" s="827"/>
      <c r="AH6" s="828"/>
      <c r="AI6" s="826" t="s">
        <v>507</v>
      </c>
      <c r="AJ6" s="828"/>
      <c r="AK6" s="826" t="s">
        <v>508</v>
      </c>
      <c r="AL6" s="827"/>
      <c r="AM6" s="828"/>
      <c r="AN6" s="826" t="s">
        <v>509</v>
      </c>
      <c r="AO6" s="828"/>
    </row>
    <row r="7" spans="3:41" s="3" customFormat="1" ht="15" customHeight="1">
      <c r="C7" s="824"/>
      <c r="D7" s="836" t="s">
        <v>510</v>
      </c>
      <c r="E7" s="836"/>
      <c r="F7" s="323"/>
      <c r="G7" s="324"/>
      <c r="H7" s="324"/>
      <c r="I7" s="324"/>
      <c r="J7" s="324"/>
      <c r="M7" s="837" t="s">
        <v>64</v>
      </c>
      <c r="N7" s="838"/>
      <c r="O7" s="838"/>
      <c r="P7" s="839"/>
      <c r="Q7" s="837" t="s">
        <v>64</v>
      </c>
      <c r="R7" s="838"/>
      <c r="S7" s="838"/>
      <c r="T7" s="839"/>
      <c r="U7" s="837" t="s">
        <v>64</v>
      </c>
      <c r="V7" s="838"/>
      <c r="W7" s="838"/>
      <c r="X7" s="839"/>
      <c r="Y7" s="837" t="s">
        <v>64</v>
      </c>
      <c r="Z7" s="838"/>
      <c r="AA7" s="839"/>
      <c r="AB7" s="837" t="s">
        <v>64</v>
      </c>
      <c r="AC7" s="838"/>
      <c r="AD7" s="838"/>
      <c r="AE7" s="839"/>
      <c r="AF7" s="837" t="s">
        <v>64</v>
      </c>
      <c r="AG7" s="838"/>
      <c r="AH7" s="839"/>
      <c r="AI7" s="837" t="s">
        <v>141</v>
      </c>
      <c r="AJ7" s="839"/>
      <c r="AK7" s="837" t="s">
        <v>141</v>
      </c>
      <c r="AL7" s="838"/>
      <c r="AM7" s="839"/>
      <c r="AN7" s="837" t="s">
        <v>141</v>
      </c>
      <c r="AO7" s="839"/>
    </row>
    <row r="8" spans="3:41" s="3" customFormat="1" ht="15" customHeight="1">
      <c r="C8" s="824"/>
      <c r="D8" s="829" t="s">
        <v>144</v>
      </c>
      <c r="E8" s="829"/>
      <c r="F8" s="323"/>
      <c r="G8" s="324"/>
      <c r="H8" s="324"/>
      <c r="I8" s="324"/>
      <c r="J8" s="324"/>
      <c r="M8" s="840"/>
      <c r="N8" s="841"/>
      <c r="O8" s="841"/>
      <c r="P8" s="842"/>
      <c r="Q8" s="840"/>
      <c r="R8" s="841"/>
      <c r="S8" s="841"/>
      <c r="T8" s="842"/>
      <c r="U8" s="840"/>
      <c r="V8" s="841"/>
      <c r="W8" s="841"/>
      <c r="X8" s="842"/>
      <c r="Y8" s="840"/>
      <c r="Z8" s="841"/>
      <c r="AA8" s="842"/>
      <c r="AB8" s="840"/>
      <c r="AC8" s="841"/>
      <c r="AD8" s="841"/>
      <c r="AE8" s="842"/>
      <c r="AF8" s="840"/>
      <c r="AG8" s="841"/>
      <c r="AH8" s="842"/>
      <c r="AI8" s="840"/>
      <c r="AJ8" s="842"/>
      <c r="AK8" s="840"/>
      <c r="AL8" s="841"/>
      <c r="AM8" s="842"/>
      <c r="AN8" s="840"/>
      <c r="AO8" s="842"/>
    </row>
    <row r="9" spans="3:20" s="3" customFormat="1" ht="15" customHeight="1">
      <c r="C9" s="824"/>
      <c r="D9" s="829" t="s">
        <v>511</v>
      </c>
      <c r="E9" s="829"/>
      <c r="F9" s="323"/>
      <c r="G9" s="324"/>
      <c r="H9" s="324"/>
      <c r="I9" s="324"/>
      <c r="J9" s="324"/>
      <c r="M9" s="5"/>
      <c r="N9" s="5"/>
      <c r="O9" s="5"/>
      <c r="P9" s="5"/>
      <c r="Q9" s="5"/>
      <c r="R9" s="5"/>
      <c r="S9" s="5"/>
      <c r="T9" s="5"/>
    </row>
    <row r="10" spans="3:20" s="3" customFormat="1" ht="15" customHeight="1">
      <c r="C10" s="824"/>
      <c r="D10" s="829" t="s">
        <v>145</v>
      </c>
      <c r="E10" s="829"/>
      <c r="F10" s="323"/>
      <c r="G10" s="324"/>
      <c r="H10" s="324"/>
      <c r="I10" s="324"/>
      <c r="J10" s="324"/>
      <c r="L10" s="3" t="s">
        <v>512</v>
      </c>
      <c r="M10" s="5"/>
      <c r="N10" s="5"/>
      <c r="O10" s="5"/>
      <c r="P10" s="5"/>
      <c r="Q10" s="5"/>
      <c r="R10" s="5"/>
      <c r="S10" s="5"/>
      <c r="T10" s="5"/>
    </row>
    <row r="11" spans="3:41" s="3" customFormat="1" ht="15" customHeight="1">
      <c r="C11" s="824"/>
      <c r="D11" s="829" t="s">
        <v>513</v>
      </c>
      <c r="E11" s="829"/>
      <c r="F11" s="323"/>
      <c r="G11" s="324"/>
      <c r="H11" s="324"/>
      <c r="I11" s="324"/>
      <c r="J11" s="324"/>
      <c r="M11" s="830" t="s">
        <v>748</v>
      </c>
      <c r="N11" s="831"/>
      <c r="O11" s="831"/>
      <c r="P11" s="832"/>
      <c r="Q11" s="830" t="s">
        <v>747</v>
      </c>
      <c r="R11" s="831"/>
      <c r="S11" s="831"/>
      <c r="T11" s="832"/>
      <c r="U11" s="830" t="s">
        <v>583</v>
      </c>
      <c r="V11" s="831"/>
      <c r="W11" s="832"/>
      <c r="X11" s="817" t="s">
        <v>514</v>
      </c>
      <c r="Y11" s="818"/>
      <c r="Z11" s="818"/>
      <c r="AA11" s="819"/>
      <c r="AB11" s="817" t="s">
        <v>582</v>
      </c>
      <c r="AC11" s="818"/>
      <c r="AD11" s="818"/>
      <c r="AE11" s="819"/>
      <c r="AF11" s="817" t="s">
        <v>515</v>
      </c>
      <c r="AG11" s="818"/>
      <c r="AH11" s="818"/>
      <c r="AI11" s="817" t="s">
        <v>516</v>
      </c>
      <c r="AJ11" s="818"/>
      <c r="AK11" s="818"/>
      <c r="AL11" s="819"/>
      <c r="AM11" s="769" t="s">
        <v>517</v>
      </c>
      <c r="AN11" s="770"/>
      <c r="AO11" s="771"/>
    </row>
    <row r="12" spans="3:41" s="3" customFormat="1" ht="15" customHeight="1">
      <c r="C12" s="824"/>
      <c r="D12" s="829" t="s">
        <v>146</v>
      </c>
      <c r="E12" s="829"/>
      <c r="F12" s="323"/>
      <c r="G12" s="324"/>
      <c r="H12" s="324"/>
      <c r="I12" s="324"/>
      <c r="J12" s="324"/>
      <c r="M12" s="833"/>
      <c r="N12" s="834"/>
      <c r="O12" s="834"/>
      <c r="P12" s="835"/>
      <c r="Q12" s="833"/>
      <c r="R12" s="834"/>
      <c r="S12" s="834"/>
      <c r="T12" s="835"/>
      <c r="U12" s="833"/>
      <c r="V12" s="834"/>
      <c r="W12" s="835"/>
      <c r="X12" s="820"/>
      <c r="Y12" s="821"/>
      <c r="Z12" s="821"/>
      <c r="AA12" s="822"/>
      <c r="AB12" s="820"/>
      <c r="AC12" s="821"/>
      <c r="AD12" s="821"/>
      <c r="AE12" s="822"/>
      <c r="AF12" s="820"/>
      <c r="AG12" s="821"/>
      <c r="AH12" s="821"/>
      <c r="AI12" s="820"/>
      <c r="AJ12" s="821"/>
      <c r="AK12" s="821"/>
      <c r="AL12" s="822"/>
      <c r="AM12" s="843"/>
      <c r="AN12" s="767"/>
      <c r="AO12" s="804"/>
    </row>
    <row r="13" spans="3:41" s="3" customFormat="1" ht="15" customHeight="1">
      <c r="C13" s="824"/>
      <c r="D13" s="829" t="s">
        <v>147</v>
      </c>
      <c r="E13" s="829"/>
      <c r="F13" s="323"/>
      <c r="G13" s="324"/>
      <c r="H13" s="324"/>
      <c r="I13" s="324"/>
      <c r="J13" s="324"/>
      <c r="M13" s="833"/>
      <c r="N13" s="834"/>
      <c r="O13" s="834"/>
      <c r="P13" s="835"/>
      <c r="Q13" s="833"/>
      <c r="R13" s="834"/>
      <c r="S13" s="834"/>
      <c r="T13" s="835"/>
      <c r="U13" s="833"/>
      <c r="V13" s="834"/>
      <c r="W13" s="835"/>
      <c r="X13" s="820"/>
      <c r="Y13" s="821"/>
      <c r="Z13" s="821"/>
      <c r="AA13" s="822"/>
      <c r="AB13" s="820"/>
      <c r="AC13" s="821"/>
      <c r="AD13" s="821"/>
      <c r="AE13" s="822"/>
      <c r="AF13" s="820"/>
      <c r="AG13" s="821"/>
      <c r="AH13" s="821"/>
      <c r="AI13" s="820"/>
      <c r="AJ13" s="821"/>
      <c r="AK13" s="821"/>
      <c r="AL13" s="822"/>
      <c r="AM13" s="843"/>
      <c r="AN13" s="767"/>
      <c r="AO13" s="804"/>
    </row>
    <row r="14" spans="3:41" s="3" customFormat="1" ht="15" customHeight="1">
      <c r="C14" s="824" t="s">
        <v>518</v>
      </c>
      <c r="D14" s="824" t="s">
        <v>519</v>
      </c>
      <c r="E14" s="326" t="s">
        <v>520</v>
      </c>
      <c r="F14" s="323"/>
      <c r="G14" s="324"/>
      <c r="H14" s="324"/>
      <c r="I14" s="324"/>
      <c r="J14" s="324"/>
      <c r="M14" s="826" t="s">
        <v>501</v>
      </c>
      <c r="N14" s="827"/>
      <c r="O14" s="827"/>
      <c r="P14" s="828"/>
      <c r="Q14" s="826" t="s">
        <v>502</v>
      </c>
      <c r="R14" s="827"/>
      <c r="S14" s="827"/>
      <c r="T14" s="828"/>
      <c r="U14" s="826" t="s">
        <v>521</v>
      </c>
      <c r="V14" s="827"/>
      <c r="W14" s="828"/>
      <c r="X14" s="826" t="s">
        <v>522</v>
      </c>
      <c r="Y14" s="827"/>
      <c r="Z14" s="827"/>
      <c r="AA14" s="828"/>
      <c r="AB14" s="826" t="s">
        <v>503</v>
      </c>
      <c r="AC14" s="827"/>
      <c r="AD14" s="827"/>
      <c r="AE14" s="828"/>
      <c r="AF14" s="826" t="s">
        <v>523</v>
      </c>
      <c r="AG14" s="827"/>
      <c r="AH14" s="827"/>
      <c r="AI14" s="826" t="s">
        <v>524</v>
      </c>
      <c r="AJ14" s="827"/>
      <c r="AK14" s="827"/>
      <c r="AL14" s="828"/>
      <c r="AM14" s="827" t="s">
        <v>525</v>
      </c>
      <c r="AN14" s="827"/>
      <c r="AO14" s="828"/>
    </row>
    <row r="15" spans="3:41" s="3" customFormat="1" ht="15" customHeight="1">
      <c r="C15" s="824"/>
      <c r="D15" s="824"/>
      <c r="E15" s="326" t="s">
        <v>526</v>
      </c>
      <c r="F15" s="323"/>
      <c r="G15" s="324"/>
      <c r="H15" s="324"/>
      <c r="I15" s="324"/>
      <c r="J15" s="324"/>
      <c r="M15" s="837" t="s">
        <v>64</v>
      </c>
      <c r="N15" s="838"/>
      <c r="O15" s="838"/>
      <c r="P15" s="839"/>
      <c r="Q15" s="837" t="s">
        <v>64</v>
      </c>
      <c r="R15" s="838"/>
      <c r="S15" s="838"/>
      <c r="T15" s="839"/>
      <c r="U15" s="837" t="s">
        <v>152</v>
      </c>
      <c r="V15" s="838"/>
      <c r="W15" s="839"/>
      <c r="X15" s="837" t="s">
        <v>153</v>
      </c>
      <c r="Y15" s="838"/>
      <c r="Z15" s="838"/>
      <c r="AA15" s="839"/>
      <c r="AB15" s="837" t="s">
        <v>64</v>
      </c>
      <c r="AC15" s="838"/>
      <c r="AD15" s="838"/>
      <c r="AE15" s="839"/>
      <c r="AF15" s="837" t="s">
        <v>152</v>
      </c>
      <c r="AG15" s="838"/>
      <c r="AH15" s="838"/>
      <c r="AI15" s="837" t="s">
        <v>153</v>
      </c>
      <c r="AJ15" s="838"/>
      <c r="AK15" s="838"/>
      <c r="AL15" s="839"/>
      <c r="AM15" s="843"/>
      <c r="AN15" s="767"/>
      <c r="AO15" s="804"/>
    </row>
    <row r="16" spans="3:41" s="3" customFormat="1" ht="15" customHeight="1">
      <c r="C16" s="824"/>
      <c r="D16" s="824"/>
      <c r="E16" s="326" t="s">
        <v>527</v>
      </c>
      <c r="F16" s="323"/>
      <c r="G16" s="324"/>
      <c r="H16" s="324"/>
      <c r="I16" s="324"/>
      <c r="J16" s="324"/>
      <c r="M16" s="840"/>
      <c r="N16" s="841"/>
      <c r="O16" s="841"/>
      <c r="P16" s="842"/>
      <c r="Q16" s="840"/>
      <c r="R16" s="841"/>
      <c r="S16" s="841"/>
      <c r="T16" s="842"/>
      <c r="U16" s="840"/>
      <c r="V16" s="841"/>
      <c r="W16" s="842"/>
      <c r="X16" s="840"/>
      <c r="Y16" s="841"/>
      <c r="Z16" s="841"/>
      <c r="AA16" s="842"/>
      <c r="AB16" s="840"/>
      <c r="AC16" s="841"/>
      <c r="AD16" s="841"/>
      <c r="AE16" s="842"/>
      <c r="AF16" s="840"/>
      <c r="AG16" s="841"/>
      <c r="AH16" s="841"/>
      <c r="AI16" s="772"/>
      <c r="AJ16" s="773"/>
      <c r="AK16" s="773"/>
      <c r="AL16" s="774"/>
      <c r="AM16" s="772"/>
      <c r="AN16" s="773"/>
      <c r="AO16" s="774"/>
    </row>
    <row r="17" spans="3:20" s="3" customFormat="1" ht="15" customHeight="1">
      <c r="C17" s="824"/>
      <c r="D17" s="824"/>
      <c r="E17" s="326" t="s">
        <v>528</v>
      </c>
      <c r="F17" s="323"/>
      <c r="G17" s="324"/>
      <c r="H17" s="324"/>
      <c r="I17" s="324"/>
      <c r="J17" s="324"/>
      <c r="M17" s="5"/>
      <c r="N17" s="5"/>
      <c r="O17" s="5"/>
      <c r="P17" s="5"/>
      <c r="Q17" s="5"/>
      <c r="R17" s="5"/>
      <c r="S17" s="5"/>
      <c r="T17" s="5"/>
    </row>
    <row r="18" spans="3:20" s="3" customFormat="1" ht="15" customHeight="1">
      <c r="C18" s="824"/>
      <c r="D18" s="824"/>
      <c r="E18" s="326" t="s">
        <v>529</v>
      </c>
      <c r="F18" s="323"/>
      <c r="G18" s="324"/>
      <c r="H18" s="324"/>
      <c r="I18" s="324"/>
      <c r="J18" s="324"/>
      <c r="L18" s="3" t="s">
        <v>530</v>
      </c>
      <c r="M18" s="5"/>
      <c r="N18" s="5"/>
      <c r="O18" s="5"/>
      <c r="P18" s="5"/>
      <c r="Q18" s="5"/>
      <c r="R18" s="5"/>
      <c r="S18" s="5"/>
      <c r="T18" s="5"/>
    </row>
    <row r="19" spans="3:41" s="3" customFormat="1" ht="15" customHeight="1">
      <c r="C19" s="824"/>
      <c r="D19" s="824"/>
      <c r="E19" s="326" t="s">
        <v>146</v>
      </c>
      <c r="F19" s="323"/>
      <c r="G19" s="324"/>
      <c r="H19" s="324"/>
      <c r="I19" s="324"/>
      <c r="J19" s="324"/>
      <c r="M19" s="817" t="s">
        <v>514</v>
      </c>
      <c r="N19" s="818"/>
      <c r="O19" s="819"/>
      <c r="P19" s="817" t="s">
        <v>516</v>
      </c>
      <c r="Q19" s="818"/>
      <c r="R19" s="819"/>
      <c r="S19" s="817" t="s">
        <v>531</v>
      </c>
      <c r="T19" s="818"/>
      <c r="U19" s="818"/>
      <c r="V19" s="819"/>
      <c r="W19" s="817" t="s">
        <v>532</v>
      </c>
      <c r="X19" s="818"/>
      <c r="Y19" s="818"/>
      <c r="Z19" s="818"/>
      <c r="AA19" s="819"/>
      <c r="AB19" s="817" t="s">
        <v>533</v>
      </c>
      <c r="AC19" s="818"/>
      <c r="AD19" s="819"/>
      <c r="AE19" s="817" t="s">
        <v>534</v>
      </c>
      <c r="AF19" s="818"/>
      <c r="AG19" s="818"/>
      <c r="AH19" s="818"/>
      <c r="AI19" s="819"/>
      <c r="AJ19" s="817" t="s">
        <v>535</v>
      </c>
      <c r="AK19" s="818"/>
      <c r="AL19" s="819"/>
      <c r="AM19" s="769" t="s">
        <v>536</v>
      </c>
      <c r="AN19" s="770"/>
      <c r="AO19" s="771"/>
    </row>
    <row r="20" spans="3:41" s="3" customFormat="1" ht="15" customHeight="1">
      <c r="C20" s="824"/>
      <c r="D20" s="824"/>
      <c r="E20" s="326" t="s">
        <v>148</v>
      </c>
      <c r="F20" s="323"/>
      <c r="G20" s="324"/>
      <c r="H20" s="324"/>
      <c r="I20" s="324"/>
      <c r="J20" s="324"/>
      <c r="M20" s="820"/>
      <c r="N20" s="821"/>
      <c r="O20" s="822"/>
      <c r="P20" s="820"/>
      <c r="Q20" s="821"/>
      <c r="R20" s="822"/>
      <c r="S20" s="820"/>
      <c r="T20" s="821"/>
      <c r="U20" s="821"/>
      <c r="V20" s="822"/>
      <c r="W20" s="820"/>
      <c r="X20" s="821"/>
      <c r="Y20" s="821"/>
      <c r="Z20" s="821"/>
      <c r="AA20" s="822"/>
      <c r="AB20" s="820"/>
      <c r="AC20" s="821"/>
      <c r="AD20" s="822"/>
      <c r="AE20" s="820"/>
      <c r="AF20" s="821"/>
      <c r="AG20" s="821"/>
      <c r="AH20" s="821"/>
      <c r="AI20" s="822"/>
      <c r="AJ20" s="820"/>
      <c r="AK20" s="821"/>
      <c r="AL20" s="822"/>
      <c r="AM20" s="843"/>
      <c r="AN20" s="767"/>
      <c r="AO20" s="804"/>
    </row>
    <row r="21" spans="3:41" s="3" customFormat="1" ht="15" customHeight="1">
      <c r="C21" s="824"/>
      <c r="D21" s="824" t="s">
        <v>537</v>
      </c>
      <c r="E21" s="326" t="s">
        <v>538</v>
      </c>
      <c r="F21" s="323"/>
      <c r="G21" s="324"/>
      <c r="H21" s="324"/>
      <c r="I21" s="324"/>
      <c r="J21" s="324"/>
      <c r="M21" s="820"/>
      <c r="N21" s="821"/>
      <c r="O21" s="822"/>
      <c r="P21" s="820"/>
      <c r="Q21" s="821"/>
      <c r="R21" s="822"/>
      <c r="S21" s="820"/>
      <c r="T21" s="821"/>
      <c r="U21" s="821"/>
      <c r="V21" s="822"/>
      <c r="W21" s="820"/>
      <c r="X21" s="821"/>
      <c r="Y21" s="821"/>
      <c r="Z21" s="821"/>
      <c r="AA21" s="822"/>
      <c r="AB21" s="820"/>
      <c r="AC21" s="821"/>
      <c r="AD21" s="822"/>
      <c r="AE21" s="820"/>
      <c r="AF21" s="821"/>
      <c r="AG21" s="821"/>
      <c r="AH21" s="821"/>
      <c r="AI21" s="822"/>
      <c r="AJ21" s="820"/>
      <c r="AK21" s="821"/>
      <c r="AL21" s="822"/>
      <c r="AM21" s="843"/>
      <c r="AN21" s="767"/>
      <c r="AO21" s="804"/>
    </row>
    <row r="22" spans="3:41" s="3" customFormat="1" ht="15" customHeight="1">
      <c r="C22" s="824"/>
      <c r="D22" s="824"/>
      <c r="E22" s="326" t="s">
        <v>539</v>
      </c>
      <c r="F22" s="323"/>
      <c r="G22" s="324"/>
      <c r="H22" s="324"/>
      <c r="I22" s="324"/>
      <c r="J22" s="324"/>
      <c r="M22" s="826" t="s">
        <v>540</v>
      </c>
      <c r="N22" s="827"/>
      <c r="O22" s="828"/>
      <c r="P22" s="826" t="s">
        <v>541</v>
      </c>
      <c r="Q22" s="827"/>
      <c r="R22" s="828"/>
      <c r="S22" s="826" t="s">
        <v>542</v>
      </c>
      <c r="T22" s="827"/>
      <c r="U22" s="827"/>
      <c r="V22" s="828"/>
      <c r="W22" s="826" t="s">
        <v>543</v>
      </c>
      <c r="X22" s="827"/>
      <c r="Y22" s="827"/>
      <c r="Z22" s="827"/>
      <c r="AA22" s="828"/>
      <c r="AB22" s="826" t="s">
        <v>544</v>
      </c>
      <c r="AC22" s="827"/>
      <c r="AD22" s="828"/>
      <c r="AE22" s="826" t="s">
        <v>545</v>
      </c>
      <c r="AF22" s="827"/>
      <c r="AG22" s="827"/>
      <c r="AH22" s="827"/>
      <c r="AI22" s="828"/>
      <c r="AJ22" s="826" t="s">
        <v>546</v>
      </c>
      <c r="AK22" s="827"/>
      <c r="AL22" s="828"/>
      <c r="AM22" s="826" t="s">
        <v>547</v>
      </c>
      <c r="AN22" s="827"/>
      <c r="AO22" s="828"/>
    </row>
    <row r="23" spans="3:41" s="3" customFormat="1" ht="15" customHeight="1">
      <c r="C23" s="824"/>
      <c r="D23" s="824"/>
      <c r="E23" s="326" t="s">
        <v>548</v>
      </c>
      <c r="F23" s="323"/>
      <c r="G23" s="324"/>
      <c r="H23" s="324"/>
      <c r="I23" s="324"/>
      <c r="J23" s="324"/>
      <c r="M23" s="837" t="s">
        <v>153</v>
      </c>
      <c r="N23" s="838"/>
      <c r="O23" s="839"/>
      <c r="P23" s="837" t="s">
        <v>153</v>
      </c>
      <c r="Q23" s="838"/>
      <c r="R23" s="839"/>
      <c r="S23" s="837" t="s">
        <v>153</v>
      </c>
      <c r="T23" s="838"/>
      <c r="U23" s="838"/>
      <c r="V23" s="839"/>
      <c r="W23" s="837" t="s">
        <v>153</v>
      </c>
      <c r="X23" s="838"/>
      <c r="Y23" s="838"/>
      <c r="Z23" s="838"/>
      <c r="AA23" s="839"/>
      <c r="AB23" s="837" t="s">
        <v>152</v>
      </c>
      <c r="AC23" s="838"/>
      <c r="AD23" s="839"/>
      <c r="AE23" s="837" t="s">
        <v>64</v>
      </c>
      <c r="AF23" s="838"/>
      <c r="AG23" s="838"/>
      <c r="AH23" s="838"/>
      <c r="AI23" s="839"/>
      <c r="AJ23" s="837" t="s">
        <v>64</v>
      </c>
      <c r="AK23" s="838"/>
      <c r="AL23" s="839"/>
      <c r="AM23" s="837" t="s">
        <v>141</v>
      </c>
      <c r="AN23" s="838"/>
      <c r="AO23" s="839"/>
    </row>
    <row r="24" spans="3:41" s="3" customFormat="1" ht="15" customHeight="1">
      <c r="C24" s="824"/>
      <c r="D24" s="824"/>
      <c r="E24" s="326" t="s">
        <v>549</v>
      </c>
      <c r="F24" s="323"/>
      <c r="G24" s="324"/>
      <c r="H24" s="324"/>
      <c r="I24" s="324"/>
      <c r="J24" s="324"/>
      <c r="M24" s="772"/>
      <c r="N24" s="773"/>
      <c r="O24" s="774"/>
      <c r="P24" s="772"/>
      <c r="Q24" s="773"/>
      <c r="R24" s="774"/>
      <c r="S24" s="772"/>
      <c r="T24" s="773"/>
      <c r="U24" s="773"/>
      <c r="V24" s="774"/>
      <c r="W24" s="772"/>
      <c r="X24" s="773"/>
      <c r="Y24" s="773"/>
      <c r="Z24" s="773"/>
      <c r="AA24" s="774"/>
      <c r="AB24" s="772"/>
      <c r="AC24" s="773"/>
      <c r="AD24" s="774"/>
      <c r="AE24" s="772"/>
      <c r="AF24" s="773"/>
      <c r="AG24" s="773"/>
      <c r="AH24" s="773"/>
      <c r="AI24" s="774"/>
      <c r="AJ24" s="772"/>
      <c r="AK24" s="773"/>
      <c r="AL24" s="774"/>
      <c r="AM24" s="772"/>
      <c r="AN24" s="773"/>
      <c r="AO24" s="774"/>
    </row>
    <row r="25" spans="3:20" s="3" customFormat="1" ht="15" customHeight="1">
      <c r="C25" s="824"/>
      <c r="D25" s="824"/>
      <c r="E25" s="322" t="s">
        <v>550</v>
      </c>
      <c r="F25" s="323"/>
      <c r="G25" s="324"/>
      <c r="H25" s="324"/>
      <c r="I25" s="324"/>
      <c r="J25" s="324"/>
      <c r="M25" s="5"/>
      <c r="N25" s="5"/>
      <c r="O25" s="5"/>
      <c r="P25" s="5"/>
      <c r="Q25" s="5"/>
      <c r="R25" s="5"/>
      <c r="S25" s="5"/>
      <c r="T25" s="5"/>
    </row>
    <row r="26" spans="3:20" s="3" customFormat="1" ht="15" customHeight="1">
      <c r="C26" s="824"/>
      <c r="D26" s="824"/>
      <c r="E26" s="326" t="s">
        <v>146</v>
      </c>
      <c r="F26" s="323"/>
      <c r="G26" s="324"/>
      <c r="H26" s="324"/>
      <c r="I26" s="324"/>
      <c r="J26" s="324"/>
      <c r="L26" s="3" t="s">
        <v>551</v>
      </c>
      <c r="M26" s="5"/>
      <c r="N26" s="5"/>
      <c r="O26" s="5"/>
      <c r="P26" s="5"/>
      <c r="Q26" s="5"/>
      <c r="R26" s="5"/>
      <c r="S26" s="5"/>
      <c r="T26" s="5"/>
    </row>
    <row r="27" spans="3:41" s="3" customFormat="1" ht="15" customHeight="1">
      <c r="C27" s="824"/>
      <c r="D27" s="824"/>
      <c r="E27" s="326" t="s">
        <v>148</v>
      </c>
      <c r="F27" s="323"/>
      <c r="G27" s="324"/>
      <c r="H27" s="324"/>
      <c r="I27" s="324"/>
      <c r="J27" s="324"/>
      <c r="M27" s="817" t="s">
        <v>514</v>
      </c>
      <c r="N27" s="818"/>
      <c r="O27" s="819"/>
      <c r="P27" s="817" t="s">
        <v>516</v>
      </c>
      <c r="Q27" s="818"/>
      <c r="R27" s="819"/>
      <c r="S27" s="817" t="s">
        <v>552</v>
      </c>
      <c r="T27" s="818"/>
      <c r="U27" s="818"/>
      <c r="V27" s="819"/>
      <c r="W27" s="817" t="s">
        <v>584</v>
      </c>
      <c r="X27" s="818"/>
      <c r="Y27" s="818"/>
      <c r="Z27" s="818"/>
      <c r="AA27" s="819"/>
      <c r="AB27" s="800" t="s">
        <v>553</v>
      </c>
      <c r="AC27" s="844"/>
      <c r="AD27" s="844"/>
      <c r="AE27" s="844"/>
      <c r="AF27" s="844"/>
      <c r="AG27" s="844"/>
      <c r="AH27" s="844"/>
      <c r="AI27" s="844"/>
      <c r="AJ27" s="844"/>
      <c r="AK27" s="844"/>
      <c r="AL27" s="785"/>
      <c r="AM27" s="817" t="s">
        <v>554</v>
      </c>
      <c r="AN27" s="818"/>
      <c r="AO27" s="819"/>
    </row>
    <row r="28" spans="3:41" s="3" customFormat="1" ht="15" customHeight="1">
      <c r="C28" s="824"/>
      <c r="D28" s="829" t="s">
        <v>555</v>
      </c>
      <c r="E28" s="829"/>
      <c r="F28" s="323"/>
      <c r="G28" s="324"/>
      <c r="H28" s="324"/>
      <c r="I28" s="324"/>
      <c r="J28" s="324"/>
      <c r="M28" s="820"/>
      <c r="N28" s="821"/>
      <c r="O28" s="822"/>
      <c r="P28" s="820"/>
      <c r="Q28" s="821"/>
      <c r="R28" s="822"/>
      <c r="S28" s="820"/>
      <c r="T28" s="821"/>
      <c r="U28" s="821"/>
      <c r="V28" s="822"/>
      <c r="W28" s="820"/>
      <c r="X28" s="821"/>
      <c r="Y28" s="821"/>
      <c r="Z28" s="821"/>
      <c r="AA28" s="822"/>
      <c r="AB28" s="817" t="s">
        <v>556</v>
      </c>
      <c r="AC28" s="818"/>
      <c r="AD28" s="818"/>
      <c r="AE28" s="819"/>
      <c r="AF28" s="817" t="s">
        <v>154</v>
      </c>
      <c r="AG28" s="818"/>
      <c r="AH28" s="819"/>
      <c r="AI28" s="817" t="s">
        <v>557</v>
      </c>
      <c r="AJ28" s="818"/>
      <c r="AK28" s="818"/>
      <c r="AL28" s="819"/>
      <c r="AM28" s="820"/>
      <c r="AN28" s="821"/>
      <c r="AO28" s="822"/>
    </row>
    <row r="29" spans="3:41" s="3" customFormat="1" ht="15" customHeight="1">
      <c r="C29" s="824"/>
      <c r="D29" s="829" t="s">
        <v>498</v>
      </c>
      <c r="E29" s="829"/>
      <c r="F29" s="323"/>
      <c r="G29" s="324"/>
      <c r="H29" s="324"/>
      <c r="I29" s="324"/>
      <c r="J29" s="324"/>
      <c r="M29" s="820"/>
      <c r="N29" s="821"/>
      <c r="O29" s="822"/>
      <c r="P29" s="820"/>
      <c r="Q29" s="821"/>
      <c r="R29" s="822"/>
      <c r="S29" s="820"/>
      <c r="T29" s="821"/>
      <c r="U29" s="821"/>
      <c r="V29" s="822"/>
      <c r="W29" s="820"/>
      <c r="X29" s="821"/>
      <c r="Y29" s="821"/>
      <c r="Z29" s="821"/>
      <c r="AA29" s="822"/>
      <c r="AB29" s="820"/>
      <c r="AC29" s="821"/>
      <c r="AD29" s="821"/>
      <c r="AE29" s="822"/>
      <c r="AF29" s="820"/>
      <c r="AG29" s="821"/>
      <c r="AH29" s="822"/>
      <c r="AI29" s="820"/>
      <c r="AJ29" s="821"/>
      <c r="AK29" s="821"/>
      <c r="AL29" s="822"/>
      <c r="AM29" s="820"/>
      <c r="AN29" s="821"/>
      <c r="AO29" s="822"/>
    </row>
    <row r="30" spans="3:41" s="3" customFormat="1" ht="15" customHeight="1">
      <c r="C30" s="829" t="s">
        <v>558</v>
      </c>
      <c r="D30" s="829"/>
      <c r="E30" s="829"/>
      <c r="F30" s="323"/>
      <c r="G30" s="324"/>
      <c r="H30" s="324"/>
      <c r="I30" s="324"/>
      <c r="J30" s="324"/>
      <c r="M30" s="826" t="s">
        <v>540</v>
      </c>
      <c r="N30" s="827"/>
      <c r="O30" s="828"/>
      <c r="P30" s="826" t="s">
        <v>541</v>
      </c>
      <c r="Q30" s="827"/>
      <c r="R30" s="828"/>
      <c r="S30" s="826" t="s">
        <v>542</v>
      </c>
      <c r="T30" s="827"/>
      <c r="U30" s="827"/>
      <c r="V30" s="828"/>
      <c r="W30" s="826" t="s">
        <v>543</v>
      </c>
      <c r="X30" s="827"/>
      <c r="Y30" s="827"/>
      <c r="Z30" s="827"/>
      <c r="AA30" s="828"/>
      <c r="AB30" s="826" t="s">
        <v>559</v>
      </c>
      <c r="AC30" s="827"/>
      <c r="AD30" s="827"/>
      <c r="AE30" s="828"/>
      <c r="AF30" s="826" t="s">
        <v>560</v>
      </c>
      <c r="AG30" s="827"/>
      <c r="AH30" s="828"/>
      <c r="AI30" s="826" t="s">
        <v>561</v>
      </c>
      <c r="AJ30" s="827"/>
      <c r="AK30" s="827"/>
      <c r="AL30" s="828"/>
      <c r="AM30" s="845" t="s">
        <v>562</v>
      </c>
      <c r="AN30" s="846"/>
      <c r="AO30" s="847"/>
    </row>
    <row r="31" spans="3:41" s="3" customFormat="1" ht="15" customHeight="1">
      <c r="C31" s="829" t="s">
        <v>149</v>
      </c>
      <c r="D31" s="829"/>
      <c r="E31" s="829"/>
      <c r="F31" s="323"/>
      <c r="G31" s="324"/>
      <c r="H31" s="324"/>
      <c r="I31" s="324"/>
      <c r="J31" s="324"/>
      <c r="M31" s="837" t="s">
        <v>153</v>
      </c>
      <c r="N31" s="838"/>
      <c r="O31" s="839"/>
      <c r="P31" s="837" t="s">
        <v>153</v>
      </c>
      <c r="Q31" s="838"/>
      <c r="R31" s="839"/>
      <c r="S31" s="837" t="s">
        <v>153</v>
      </c>
      <c r="T31" s="838"/>
      <c r="U31" s="838"/>
      <c r="V31" s="839"/>
      <c r="W31" s="837" t="s">
        <v>153</v>
      </c>
      <c r="X31" s="838"/>
      <c r="Y31" s="838"/>
      <c r="Z31" s="838"/>
      <c r="AA31" s="839"/>
      <c r="AB31" s="837" t="s">
        <v>64</v>
      </c>
      <c r="AC31" s="838"/>
      <c r="AD31" s="838"/>
      <c r="AE31" s="839"/>
      <c r="AF31" s="837" t="s">
        <v>152</v>
      </c>
      <c r="AG31" s="838"/>
      <c r="AH31" s="839"/>
      <c r="AI31" s="837" t="s">
        <v>153</v>
      </c>
      <c r="AJ31" s="838"/>
      <c r="AK31" s="838"/>
      <c r="AL31" s="839"/>
      <c r="AM31" s="837" t="s">
        <v>153</v>
      </c>
      <c r="AN31" s="838"/>
      <c r="AO31" s="839"/>
    </row>
    <row r="32" spans="13:41" s="3" customFormat="1" ht="15" customHeight="1">
      <c r="M32" s="772"/>
      <c r="N32" s="773"/>
      <c r="O32" s="774"/>
      <c r="P32" s="772"/>
      <c r="Q32" s="773"/>
      <c r="R32" s="774"/>
      <c r="S32" s="772"/>
      <c r="T32" s="773"/>
      <c r="U32" s="773"/>
      <c r="V32" s="774"/>
      <c r="W32" s="772"/>
      <c r="X32" s="773"/>
      <c r="Y32" s="773"/>
      <c r="Z32" s="773"/>
      <c r="AA32" s="774"/>
      <c r="AB32" s="772"/>
      <c r="AC32" s="773"/>
      <c r="AD32" s="773"/>
      <c r="AE32" s="774"/>
      <c r="AF32" s="772"/>
      <c r="AG32" s="773"/>
      <c r="AH32" s="774"/>
      <c r="AI32" s="772"/>
      <c r="AJ32" s="773"/>
      <c r="AK32" s="773"/>
      <c r="AL32" s="774"/>
      <c r="AM32" s="772"/>
      <c r="AN32" s="773"/>
      <c r="AO32" s="774"/>
    </row>
    <row r="33" spans="13:20" s="3" customFormat="1" ht="15" customHeight="1">
      <c r="M33" s="5" t="s">
        <v>563</v>
      </c>
      <c r="N33" s="5"/>
      <c r="O33" s="5"/>
      <c r="P33" s="5"/>
      <c r="Q33" s="5"/>
      <c r="R33" s="5"/>
      <c r="S33" s="5"/>
      <c r="T33" s="5"/>
    </row>
    <row r="34" spans="13:20" s="3" customFormat="1" ht="15" customHeight="1">
      <c r="M34" s="5"/>
      <c r="N34" s="5"/>
      <c r="O34" s="5"/>
      <c r="P34" s="5"/>
      <c r="Q34" s="5"/>
      <c r="R34" s="5"/>
      <c r="S34" s="5"/>
      <c r="T34" s="5"/>
    </row>
  </sheetData>
  <sheetProtection/>
  <mergeCells count="156">
    <mergeCell ref="AM32:AO32"/>
    <mergeCell ref="AF31:AH31"/>
    <mergeCell ref="AI31:AL31"/>
    <mergeCell ref="AM31:AO31"/>
    <mergeCell ref="M32:O32"/>
    <mergeCell ref="P32:R32"/>
    <mergeCell ref="S32:V32"/>
    <mergeCell ref="W32:AA32"/>
    <mergeCell ref="AB32:AE32"/>
    <mergeCell ref="AF32:AH32"/>
    <mergeCell ref="AI32:AL32"/>
    <mergeCell ref="AB30:AE30"/>
    <mergeCell ref="AF30:AH30"/>
    <mergeCell ref="AI30:AL30"/>
    <mergeCell ref="AM30:AO30"/>
    <mergeCell ref="C31:E31"/>
    <mergeCell ref="M31:O31"/>
    <mergeCell ref="P31:R31"/>
    <mergeCell ref="S31:V31"/>
    <mergeCell ref="W31:AA31"/>
    <mergeCell ref="AB31:AE31"/>
    <mergeCell ref="D28:E28"/>
    <mergeCell ref="AB28:AE29"/>
    <mergeCell ref="AF28:AH29"/>
    <mergeCell ref="AI28:AL29"/>
    <mergeCell ref="D29:E29"/>
    <mergeCell ref="C30:E30"/>
    <mergeCell ref="M30:O30"/>
    <mergeCell ref="P30:R30"/>
    <mergeCell ref="S30:V30"/>
    <mergeCell ref="W30:AA30"/>
    <mergeCell ref="AJ24:AL24"/>
    <mergeCell ref="AM24:AO24"/>
    <mergeCell ref="M27:O29"/>
    <mergeCell ref="P27:R29"/>
    <mergeCell ref="S27:V29"/>
    <mergeCell ref="W27:AA29"/>
    <mergeCell ref="AB27:AL27"/>
    <mergeCell ref="AM27:AO29"/>
    <mergeCell ref="M24:O24"/>
    <mergeCell ref="P24:R24"/>
    <mergeCell ref="S24:V24"/>
    <mergeCell ref="W24:AA24"/>
    <mergeCell ref="AB24:AD24"/>
    <mergeCell ref="AE24:AI24"/>
    <mergeCell ref="AM22:AO22"/>
    <mergeCell ref="AJ23:AL23"/>
    <mergeCell ref="AM23:AO23"/>
    <mergeCell ref="M23:O23"/>
    <mergeCell ref="P23:R23"/>
    <mergeCell ref="S23:V23"/>
    <mergeCell ref="W23:AA23"/>
    <mergeCell ref="AB23:AD23"/>
    <mergeCell ref="AE23:AI23"/>
    <mergeCell ref="AJ19:AL21"/>
    <mergeCell ref="AM19:AO21"/>
    <mergeCell ref="D21:D27"/>
    <mergeCell ref="M22:O22"/>
    <mergeCell ref="P22:R22"/>
    <mergeCell ref="S22:V22"/>
    <mergeCell ref="W22:AA22"/>
    <mergeCell ref="AB22:AD22"/>
    <mergeCell ref="AE22:AI22"/>
    <mergeCell ref="AJ22:AL22"/>
    <mergeCell ref="M19:O21"/>
    <mergeCell ref="P19:R21"/>
    <mergeCell ref="S19:V21"/>
    <mergeCell ref="W19:AA21"/>
    <mergeCell ref="AB19:AD21"/>
    <mergeCell ref="AE19:AI21"/>
    <mergeCell ref="U16:W16"/>
    <mergeCell ref="X16:AA16"/>
    <mergeCell ref="AB16:AE16"/>
    <mergeCell ref="AF16:AH16"/>
    <mergeCell ref="AI16:AL16"/>
    <mergeCell ref="AM16:AO16"/>
    <mergeCell ref="U15:W15"/>
    <mergeCell ref="X15:AA15"/>
    <mergeCell ref="AB15:AE15"/>
    <mergeCell ref="AF15:AH15"/>
    <mergeCell ref="AI15:AL15"/>
    <mergeCell ref="AM15:AO15"/>
    <mergeCell ref="U14:W14"/>
    <mergeCell ref="X14:AA14"/>
    <mergeCell ref="AB14:AE14"/>
    <mergeCell ref="AF14:AH14"/>
    <mergeCell ref="AI14:AL14"/>
    <mergeCell ref="AM14:AO14"/>
    <mergeCell ref="D12:E12"/>
    <mergeCell ref="D13:E13"/>
    <mergeCell ref="C14:C29"/>
    <mergeCell ref="D14:D20"/>
    <mergeCell ref="M14:P14"/>
    <mergeCell ref="Q14:T14"/>
    <mergeCell ref="M15:P15"/>
    <mergeCell ref="Q15:T15"/>
    <mergeCell ref="M16:P16"/>
    <mergeCell ref="Q16:T16"/>
    <mergeCell ref="U11:W13"/>
    <mergeCell ref="X11:AA13"/>
    <mergeCell ref="AB11:AE13"/>
    <mergeCell ref="AF11:AH13"/>
    <mergeCell ref="AI11:AL13"/>
    <mergeCell ref="AM11:AO13"/>
    <mergeCell ref="AB8:AE8"/>
    <mergeCell ref="AF8:AH8"/>
    <mergeCell ref="AI8:AJ8"/>
    <mergeCell ref="AK8:AM8"/>
    <mergeCell ref="AN8:AO8"/>
    <mergeCell ref="D9:E9"/>
    <mergeCell ref="AB7:AE7"/>
    <mergeCell ref="AF7:AH7"/>
    <mergeCell ref="AI7:AJ7"/>
    <mergeCell ref="AK7:AM7"/>
    <mergeCell ref="AN7:AO7"/>
    <mergeCell ref="D8:E8"/>
    <mergeCell ref="M8:P8"/>
    <mergeCell ref="Q8:T8"/>
    <mergeCell ref="U8:X8"/>
    <mergeCell ref="Y8:AA8"/>
    <mergeCell ref="AB6:AE6"/>
    <mergeCell ref="AF6:AH6"/>
    <mergeCell ref="AI6:AJ6"/>
    <mergeCell ref="AK6:AM6"/>
    <mergeCell ref="AN6:AO6"/>
    <mergeCell ref="D7:E7"/>
    <mergeCell ref="M7:P7"/>
    <mergeCell ref="Q7:T7"/>
    <mergeCell ref="U7:X7"/>
    <mergeCell ref="Y7:AA7"/>
    <mergeCell ref="C6:C13"/>
    <mergeCell ref="D6:E6"/>
    <mergeCell ref="M6:P6"/>
    <mergeCell ref="Q6:T6"/>
    <mergeCell ref="U6:X6"/>
    <mergeCell ref="Y6:AA6"/>
    <mergeCell ref="D10:E10"/>
    <mergeCell ref="D11:E11"/>
    <mergeCell ref="M11:P13"/>
    <mergeCell ref="Q11:T13"/>
    <mergeCell ref="Q4:T5"/>
    <mergeCell ref="U4:X5"/>
    <mergeCell ref="Y4:AH4"/>
    <mergeCell ref="AI4:AO4"/>
    <mergeCell ref="Y5:AA5"/>
    <mergeCell ref="AB5:AE5"/>
    <mergeCell ref="AF5:AH5"/>
    <mergeCell ref="AI5:AJ5"/>
    <mergeCell ref="AK5:AM5"/>
    <mergeCell ref="AN5:AO5"/>
    <mergeCell ref="A1:D1"/>
    <mergeCell ref="C4:E5"/>
    <mergeCell ref="F4:G4"/>
    <mergeCell ref="H4:I4"/>
    <mergeCell ref="J4:J5"/>
    <mergeCell ref="M4:P5"/>
  </mergeCells>
  <printOptions/>
  <pageMargins left="0.3937007874015748" right="0.3937007874015748" top="0.7874015748031497" bottom="0.5905511811023623" header="0.5118110236220472" footer="0.5118110236220472"/>
  <pageSetup fitToHeight="1" fitToWidth="1" horizontalDpi="400" verticalDpi="400" orientation="landscape" paperSize="9" r:id="rId2"/>
  <drawing r:id="rId1"/>
</worksheet>
</file>

<file path=xl/worksheets/sheet6.xml><?xml version="1.0" encoding="utf-8"?>
<worksheet xmlns="http://schemas.openxmlformats.org/spreadsheetml/2006/main" xmlns:r="http://schemas.openxmlformats.org/officeDocument/2006/relationships">
  <dimension ref="A1:BJ37"/>
  <sheetViews>
    <sheetView view="pageBreakPreview" zoomScale="75" zoomScaleNormal="75" zoomScaleSheetLayoutView="75" zoomScalePageLayoutView="0" workbookViewId="0" topLeftCell="A1">
      <selection activeCell="BT13" sqref="BT13"/>
    </sheetView>
  </sheetViews>
  <sheetFormatPr defaultColWidth="2.25390625" defaultRowHeight="15" customHeight="1"/>
  <cols>
    <col min="1" max="1" width="1.625" style="168" customWidth="1"/>
    <col min="2" max="2" width="2.25390625" style="168" customWidth="1"/>
    <col min="3" max="10" width="2.125" style="168" customWidth="1"/>
    <col min="11" max="30" width="2.25390625" style="168" customWidth="1"/>
    <col min="31" max="32" width="1.875" style="168" customWidth="1"/>
    <col min="33" max="39" width="2.25390625" style="168" customWidth="1"/>
    <col min="40" max="40" width="3.75390625" style="168" customWidth="1"/>
    <col min="41" max="60" width="2.25390625" style="168" customWidth="1"/>
    <col min="61" max="61" width="3.625" style="168" customWidth="1"/>
    <col min="62" max="16384" width="2.25390625" style="168" customWidth="1"/>
  </cols>
  <sheetData>
    <row r="1" spans="1:61" ht="15" customHeight="1">
      <c r="A1" s="866" t="s">
        <v>121</v>
      </c>
      <c r="B1" s="866"/>
      <c r="C1" s="866"/>
      <c r="D1" s="866"/>
      <c r="E1" s="402"/>
      <c r="F1" s="402" t="s">
        <v>427</v>
      </c>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row>
    <row r="2" spans="1:61" ht="9" customHeight="1">
      <c r="A2" s="401"/>
      <c r="B2" s="401"/>
      <c r="C2" s="401"/>
      <c r="D2" s="401"/>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row>
    <row r="3" spans="1:61" ht="13.5">
      <c r="A3" s="402" t="s">
        <v>122</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row>
    <row r="4" spans="1:61" ht="9"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row>
    <row r="5" spans="1:61" ht="15" customHeight="1">
      <c r="A5" s="402"/>
      <c r="B5" s="402" t="s">
        <v>683</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row>
    <row r="6" spans="1:61" ht="18" customHeight="1">
      <c r="A6" s="402"/>
      <c r="B6" s="402"/>
      <c r="C6" s="867" t="s">
        <v>156</v>
      </c>
      <c r="D6" s="868"/>
      <c r="E6" s="868"/>
      <c r="F6" s="868"/>
      <c r="G6" s="868"/>
      <c r="H6" s="868"/>
      <c r="I6" s="868"/>
      <c r="J6" s="869"/>
      <c r="K6" s="867" t="s">
        <v>157</v>
      </c>
      <c r="L6" s="868"/>
      <c r="M6" s="868"/>
      <c r="N6" s="868"/>
      <c r="O6" s="868"/>
      <c r="P6" s="868" t="s">
        <v>158</v>
      </c>
      <c r="Q6" s="868"/>
      <c r="R6" s="868"/>
      <c r="S6" s="868"/>
      <c r="T6" s="868"/>
      <c r="U6" s="868" t="s">
        <v>318</v>
      </c>
      <c r="V6" s="868"/>
      <c r="W6" s="868"/>
      <c r="X6" s="868"/>
      <c r="Y6" s="868"/>
      <c r="Z6" s="868"/>
      <c r="AA6" s="868"/>
      <c r="AB6" s="868"/>
      <c r="AC6" s="868"/>
      <c r="AD6" s="869"/>
      <c r="AE6" s="402"/>
      <c r="AF6" s="402"/>
      <c r="AG6" s="854" t="s">
        <v>169</v>
      </c>
      <c r="AH6" s="855"/>
      <c r="AI6" s="855"/>
      <c r="AJ6" s="855"/>
      <c r="AK6" s="855"/>
      <c r="AL6" s="855"/>
      <c r="AM6" s="855"/>
      <c r="AN6" s="856"/>
      <c r="AO6" s="854" t="s">
        <v>171</v>
      </c>
      <c r="AP6" s="855"/>
      <c r="AQ6" s="855"/>
      <c r="AR6" s="855"/>
      <c r="AS6" s="855"/>
      <c r="AT6" s="855"/>
      <c r="AU6" s="855"/>
      <c r="AV6" s="855"/>
      <c r="AW6" s="855"/>
      <c r="AX6" s="855"/>
      <c r="AY6" s="855"/>
      <c r="AZ6" s="855"/>
      <c r="BA6" s="855"/>
      <c r="BB6" s="855"/>
      <c r="BC6" s="855"/>
      <c r="BD6" s="855"/>
      <c r="BE6" s="855"/>
      <c r="BF6" s="855"/>
      <c r="BG6" s="855"/>
      <c r="BH6" s="855"/>
      <c r="BI6" s="856"/>
    </row>
    <row r="7" spans="1:61" ht="18" customHeight="1">
      <c r="A7" s="402"/>
      <c r="B7" s="402"/>
      <c r="C7" s="503"/>
      <c r="D7" s="504"/>
      <c r="E7" s="504"/>
      <c r="F7" s="504"/>
      <c r="G7" s="504"/>
      <c r="H7" s="504"/>
      <c r="I7" s="504"/>
      <c r="J7" s="504"/>
      <c r="K7" s="505" t="s">
        <v>316</v>
      </c>
      <c r="L7" s="506"/>
      <c r="M7" s="506"/>
      <c r="N7" s="506"/>
      <c r="O7" s="506"/>
      <c r="P7" s="506"/>
      <c r="Q7" s="506"/>
      <c r="R7" s="506"/>
      <c r="S7" s="506"/>
      <c r="T7" s="506"/>
      <c r="U7" s="506"/>
      <c r="V7" s="506"/>
      <c r="W7" s="506"/>
      <c r="X7" s="506"/>
      <c r="Y7" s="506"/>
      <c r="Z7" s="506"/>
      <c r="AA7" s="506"/>
      <c r="AB7" s="506"/>
      <c r="AC7" s="506"/>
      <c r="AD7" s="507"/>
      <c r="AE7" s="402"/>
      <c r="AF7" s="402"/>
      <c r="AG7" s="508"/>
      <c r="AH7" s="848" t="s">
        <v>170</v>
      </c>
      <c r="AI7" s="848"/>
      <c r="AJ7" s="848"/>
      <c r="AK7" s="848"/>
      <c r="AL7" s="848"/>
      <c r="AM7" s="848"/>
      <c r="AN7" s="849"/>
      <c r="AO7" s="508"/>
      <c r="AP7" s="848" t="s">
        <v>172</v>
      </c>
      <c r="AQ7" s="848"/>
      <c r="AR7" s="848"/>
      <c r="AS7" s="848"/>
      <c r="AT7" s="848"/>
      <c r="AU7" s="848"/>
      <c r="AV7" s="848"/>
      <c r="AW7" s="848"/>
      <c r="AX7" s="848"/>
      <c r="AY7" s="848"/>
      <c r="AZ7" s="848"/>
      <c r="BA7" s="848"/>
      <c r="BB7" s="848"/>
      <c r="BC7" s="848"/>
      <c r="BD7" s="848"/>
      <c r="BE7" s="848"/>
      <c r="BF7" s="848"/>
      <c r="BG7" s="848"/>
      <c r="BH7" s="848"/>
      <c r="BI7" s="849"/>
    </row>
    <row r="8" spans="1:61" ht="15" customHeight="1">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508"/>
      <c r="AH8" s="509"/>
      <c r="AI8" s="509"/>
      <c r="AJ8" s="509"/>
      <c r="AK8" s="509"/>
      <c r="AL8" s="509"/>
      <c r="AM8" s="509"/>
      <c r="AN8" s="510"/>
      <c r="AO8" s="852" t="s">
        <v>173</v>
      </c>
      <c r="AP8" s="848"/>
      <c r="AQ8" s="848"/>
      <c r="AR8" s="848"/>
      <c r="AS8" s="848"/>
      <c r="AT8" s="848"/>
      <c r="AU8" s="848"/>
      <c r="AV8" s="848"/>
      <c r="AW8" s="848"/>
      <c r="AX8" s="848"/>
      <c r="AY8" s="848"/>
      <c r="AZ8" s="848"/>
      <c r="BA8" s="848"/>
      <c r="BB8" s="848"/>
      <c r="BC8" s="848"/>
      <c r="BD8" s="848"/>
      <c r="BE8" s="848"/>
      <c r="BF8" s="848"/>
      <c r="BG8" s="848"/>
      <c r="BH8" s="848"/>
      <c r="BI8" s="849"/>
    </row>
    <row r="9" spans="1:61" ht="15" customHeight="1">
      <c r="A9" s="402"/>
      <c r="B9" s="402" t="s">
        <v>684</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508"/>
      <c r="AH9" s="509"/>
      <c r="AI9" s="509"/>
      <c r="AJ9" s="509"/>
      <c r="AK9" s="509"/>
      <c r="AL9" s="509"/>
      <c r="AM9" s="509"/>
      <c r="AN9" s="510"/>
      <c r="AO9" s="508"/>
      <c r="AP9" s="848" t="s">
        <v>174</v>
      </c>
      <c r="AQ9" s="848"/>
      <c r="AR9" s="848"/>
      <c r="AS9" s="848"/>
      <c r="AT9" s="848"/>
      <c r="AU9" s="848"/>
      <c r="AV9" s="848"/>
      <c r="AW9" s="848"/>
      <c r="AX9" s="848"/>
      <c r="AY9" s="848"/>
      <c r="AZ9" s="848"/>
      <c r="BA9" s="848"/>
      <c r="BB9" s="848"/>
      <c r="BC9" s="848"/>
      <c r="BD9" s="848"/>
      <c r="BE9" s="848"/>
      <c r="BF9" s="848"/>
      <c r="BG9" s="848"/>
      <c r="BH9" s="848"/>
      <c r="BI9" s="849"/>
    </row>
    <row r="10" spans="1:61" ht="15" customHeight="1">
      <c r="A10" s="402"/>
      <c r="B10" s="402"/>
      <c r="C10" s="861" t="s">
        <v>825</v>
      </c>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62"/>
      <c r="AE10" s="402"/>
      <c r="AF10" s="402"/>
      <c r="AG10" s="508"/>
      <c r="AH10" s="509"/>
      <c r="AI10" s="509"/>
      <c r="AJ10" s="509"/>
      <c r="AK10" s="509"/>
      <c r="AL10" s="509"/>
      <c r="AM10" s="509"/>
      <c r="AN10" s="510"/>
      <c r="AO10" s="852" t="s">
        <v>175</v>
      </c>
      <c r="AP10" s="848"/>
      <c r="AQ10" s="848"/>
      <c r="AR10" s="848"/>
      <c r="AS10" s="848"/>
      <c r="AT10" s="848"/>
      <c r="AU10" s="848"/>
      <c r="AV10" s="848"/>
      <c r="AW10" s="848"/>
      <c r="AX10" s="848"/>
      <c r="AY10" s="848"/>
      <c r="AZ10" s="848"/>
      <c r="BA10" s="848"/>
      <c r="BB10" s="848"/>
      <c r="BC10" s="848"/>
      <c r="BD10" s="848"/>
      <c r="BE10" s="848"/>
      <c r="BF10" s="848"/>
      <c r="BG10" s="848"/>
      <c r="BH10" s="848"/>
      <c r="BI10" s="849"/>
    </row>
    <row r="11" spans="1:61" ht="15" customHeight="1">
      <c r="A11" s="402"/>
      <c r="B11" s="402"/>
      <c r="C11" s="863"/>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5"/>
      <c r="AE11" s="402"/>
      <c r="AF11" s="402"/>
      <c r="AG11" s="508"/>
      <c r="AH11" s="509"/>
      <c r="AI11" s="509"/>
      <c r="AJ11" s="509"/>
      <c r="AK11" s="509"/>
      <c r="AL11" s="509"/>
      <c r="AM11" s="509"/>
      <c r="AN11" s="510"/>
      <c r="AO11" s="508"/>
      <c r="AP11" s="848" t="s">
        <v>176</v>
      </c>
      <c r="AQ11" s="848"/>
      <c r="AR11" s="848"/>
      <c r="AS11" s="848"/>
      <c r="AT11" s="848"/>
      <c r="AU11" s="848"/>
      <c r="AV11" s="848"/>
      <c r="AW11" s="848"/>
      <c r="AX11" s="848"/>
      <c r="AY11" s="848"/>
      <c r="AZ11" s="848"/>
      <c r="BA11" s="848"/>
      <c r="BB11" s="848"/>
      <c r="BC11" s="848"/>
      <c r="BD11" s="848"/>
      <c r="BE11" s="848"/>
      <c r="BF11" s="848"/>
      <c r="BG11" s="848"/>
      <c r="BH11" s="848"/>
      <c r="BI11" s="849"/>
    </row>
    <row r="12" spans="1:61" ht="15" customHeight="1">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508"/>
      <c r="AH12" s="509"/>
      <c r="AI12" s="509"/>
      <c r="AJ12" s="509"/>
      <c r="AK12" s="509"/>
      <c r="AL12" s="509"/>
      <c r="AM12" s="509"/>
      <c r="AN12" s="510"/>
      <c r="AO12" s="852" t="s">
        <v>177</v>
      </c>
      <c r="AP12" s="848"/>
      <c r="AQ12" s="848"/>
      <c r="AR12" s="848"/>
      <c r="AS12" s="848"/>
      <c r="AT12" s="848"/>
      <c r="AU12" s="848"/>
      <c r="AV12" s="848"/>
      <c r="AW12" s="848"/>
      <c r="AX12" s="848"/>
      <c r="AY12" s="848"/>
      <c r="AZ12" s="848"/>
      <c r="BA12" s="848"/>
      <c r="BB12" s="848"/>
      <c r="BC12" s="848"/>
      <c r="BD12" s="848"/>
      <c r="BE12" s="848"/>
      <c r="BF12" s="848"/>
      <c r="BG12" s="848"/>
      <c r="BH12" s="848"/>
      <c r="BI12" s="849"/>
    </row>
    <row r="13" spans="1:61" ht="15" customHeight="1">
      <c r="A13" s="402"/>
      <c r="B13" s="402" t="s">
        <v>90</v>
      </c>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508"/>
      <c r="AH13" s="509"/>
      <c r="AI13" s="509"/>
      <c r="AJ13" s="509"/>
      <c r="AK13" s="509"/>
      <c r="AL13" s="509"/>
      <c r="AM13" s="509"/>
      <c r="AN13" s="510"/>
      <c r="AO13" s="508"/>
      <c r="AP13" s="848" t="s">
        <v>178</v>
      </c>
      <c r="AQ13" s="848"/>
      <c r="AR13" s="848"/>
      <c r="AS13" s="848"/>
      <c r="AT13" s="848"/>
      <c r="AU13" s="848"/>
      <c r="AV13" s="848"/>
      <c r="AW13" s="848"/>
      <c r="AX13" s="848"/>
      <c r="AY13" s="848"/>
      <c r="AZ13" s="848"/>
      <c r="BA13" s="848"/>
      <c r="BB13" s="848"/>
      <c r="BC13" s="848"/>
      <c r="BD13" s="848"/>
      <c r="BE13" s="848"/>
      <c r="BF13" s="848"/>
      <c r="BG13" s="848"/>
      <c r="BH13" s="848"/>
      <c r="BI13" s="849"/>
    </row>
    <row r="14" spans="1:61" ht="15" customHeight="1">
      <c r="A14" s="402"/>
      <c r="B14" s="402"/>
      <c r="C14" s="854" t="s">
        <v>155</v>
      </c>
      <c r="D14" s="855"/>
      <c r="E14" s="855"/>
      <c r="F14" s="855"/>
      <c r="G14" s="855"/>
      <c r="H14" s="855"/>
      <c r="I14" s="855"/>
      <c r="J14" s="856"/>
      <c r="K14" s="511" t="s">
        <v>204</v>
      </c>
      <c r="L14" s="857"/>
      <c r="M14" s="857"/>
      <c r="N14" s="512" t="s">
        <v>205</v>
      </c>
      <c r="O14" s="512"/>
      <c r="P14" s="512"/>
      <c r="Q14" s="512"/>
      <c r="R14" s="512" t="s">
        <v>269</v>
      </c>
      <c r="S14" s="512"/>
      <c r="T14" s="512"/>
      <c r="U14" s="512"/>
      <c r="V14" s="512"/>
      <c r="W14" s="512"/>
      <c r="X14" s="512"/>
      <c r="Y14" s="512"/>
      <c r="Z14" s="512"/>
      <c r="AA14" s="512"/>
      <c r="AB14" s="512"/>
      <c r="AC14" s="512"/>
      <c r="AD14" s="513"/>
      <c r="AE14" s="402"/>
      <c r="AF14" s="402"/>
      <c r="AG14" s="508"/>
      <c r="AH14" s="509"/>
      <c r="AI14" s="509"/>
      <c r="AJ14" s="509"/>
      <c r="AK14" s="509"/>
      <c r="AL14" s="509"/>
      <c r="AM14" s="509"/>
      <c r="AN14" s="510"/>
      <c r="AO14" s="852" t="s">
        <v>179</v>
      </c>
      <c r="AP14" s="848"/>
      <c r="AQ14" s="848"/>
      <c r="AR14" s="848"/>
      <c r="AS14" s="848"/>
      <c r="AT14" s="848"/>
      <c r="AU14" s="848"/>
      <c r="AV14" s="848"/>
      <c r="AW14" s="848"/>
      <c r="AX14" s="848"/>
      <c r="AY14" s="848"/>
      <c r="AZ14" s="848"/>
      <c r="BA14" s="848"/>
      <c r="BB14" s="848"/>
      <c r="BC14" s="848"/>
      <c r="BD14" s="848"/>
      <c r="BE14" s="848"/>
      <c r="BF14" s="848"/>
      <c r="BG14" s="848"/>
      <c r="BH14" s="848"/>
      <c r="BI14" s="849"/>
    </row>
    <row r="15" spans="1:61" ht="15" customHeight="1">
      <c r="A15" s="402"/>
      <c r="B15" s="402"/>
      <c r="C15" s="508"/>
      <c r="D15" s="858" t="s">
        <v>168</v>
      </c>
      <c r="E15" s="858"/>
      <c r="F15" s="858"/>
      <c r="G15" s="858"/>
      <c r="H15" s="858"/>
      <c r="I15" s="858"/>
      <c r="J15" s="859"/>
      <c r="K15" s="402"/>
      <c r="L15" s="402"/>
      <c r="M15" s="402"/>
      <c r="N15" s="402"/>
      <c r="O15" s="402"/>
      <c r="P15" s="402"/>
      <c r="Q15" s="402"/>
      <c r="R15" s="402"/>
      <c r="S15" s="402"/>
      <c r="T15" s="402"/>
      <c r="U15" s="402"/>
      <c r="V15" s="402"/>
      <c r="W15" s="402"/>
      <c r="X15" s="402"/>
      <c r="Y15" s="402"/>
      <c r="Z15" s="402"/>
      <c r="AA15" s="402"/>
      <c r="AB15" s="402"/>
      <c r="AC15" s="402"/>
      <c r="AD15" s="510"/>
      <c r="AE15" s="402"/>
      <c r="AF15" s="402"/>
      <c r="AG15" s="508"/>
      <c r="AH15" s="509"/>
      <c r="AI15" s="509"/>
      <c r="AJ15" s="509"/>
      <c r="AK15" s="509"/>
      <c r="AL15" s="509"/>
      <c r="AM15" s="509"/>
      <c r="AN15" s="510"/>
      <c r="AO15" s="508"/>
      <c r="AP15" s="848" t="s">
        <v>180</v>
      </c>
      <c r="AQ15" s="848"/>
      <c r="AR15" s="848"/>
      <c r="AS15" s="848"/>
      <c r="AT15" s="848"/>
      <c r="AU15" s="848"/>
      <c r="AV15" s="848"/>
      <c r="AW15" s="848"/>
      <c r="AX15" s="848"/>
      <c r="AY15" s="848"/>
      <c r="AZ15" s="848"/>
      <c r="BA15" s="848"/>
      <c r="BB15" s="848"/>
      <c r="BC15" s="848"/>
      <c r="BD15" s="848"/>
      <c r="BE15" s="848"/>
      <c r="BF15" s="848"/>
      <c r="BG15" s="848"/>
      <c r="BH15" s="848"/>
      <c r="BI15" s="849"/>
    </row>
    <row r="16" spans="1:61" ht="15" customHeight="1">
      <c r="A16" s="402"/>
      <c r="B16" s="402"/>
      <c r="C16" s="508"/>
      <c r="D16" s="858"/>
      <c r="E16" s="858"/>
      <c r="F16" s="858"/>
      <c r="G16" s="858"/>
      <c r="H16" s="858"/>
      <c r="I16" s="858"/>
      <c r="J16" s="859"/>
      <c r="K16" s="508" t="s">
        <v>206</v>
      </c>
      <c r="L16" s="860"/>
      <c r="M16" s="860"/>
      <c r="N16" s="509" t="s">
        <v>207</v>
      </c>
      <c r="O16" s="509"/>
      <c r="P16" s="509"/>
      <c r="Q16" s="509"/>
      <c r="R16" s="509"/>
      <c r="S16" s="509"/>
      <c r="T16" s="509"/>
      <c r="U16" s="509"/>
      <c r="V16" s="509"/>
      <c r="W16" s="509"/>
      <c r="X16" s="509"/>
      <c r="Y16" s="509"/>
      <c r="Z16" s="509"/>
      <c r="AA16" s="509"/>
      <c r="AB16" s="509"/>
      <c r="AC16" s="509"/>
      <c r="AD16" s="510"/>
      <c r="AE16" s="402"/>
      <c r="AF16" s="402"/>
      <c r="AG16" s="508"/>
      <c r="AH16" s="509"/>
      <c r="AI16" s="509"/>
      <c r="AJ16" s="509"/>
      <c r="AK16" s="509"/>
      <c r="AL16" s="509"/>
      <c r="AM16" s="509"/>
      <c r="AN16" s="510"/>
      <c r="AO16" s="852" t="s">
        <v>181</v>
      </c>
      <c r="AP16" s="848"/>
      <c r="AQ16" s="848"/>
      <c r="AR16" s="848"/>
      <c r="AS16" s="848"/>
      <c r="AT16" s="848"/>
      <c r="AU16" s="848"/>
      <c r="AV16" s="848"/>
      <c r="AW16" s="848"/>
      <c r="AX16" s="848"/>
      <c r="AY16" s="848"/>
      <c r="AZ16" s="848"/>
      <c r="BA16" s="848"/>
      <c r="BB16" s="848"/>
      <c r="BC16" s="848"/>
      <c r="BD16" s="848"/>
      <c r="BE16" s="848"/>
      <c r="BF16" s="848"/>
      <c r="BG16" s="848"/>
      <c r="BH16" s="848"/>
      <c r="BI16" s="849"/>
    </row>
    <row r="17" spans="1:61" ht="15" customHeight="1">
      <c r="A17" s="402"/>
      <c r="B17" s="402"/>
      <c r="C17" s="508"/>
      <c r="D17" s="858"/>
      <c r="E17" s="858"/>
      <c r="F17" s="858"/>
      <c r="G17" s="858"/>
      <c r="H17" s="858"/>
      <c r="I17" s="858"/>
      <c r="J17" s="859"/>
      <c r="K17" s="508"/>
      <c r="L17" s="509" t="s">
        <v>271</v>
      </c>
      <c r="M17" s="509"/>
      <c r="N17" s="509"/>
      <c r="O17" s="509"/>
      <c r="P17" s="509"/>
      <c r="Q17" s="509"/>
      <c r="R17" s="509"/>
      <c r="S17" s="509"/>
      <c r="T17" s="509"/>
      <c r="U17" s="509"/>
      <c r="V17" s="509"/>
      <c r="W17" s="509"/>
      <c r="X17" s="509"/>
      <c r="Y17" s="509"/>
      <c r="Z17" s="509"/>
      <c r="AA17" s="509"/>
      <c r="AB17" s="402"/>
      <c r="AC17" s="402"/>
      <c r="AD17" s="510"/>
      <c r="AE17" s="402"/>
      <c r="AF17" s="402"/>
      <c r="AG17" s="508"/>
      <c r="AH17" s="509"/>
      <c r="AI17" s="509"/>
      <c r="AJ17" s="509"/>
      <c r="AK17" s="509"/>
      <c r="AL17" s="509"/>
      <c r="AM17" s="509"/>
      <c r="AN17" s="510"/>
      <c r="AO17" s="508"/>
      <c r="AP17" s="848" t="s">
        <v>182</v>
      </c>
      <c r="AQ17" s="848"/>
      <c r="AR17" s="848"/>
      <c r="AS17" s="848"/>
      <c r="AT17" s="848"/>
      <c r="AU17" s="848"/>
      <c r="AV17" s="848"/>
      <c r="AW17" s="848"/>
      <c r="AX17" s="848"/>
      <c r="AY17" s="848"/>
      <c r="AZ17" s="848"/>
      <c r="BA17" s="848"/>
      <c r="BB17" s="848"/>
      <c r="BC17" s="848"/>
      <c r="BD17" s="848"/>
      <c r="BE17" s="848"/>
      <c r="BF17" s="848"/>
      <c r="BG17" s="848"/>
      <c r="BH17" s="848"/>
      <c r="BI17" s="849"/>
    </row>
    <row r="18" spans="1:61" ht="15" customHeight="1">
      <c r="A18" s="402"/>
      <c r="B18" s="402"/>
      <c r="C18" s="508"/>
      <c r="D18" s="509"/>
      <c r="E18" s="509"/>
      <c r="F18" s="509"/>
      <c r="G18" s="509"/>
      <c r="H18" s="509"/>
      <c r="I18" s="509"/>
      <c r="J18" s="510"/>
      <c r="K18" s="508"/>
      <c r="L18" s="509"/>
      <c r="M18" s="514" t="s">
        <v>272</v>
      </c>
      <c r="N18" s="514"/>
      <c r="O18" s="514"/>
      <c r="P18" s="514"/>
      <c r="Q18" s="514"/>
      <c r="R18" s="514"/>
      <c r="S18" s="514"/>
      <c r="T18" s="514"/>
      <c r="U18" s="514"/>
      <c r="V18" s="514"/>
      <c r="W18" s="514"/>
      <c r="X18" s="514"/>
      <c r="Y18" s="514"/>
      <c r="Z18" s="514"/>
      <c r="AA18" s="514"/>
      <c r="AB18" s="509"/>
      <c r="AC18" s="509"/>
      <c r="AD18" s="510"/>
      <c r="AE18" s="402"/>
      <c r="AF18" s="402"/>
      <c r="AG18" s="508"/>
      <c r="AH18" s="509"/>
      <c r="AI18" s="509"/>
      <c r="AJ18" s="509"/>
      <c r="AK18" s="509"/>
      <c r="AL18" s="509"/>
      <c r="AM18" s="509"/>
      <c r="AN18" s="510"/>
      <c r="AO18" s="852" t="s">
        <v>277</v>
      </c>
      <c r="AP18" s="848"/>
      <c r="AQ18" s="848"/>
      <c r="AR18" s="848"/>
      <c r="AS18" s="848"/>
      <c r="AT18" s="848"/>
      <c r="AU18" s="848"/>
      <c r="AV18" s="848"/>
      <c r="AW18" s="848"/>
      <c r="AX18" s="848"/>
      <c r="AY18" s="848"/>
      <c r="AZ18" s="848"/>
      <c r="BA18" s="848"/>
      <c r="BB18" s="848"/>
      <c r="BC18" s="848"/>
      <c r="BD18" s="848"/>
      <c r="BE18" s="848"/>
      <c r="BF18" s="848"/>
      <c r="BG18" s="848"/>
      <c r="BH18" s="848"/>
      <c r="BI18" s="849"/>
    </row>
    <row r="19" spans="1:61" ht="15" customHeight="1">
      <c r="A19" s="402"/>
      <c r="B19" s="402"/>
      <c r="C19" s="508"/>
      <c r="D19" s="509"/>
      <c r="E19" s="509"/>
      <c r="F19" s="509"/>
      <c r="G19" s="509"/>
      <c r="H19" s="509"/>
      <c r="I19" s="509"/>
      <c r="J19" s="510"/>
      <c r="K19" s="508"/>
      <c r="L19" s="509" t="s">
        <v>286</v>
      </c>
      <c r="M19" s="509"/>
      <c r="N19" s="509"/>
      <c r="O19" s="509"/>
      <c r="P19" s="509"/>
      <c r="Q19" s="509"/>
      <c r="R19" s="509"/>
      <c r="S19" s="509"/>
      <c r="T19" s="509"/>
      <c r="U19" s="509"/>
      <c r="V19" s="509"/>
      <c r="W19" s="509"/>
      <c r="X19" s="509"/>
      <c r="Y19" s="402"/>
      <c r="Z19" s="402"/>
      <c r="AA19" s="402"/>
      <c r="AB19" s="514"/>
      <c r="AC19" s="514"/>
      <c r="AD19" s="515"/>
      <c r="AE19" s="402"/>
      <c r="AF19" s="402"/>
      <c r="AG19" s="508"/>
      <c r="AH19" s="509"/>
      <c r="AI19" s="509"/>
      <c r="AJ19" s="509"/>
      <c r="AK19" s="509"/>
      <c r="AL19" s="509"/>
      <c r="AM19" s="509"/>
      <c r="AN19" s="510"/>
      <c r="AO19" s="508"/>
      <c r="AP19" s="848" t="s">
        <v>278</v>
      </c>
      <c r="AQ19" s="848"/>
      <c r="AR19" s="848"/>
      <c r="AS19" s="848"/>
      <c r="AT19" s="848"/>
      <c r="AU19" s="848"/>
      <c r="AV19" s="848"/>
      <c r="AW19" s="848"/>
      <c r="AX19" s="848"/>
      <c r="AY19" s="848"/>
      <c r="AZ19" s="848"/>
      <c r="BA19" s="848"/>
      <c r="BB19" s="848"/>
      <c r="BC19" s="848"/>
      <c r="BD19" s="848"/>
      <c r="BE19" s="848"/>
      <c r="BF19" s="848"/>
      <c r="BG19" s="848"/>
      <c r="BH19" s="848"/>
      <c r="BI19" s="849"/>
    </row>
    <row r="20" spans="1:61" ht="15" customHeight="1">
      <c r="A20" s="402"/>
      <c r="B20" s="402"/>
      <c r="C20" s="508" t="s">
        <v>269</v>
      </c>
      <c r="D20" s="509"/>
      <c r="E20" s="509"/>
      <c r="F20" s="509"/>
      <c r="G20" s="509"/>
      <c r="H20" s="509"/>
      <c r="I20" s="509"/>
      <c r="J20" s="510"/>
      <c r="K20" s="509"/>
      <c r="L20" s="509"/>
      <c r="M20" s="509" t="s">
        <v>287</v>
      </c>
      <c r="N20" s="509"/>
      <c r="O20" s="509"/>
      <c r="P20" s="509"/>
      <c r="Q20" s="509"/>
      <c r="R20" s="509"/>
      <c r="S20" s="509"/>
      <c r="T20" s="509"/>
      <c r="U20" s="509"/>
      <c r="V20" s="509"/>
      <c r="W20" s="509"/>
      <c r="X20" s="509"/>
      <c r="Y20" s="509"/>
      <c r="Z20" s="509"/>
      <c r="AA20" s="509"/>
      <c r="AB20" s="509"/>
      <c r="AC20" s="509"/>
      <c r="AD20" s="510"/>
      <c r="AE20" s="402"/>
      <c r="AF20" s="402"/>
      <c r="AG20" s="508"/>
      <c r="AH20" s="509"/>
      <c r="AI20" s="509"/>
      <c r="AJ20" s="509"/>
      <c r="AK20" s="509"/>
      <c r="AL20" s="509"/>
      <c r="AM20" s="509"/>
      <c r="AN20" s="510"/>
      <c r="AO20" s="508"/>
      <c r="AP20" s="848" t="s">
        <v>183</v>
      </c>
      <c r="AQ20" s="848"/>
      <c r="AR20" s="848"/>
      <c r="AS20" s="848"/>
      <c r="AT20" s="848"/>
      <c r="AU20" s="848"/>
      <c r="AV20" s="848"/>
      <c r="AW20" s="848"/>
      <c r="AX20" s="848"/>
      <c r="AY20" s="848"/>
      <c r="AZ20" s="848"/>
      <c r="BA20" s="848"/>
      <c r="BB20" s="848"/>
      <c r="BC20" s="848"/>
      <c r="BD20" s="848"/>
      <c r="BE20" s="848"/>
      <c r="BF20" s="848"/>
      <c r="BG20" s="848"/>
      <c r="BH20" s="848"/>
      <c r="BI20" s="849"/>
    </row>
    <row r="21" spans="1:61" ht="15" customHeight="1">
      <c r="A21" s="402"/>
      <c r="B21" s="402"/>
      <c r="C21" s="503" t="s">
        <v>269</v>
      </c>
      <c r="D21" s="504"/>
      <c r="E21" s="504"/>
      <c r="F21" s="504"/>
      <c r="G21" s="504"/>
      <c r="H21" s="504"/>
      <c r="I21" s="504"/>
      <c r="J21" s="516"/>
      <c r="K21" s="504"/>
      <c r="L21" s="504"/>
      <c r="M21" s="504"/>
      <c r="N21" s="504"/>
      <c r="O21" s="504"/>
      <c r="P21" s="504"/>
      <c r="Q21" s="504"/>
      <c r="R21" s="504"/>
      <c r="S21" s="504"/>
      <c r="T21" s="504"/>
      <c r="U21" s="504"/>
      <c r="V21" s="504"/>
      <c r="W21" s="504"/>
      <c r="X21" s="504"/>
      <c r="Y21" s="504"/>
      <c r="Z21" s="504"/>
      <c r="AA21" s="504"/>
      <c r="AB21" s="504"/>
      <c r="AC21" s="504"/>
      <c r="AD21" s="516"/>
      <c r="AE21" s="402"/>
      <c r="AF21" s="402"/>
      <c r="AG21" s="508"/>
      <c r="AH21" s="509"/>
      <c r="AI21" s="509"/>
      <c r="AJ21" s="509"/>
      <c r="AK21" s="509"/>
      <c r="AL21" s="509"/>
      <c r="AM21" s="509"/>
      <c r="AN21" s="510"/>
      <c r="AO21" s="508"/>
      <c r="AP21" s="848" t="s">
        <v>184</v>
      </c>
      <c r="AQ21" s="848"/>
      <c r="AR21" s="848"/>
      <c r="AS21" s="848"/>
      <c r="AT21" s="848"/>
      <c r="AU21" s="848"/>
      <c r="AV21" s="848"/>
      <c r="AW21" s="848"/>
      <c r="AX21" s="848"/>
      <c r="AY21" s="848"/>
      <c r="AZ21" s="848"/>
      <c r="BA21" s="848"/>
      <c r="BB21" s="848"/>
      <c r="BC21" s="848"/>
      <c r="BD21" s="848"/>
      <c r="BE21" s="848"/>
      <c r="BF21" s="848"/>
      <c r="BG21" s="848"/>
      <c r="BH21" s="848"/>
      <c r="BI21" s="849"/>
    </row>
    <row r="22" spans="1:61" ht="15" customHeight="1">
      <c r="A22" s="402"/>
      <c r="B22" s="402"/>
      <c r="C22" s="517"/>
      <c r="D22" s="504"/>
      <c r="E22" s="504"/>
      <c r="F22" s="504"/>
      <c r="G22" s="504"/>
      <c r="H22" s="504"/>
      <c r="I22" s="504"/>
      <c r="J22" s="504"/>
      <c r="K22" s="517"/>
      <c r="L22" s="853"/>
      <c r="M22" s="853"/>
      <c r="N22" s="853"/>
      <c r="O22" s="853"/>
      <c r="P22" s="853"/>
      <c r="Q22" s="853"/>
      <c r="R22" s="853"/>
      <c r="S22" s="853"/>
      <c r="T22" s="853"/>
      <c r="U22" s="853"/>
      <c r="V22" s="853"/>
      <c r="W22" s="853"/>
      <c r="X22" s="853"/>
      <c r="Y22" s="853"/>
      <c r="Z22" s="853"/>
      <c r="AA22" s="853"/>
      <c r="AB22" s="853"/>
      <c r="AC22" s="853"/>
      <c r="AD22" s="853"/>
      <c r="AE22" s="402"/>
      <c r="AF22" s="518"/>
      <c r="AG22" s="508"/>
      <c r="AH22" s="509"/>
      <c r="AI22" s="509"/>
      <c r="AJ22" s="509"/>
      <c r="AK22" s="509"/>
      <c r="AL22" s="509"/>
      <c r="AM22" s="509"/>
      <c r="AN22" s="510"/>
      <c r="AO22" s="852" t="s">
        <v>279</v>
      </c>
      <c r="AP22" s="848"/>
      <c r="AQ22" s="848"/>
      <c r="AR22" s="848"/>
      <c r="AS22" s="848"/>
      <c r="AT22" s="848"/>
      <c r="AU22" s="848"/>
      <c r="AV22" s="848"/>
      <c r="AW22" s="848"/>
      <c r="AX22" s="848"/>
      <c r="AY22" s="848"/>
      <c r="AZ22" s="848"/>
      <c r="BA22" s="848"/>
      <c r="BB22" s="848"/>
      <c r="BC22" s="848"/>
      <c r="BD22" s="848"/>
      <c r="BE22" s="848"/>
      <c r="BF22" s="848"/>
      <c r="BG22" s="848"/>
      <c r="BH22" s="848"/>
      <c r="BI22" s="849"/>
    </row>
    <row r="23" spans="1:61" ht="15" customHeight="1">
      <c r="A23" s="402"/>
      <c r="B23" s="402"/>
      <c r="C23" s="511" t="s">
        <v>159</v>
      </c>
      <c r="D23" s="512"/>
      <c r="E23" s="512"/>
      <c r="F23" s="512"/>
      <c r="G23" s="512"/>
      <c r="H23" s="512"/>
      <c r="I23" s="512"/>
      <c r="J23" s="513"/>
      <c r="K23" s="511" t="s">
        <v>161</v>
      </c>
      <c r="L23" s="512"/>
      <c r="M23" s="519" t="s">
        <v>163</v>
      </c>
      <c r="N23" s="519"/>
      <c r="O23" s="520"/>
      <c r="P23" s="511" t="s">
        <v>164</v>
      </c>
      <c r="Q23" s="512"/>
      <c r="R23" s="512"/>
      <c r="S23" s="512"/>
      <c r="T23" s="512"/>
      <c r="U23" s="512"/>
      <c r="V23" s="512"/>
      <c r="W23" s="512"/>
      <c r="X23" s="512"/>
      <c r="Y23" s="512"/>
      <c r="Z23" s="512"/>
      <c r="AA23" s="512"/>
      <c r="AB23" s="512"/>
      <c r="AC23" s="512"/>
      <c r="AD23" s="513"/>
      <c r="AE23" s="402"/>
      <c r="AF23" s="402"/>
      <c r="AG23" s="508"/>
      <c r="AH23" s="509"/>
      <c r="AI23" s="509"/>
      <c r="AJ23" s="509"/>
      <c r="AK23" s="509"/>
      <c r="AL23" s="509"/>
      <c r="AM23" s="509"/>
      <c r="AN23" s="510"/>
      <c r="AO23" s="508"/>
      <c r="AP23" s="848" t="s">
        <v>281</v>
      </c>
      <c r="AQ23" s="848"/>
      <c r="AR23" s="848"/>
      <c r="AS23" s="848"/>
      <c r="AT23" s="848"/>
      <c r="AU23" s="848"/>
      <c r="AV23" s="848"/>
      <c r="AW23" s="848"/>
      <c r="AX23" s="848"/>
      <c r="AY23" s="848"/>
      <c r="AZ23" s="848"/>
      <c r="BA23" s="848"/>
      <c r="BB23" s="848"/>
      <c r="BC23" s="848"/>
      <c r="BD23" s="848"/>
      <c r="BE23" s="848"/>
      <c r="BF23" s="848"/>
      <c r="BG23" s="848"/>
      <c r="BH23" s="848"/>
      <c r="BI23" s="849"/>
    </row>
    <row r="24" spans="1:61" ht="15" customHeight="1">
      <c r="A24" s="402"/>
      <c r="B24" s="402"/>
      <c r="C24" s="508"/>
      <c r="D24" s="509" t="s">
        <v>160</v>
      </c>
      <c r="E24" s="509"/>
      <c r="F24" s="509"/>
      <c r="G24" s="509"/>
      <c r="H24" s="509"/>
      <c r="I24" s="509"/>
      <c r="J24" s="510"/>
      <c r="K24" s="508"/>
      <c r="L24" s="509"/>
      <c r="M24" s="509"/>
      <c r="N24" s="509"/>
      <c r="O24" s="510"/>
      <c r="P24" s="508" t="s">
        <v>165</v>
      </c>
      <c r="Q24" s="509"/>
      <c r="R24" s="509"/>
      <c r="S24" s="509"/>
      <c r="T24" s="509"/>
      <c r="U24" s="509"/>
      <c r="V24" s="509"/>
      <c r="W24" s="521" t="s">
        <v>163</v>
      </c>
      <c r="X24" s="521"/>
      <c r="Y24" s="521"/>
      <c r="Z24" s="509"/>
      <c r="AA24" s="509"/>
      <c r="AB24" s="509"/>
      <c r="AC24" s="509"/>
      <c r="AD24" s="510"/>
      <c r="AE24" s="402"/>
      <c r="AF24" s="402"/>
      <c r="AG24" s="508"/>
      <c r="AH24" s="509"/>
      <c r="AI24" s="509"/>
      <c r="AJ24" s="509"/>
      <c r="AK24" s="509"/>
      <c r="AL24" s="509"/>
      <c r="AM24" s="509"/>
      <c r="AN24" s="509"/>
      <c r="AO24" s="508"/>
      <c r="AP24" s="848" t="s">
        <v>282</v>
      </c>
      <c r="AQ24" s="848"/>
      <c r="AR24" s="848"/>
      <c r="AS24" s="848"/>
      <c r="AT24" s="848"/>
      <c r="AU24" s="848"/>
      <c r="AV24" s="848"/>
      <c r="AW24" s="848"/>
      <c r="AX24" s="848"/>
      <c r="AY24" s="848"/>
      <c r="AZ24" s="848"/>
      <c r="BA24" s="848"/>
      <c r="BB24" s="848"/>
      <c r="BC24" s="848"/>
      <c r="BD24" s="848"/>
      <c r="BE24" s="848"/>
      <c r="BF24" s="848"/>
      <c r="BG24" s="848"/>
      <c r="BH24" s="848"/>
      <c r="BI24" s="849"/>
    </row>
    <row r="25" spans="1:61" ht="15" customHeight="1">
      <c r="A25" s="402"/>
      <c r="B25" s="402"/>
      <c r="C25" s="508"/>
      <c r="D25" s="509"/>
      <c r="E25" s="509"/>
      <c r="F25" s="509"/>
      <c r="G25" s="509"/>
      <c r="H25" s="509"/>
      <c r="I25" s="509"/>
      <c r="J25" s="510"/>
      <c r="K25" s="508" t="s">
        <v>162</v>
      </c>
      <c r="L25" s="509"/>
      <c r="M25" s="521" t="s">
        <v>163</v>
      </c>
      <c r="N25" s="521"/>
      <c r="O25" s="522"/>
      <c r="P25" s="508" t="s">
        <v>166</v>
      </c>
      <c r="Q25" s="509"/>
      <c r="R25" s="509"/>
      <c r="S25" s="509"/>
      <c r="T25" s="509"/>
      <c r="U25" s="509"/>
      <c r="V25" s="509"/>
      <c r="W25" s="521" t="s">
        <v>163</v>
      </c>
      <c r="X25" s="521"/>
      <c r="Y25" s="521"/>
      <c r="Z25" s="509"/>
      <c r="AA25" s="509"/>
      <c r="AB25" s="509"/>
      <c r="AC25" s="509"/>
      <c r="AD25" s="510"/>
      <c r="AE25" s="402"/>
      <c r="AF25" s="402"/>
      <c r="AG25" s="508"/>
      <c r="AH25" s="509"/>
      <c r="AI25" s="509"/>
      <c r="AJ25" s="509"/>
      <c r="AK25" s="509"/>
      <c r="AL25" s="509"/>
      <c r="AM25" s="509"/>
      <c r="AN25" s="510"/>
      <c r="AO25" s="508"/>
      <c r="AP25" s="848" t="s">
        <v>283</v>
      </c>
      <c r="AQ25" s="848"/>
      <c r="AR25" s="848"/>
      <c r="AS25" s="848"/>
      <c r="AT25" s="848"/>
      <c r="AU25" s="848"/>
      <c r="AV25" s="848"/>
      <c r="AW25" s="848"/>
      <c r="AX25" s="848"/>
      <c r="AY25" s="848"/>
      <c r="AZ25" s="848"/>
      <c r="BA25" s="848"/>
      <c r="BB25" s="848"/>
      <c r="BC25" s="848"/>
      <c r="BD25" s="848"/>
      <c r="BE25" s="848"/>
      <c r="BF25" s="848"/>
      <c r="BG25" s="848"/>
      <c r="BH25" s="848"/>
      <c r="BI25" s="849"/>
    </row>
    <row r="26" spans="1:61" ht="15" customHeight="1">
      <c r="A26" s="402"/>
      <c r="B26" s="402"/>
      <c r="C26" s="508"/>
      <c r="D26" s="509"/>
      <c r="E26" s="509"/>
      <c r="F26" s="509"/>
      <c r="G26" s="509"/>
      <c r="H26" s="509"/>
      <c r="I26" s="509"/>
      <c r="J26" s="510"/>
      <c r="K26" s="508"/>
      <c r="L26" s="509"/>
      <c r="M26" s="509"/>
      <c r="N26" s="509"/>
      <c r="O26" s="510"/>
      <c r="P26" s="508"/>
      <c r="Q26" s="523" t="s">
        <v>285</v>
      </c>
      <c r="R26" s="523"/>
      <c r="S26" s="523"/>
      <c r="T26" s="523"/>
      <c r="U26" s="523"/>
      <c r="V26" s="523"/>
      <c r="W26" s="523"/>
      <c r="X26" s="523"/>
      <c r="Y26" s="523"/>
      <c r="Z26" s="523"/>
      <c r="AA26" s="523"/>
      <c r="AB26" s="523"/>
      <c r="AC26" s="523"/>
      <c r="AD26" s="524"/>
      <c r="AE26" s="402"/>
      <c r="AF26" s="402"/>
      <c r="AG26" s="503"/>
      <c r="AH26" s="504"/>
      <c r="AI26" s="504"/>
      <c r="AJ26" s="504"/>
      <c r="AK26" s="504"/>
      <c r="AL26" s="504"/>
      <c r="AM26" s="504"/>
      <c r="AN26" s="516"/>
      <c r="AO26" s="503"/>
      <c r="AP26" s="850"/>
      <c r="AQ26" s="850"/>
      <c r="AR26" s="850"/>
      <c r="AS26" s="850"/>
      <c r="AT26" s="850"/>
      <c r="AU26" s="850"/>
      <c r="AV26" s="850"/>
      <c r="AW26" s="850"/>
      <c r="AX26" s="850"/>
      <c r="AY26" s="850"/>
      <c r="AZ26" s="850"/>
      <c r="BA26" s="850"/>
      <c r="BB26" s="850"/>
      <c r="BC26" s="850"/>
      <c r="BD26" s="850"/>
      <c r="BE26" s="850"/>
      <c r="BF26" s="850"/>
      <c r="BG26" s="850"/>
      <c r="BH26" s="850"/>
      <c r="BI26" s="851"/>
    </row>
    <row r="27" spans="1:61" ht="15" customHeight="1">
      <c r="A27" s="402"/>
      <c r="B27" s="402"/>
      <c r="C27" s="508"/>
      <c r="D27" s="509"/>
      <c r="E27" s="509"/>
      <c r="F27" s="509"/>
      <c r="G27" s="509"/>
      <c r="H27" s="509"/>
      <c r="I27" s="509"/>
      <c r="J27" s="510"/>
      <c r="K27" s="508"/>
      <c r="L27" s="509"/>
      <c r="M27" s="509"/>
      <c r="N27" s="509"/>
      <c r="O27" s="510"/>
      <c r="P27" s="508"/>
      <c r="Q27" s="523" t="s">
        <v>274</v>
      </c>
      <c r="R27" s="523"/>
      <c r="S27" s="523"/>
      <c r="T27" s="523"/>
      <c r="U27" s="523"/>
      <c r="V27" s="523"/>
      <c r="W27" s="523"/>
      <c r="X27" s="523"/>
      <c r="Y27" s="523"/>
      <c r="Z27" s="523"/>
      <c r="AA27" s="523"/>
      <c r="AB27" s="523"/>
      <c r="AC27" s="523"/>
      <c r="AD27" s="524"/>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row>
    <row r="28" spans="1:61" ht="15" customHeight="1">
      <c r="A28" s="402"/>
      <c r="B28" s="402"/>
      <c r="C28" s="508"/>
      <c r="D28" s="509"/>
      <c r="E28" s="509"/>
      <c r="F28" s="509"/>
      <c r="G28" s="509"/>
      <c r="H28" s="509"/>
      <c r="I28" s="509"/>
      <c r="J28" s="510"/>
      <c r="K28" s="508"/>
      <c r="L28" s="509"/>
      <c r="M28" s="509"/>
      <c r="N28" s="509"/>
      <c r="O28" s="510"/>
      <c r="P28" s="508"/>
      <c r="Q28" s="523" t="s">
        <v>273</v>
      </c>
      <c r="R28" s="523"/>
      <c r="S28" s="523"/>
      <c r="T28" s="523"/>
      <c r="U28" s="523"/>
      <c r="V28" s="523"/>
      <c r="W28" s="523"/>
      <c r="X28" s="523"/>
      <c r="Y28" s="523"/>
      <c r="Z28" s="523"/>
      <c r="AA28" s="523"/>
      <c r="AB28" s="523"/>
      <c r="AC28" s="523"/>
      <c r="AD28" s="524"/>
      <c r="AE28" s="402"/>
      <c r="AF28" s="402" t="s">
        <v>685</v>
      </c>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row>
    <row r="29" spans="1:61" ht="15" customHeight="1">
      <c r="A29" s="402"/>
      <c r="B29" s="402"/>
      <c r="C29" s="508"/>
      <c r="D29" s="509"/>
      <c r="E29" s="509"/>
      <c r="F29" s="509"/>
      <c r="G29" s="509"/>
      <c r="H29" s="509"/>
      <c r="I29" s="509"/>
      <c r="J29" s="510"/>
      <c r="K29" s="508"/>
      <c r="L29" s="509"/>
      <c r="M29" s="509"/>
      <c r="N29" s="509"/>
      <c r="O29" s="510"/>
      <c r="P29" s="508" t="s">
        <v>167</v>
      </c>
      <c r="Q29" s="509"/>
      <c r="R29" s="509"/>
      <c r="S29" s="509"/>
      <c r="T29" s="509"/>
      <c r="U29" s="509"/>
      <c r="V29" s="509"/>
      <c r="W29" s="521" t="s">
        <v>163</v>
      </c>
      <c r="X29" s="521"/>
      <c r="Y29" s="521"/>
      <c r="Z29" s="509"/>
      <c r="AA29" s="509"/>
      <c r="AB29" s="509"/>
      <c r="AC29" s="509"/>
      <c r="AD29" s="510"/>
      <c r="AE29" s="402"/>
      <c r="AF29" s="402"/>
      <c r="AG29" s="511" t="s">
        <v>686</v>
      </c>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9" t="s">
        <v>345</v>
      </c>
      <c r="BD29" s="512"/>
      <c r="BE29" s="512"/>
      <c r="BF29" s="512"/>
      <c r="BG29" s="512"/>
      <c r="BH29" s="512"/>
      <c r="BI29" s="513"/>
    </row>
    <row r="30" spans="1:61" ht="15" customHeight="1">
      <c r="A30" s="402"/>
      <c r="B30" s="402"/>
      <c r="C30" s="508"/>
      <c r="D30" s="509"/>
      <c r="E30" s="509"/>
      <c r="F30" s="509"/>
      <c r="G30" s="509"/>
      <c r="H30" s="509"/>
      <c r="I30" s="509"/>
      <c r="J30" s="510"/>
      <c r="K30" s="508"/>
      <c r="L30" s="509"/>
      <c r="M30" s="509"/>
      <c r="N30" s="509"/>
      <c r="O30" s="510"/>
      <c r="P30" s="508"/>
      <c r="Q30" s="523" t="s">
        <v>275</v>
      </c>
      <c r="R30" s="523"/>
      <c r="S30" s="523"/>
      <c r="T30" s="523"/>
      <c r="U30" s="523"/>
      <c r="V30" s="523"/>
      <c r="W30" s="523"/>
      <c r="X30" s="523"/>
      <c r="Y30" s="523"/>
      <c r="Z30" s="523"/>
      <c r="AA30" s="523"/>
      <c r="AB30" s="523"/>
      <c r="AC30" s="523"/>
      <c r="AD30" s="524"/>
      <c r="AE30" s="402"/>
      <c r="AF30" s="402"/>
      <c r="AG30" s="508" t="s">
        <v>687</v>
      </c>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21" t="s">
        <v>688</v>
      </c>
      <c r="BD30" s="509"/>
      <c r="BE30" s="509"/>
      <c r="BF30" s="509"/>
      <c r="BG30" s="509"/>
      <c r="BH30" s="509"/>
      <c r="BI30" s="510"/>
    </row>
    <row r="31" spans="1:61" ht="15" customHeight="1">
      <c r="A31" s="402"/>
      <c r="B31" s="402"/>
      <c r="C31" s="508"/>
      <c r="D31" s="509"/>
      <c r="E31" s="509"/>
      <c r="F31" s="509"/>
      <c r="G31" s="509"/>
      <c r="H31" s="509"/>
      <c r="I31" s="509"/>
      <c r="J31" s="509"/>
      <c r="K31" s="508"/>
      <c r="L31" s="509"/>
      <c r="M31" s="509"/>
      <c r="N31" s="509"/>
      <c r="O31" s="510"/>
      <c r="P31" s="509"/>
      <c r="Q31" s="523" t="s">
        <v>276</v>
      </c>
      <c r="R31" s="523"/>
      <c r="S31" s="523"/>
      <c r="T31" s="523"/>
      <c r="U31" s="523"/>
      <c r="V31" s="523"/>
      <c r="W31" s="523"/>
      <c r="X31" s="523"/>
      <c r="Y31" s="523"/>
      <c r="Z31" s="523"/>
      <c r="AA31" s="523"/>
      <c r="AB31" s="523"/>
      <c r="AC31" s="523"/>
      <c r="AD31" s="524"/>
      <c r="AE31" s="402"/>
      <c r="AF31" s="402"/>
      <c r="AG31" s="508" t="s">
        <v>689</v>
      </c>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21" t="s">
        <v>688</v>
      </c>
      <c r="BD31" s="509"/>
      <c r="BE31" s="509"/>
      <c r="BF31" s="509"/>
      <c r="BG31" s="509"/>
      <c r="BH31" s="509"/>
      <c r="BI31" s="510"/>
    </row>
    <row r="32" spans="1:61" ht="15" customHeight="1">
      <c r="A32" s="402"/>
      <c r="B32" s="402"/>
      <c r="C32" s="508"/>
      <c r="D32" s="509"/>
      <c r="E32" s="509"/>
      <c r="F32" s="509"/>
      <c r="G32" s="509"/>
      <c r="H32" s="509"/>
      <c r="I32" s="509"/>
      <c r="J32" s="509"/>
      <c r="K32" s="508"/>
      <c r="L32" s="509"/>
      <c r="M32" s="509"/>
      <c r="N32" s="509"/>
      <c r="O32" s="510"/>
      <c r="P32" s="509"/>
      <c r="Q32" s="509"/>
      <c r="R32" s="509"/>
      <c r="S32" s="509"/>
      <c r="T32" s="509"/>
      <c r="U32" s="509"/>
      <c r="V32" s="509"/>
      <c r="W32" s="509"/>
      <c r="X32" s="509"/>
      <c r="Y32" s="509"/>
      <c r="Z32" s="509"/>
      <c r="AA32" s="509"/>
      <c r="AB32" s="509"/>
      <c r="AC32" s="509"/>
      <c r="AD32" s="510"/>
      <c r="AE32" s="402"/>
      <c r="AF32" s="402"/>
      <c r="AG32" s="508" t="s">
        <v>690</v>
      </c>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21" t="s">
        <v>691</v>
      </c>
      <c r="BD32" s="509"/>
      <c r="BE32" s="509"/>
      <c r="BF32" s="509"/>
      <c r="BG32" s="509"/>
      <c r="BH32" s="509"/>
      <c r="BI32" s="510"/>
    </row>
    <row r="33" spans="1:62" ht="15" customHeight="1">
      <c r="A33" s="402"/>
      <c r="B33" s="402"/>
      <c r="C33" s="508"/>
      <c r="D33" s="509"/>
      <c r="E33" s="509"/>
      <c r="F33" s="509"/>
      <c r="G33" s="509"/>
      <c r="H33" s="509"/>
      <c r="I33" s="509"/>
      <c r="J33" s="509"/>
      <c r="K33" s="508"/>
      <c r="L33" s="509"/>
      <c r="M33" s="509"/>
      <c r="N33" s="509"/>
      <c r="O33" s="510"/>
      <c r="P33" s="509"/>
      <c r="Q33" s="509"/>
      <c r="R33" s="509"/>
      <c r="S33" s="509"/>
      <c r="T33" s="509"/>
      <c r="U33" s="509"/>
      <c r="V33" s="509"/>
      <c r="W33" s="509"/>
      <c r="X33" s="509"/>
      <c r="Y33" s="509"/>
      <c r="Z33" s="509"/>
      <c r="AA33" s="509"/>
      <c r="AB33" s="509"/>
      <c r="AC33" s="509"/>
      <c r="AD33" s="510"/>
      <c r="AE33" s="402"/>
      <c r="AF33" s="402"/>
      <c r="AG33" s="508" t="s">
        <v>692</v>
      </c>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10"/>
      <c r="BJ33" s="158"/>
    </row>
    <row r="34" spans="1:61" ht="15" customHeight="1">
      <c r="A34" s="402"/>
      <c r="B34" s="402"/>
      <c r="C34" s="503"/>
      <c r="D34" s="504"/>
      <c r="E34" s="504"/>
      <c r="F34" s="504"/>
      <c r="G34" s="504"/>
      <c r="H34" s="504"/>
      <c r="I34" s="504"/>
      <c r="J34" s="504"/>
      <c r="K34" s="503"/>
      <c r="L34" s="504"/>
      <c r="M34" s="504"/>
      <c r="N34" s="504"/>
      <c r="O34" s="516"/>
      <c r="P34" s="504"/>
      <c r="Q34" s="525" t="s">
        <v>269</v>
      </c>
      <c r="R34" s="525" t="s">
        <v>269</v>
      </c>
      <c r="S34" s="525"/>
      <c r="T34" s="525"/>
      <c r="U34" s="525"/>
      <c r="V34" s="525"/>
      <c r="W34" s="525"/>
      <c r="X34" s="525"/>
      <c r="Y34" s="525"/>
      <c r="Z34" s="525"/>
      <c r="AA34" s="525"/>
      <c r="AB34" s="525"/>
      <c r="AC34" s="525"/>
      <c r="AD34" s="516"/>
      <c r="AE34" s="402"/>
      <c r="AF34" s="402"/>
      <c r="AG34" s="503"/>
      <c r="AH34" s="504"/>
      <c r="AI34" s="504"/>
      <c r="AJ34" s="504"/>
      <c r="AK34" s="504"/>
      <c r="AL34" s="504"/>
      <c r="AM34" s="504"/>
      <c r="AN34" s="504"/>
      <c r="AO34" s="504"/>
      <c r="AP34" s="504"/>
      <c r="AQ34" s="504"/>
      <c r="AR34" s="504"/>
      <c r="AS34" s="504"/>
      <c r="AT34" s="504"/>
      <c r="AU34" s="526"/>
      <c r="AV34" s="526"/>
      <c r="AW34" s="526"/>
      <c r="AX34" s="526"/>
      <c r="AY34" s="527"/>
      <c r="AZ34" s="527"/>
      <c r="BA34" s="527"/>
      <c r="BB34" s="527"/>
      <c r="BC34" s="527"/>
      <c r="BD34" s="504"/>
      <c r="BE34" s="504"/>
      <c r="BF34" s="504"/>
      <c r="BG34" s="504"/>
      <c r="BH34" s="504"/>
      <c r="BI34" s="516"/>
    </row>
    <row r="35" spans="17:29" ht="15" customHeight="1">
      <c r="Q35" s="178"/>
      <c r="R35" s="178" t="s">
        <v>269</v>
      </c>
      <c r="S35" s="178"/>
      <c r="T35" s="178"/>
      <c r="U35" s="178"/>
      <c r="V35" s="178"/>
      <c r="W35" s="178"/>
      <c r="X35" s="178"/>
      <c r="Y35" s="178"/>
      <c r="Z35" s="178"/>
      <c r="AA35" s="178"/>
      <c r="AB35" s="178"/>
      <c r="AC35" s="178"/>
    </row>
    <row r="36" spans="17:29" ht="15" customHeight="1">
      <c r="Q36" s="178"/>
      <c r="R36" s="178" t="s">
        <v>269</v>
      </c>
      <c r="S36" s="178"/>
      <c r="T36" s="178"/>
      <c r="U36" s="178"/>
      <c r="V36" s="178"/>
      <c r="W36" s="178"/>
      <c r="X36" s="178"/>
      <c r="Y36" s="178"/>
      <c r="Z36" s="178"/>
      <c r="AA36" s="178"/>
      <c r="AB36" s="178"/>
      <c r="AC36" s="178"/>
    </row>
    <row r="37" spans="17:29" ht="15" customHeight="1">
      <c r="Q37" s="178"/>
      <c r="R37" s="178"/>
      <c r="S37" s="178"/>
      <c r="T37" s="178"/>
      <c r="U37" s="178"/>
      <c r="V37" s="178"/>
      <c r="W37" s="178"/>
      <c r="X37" s="178"/>
      <c r="Y37" s="178"/>
      <c r="Z37" s="178"/>
      <c r="AA37" s="178"/>
      <c r="AB37" s="178"/>
      <c r="AC37" s="178"/>
    </row>
  </sheetData>
  <sheetProtection/>
  <mergeCells count="34">
    <mergeCell ref="C10:AD11"/>
    <mergeCell ref="AO10:BI10"/>
    <mergeCell ref="AP11:BI11"/>
    <mergeCell ref="A1:D1"/>
    <mergeCell ref="C6:J6"/>
    <mergeCell ref="K6:O6"/>
    <mergeCell ref="P6:T6"/>
    <mergeCell ref="U6:AD6"/>
    <mergeCell ref="AG6:AN6"/>
    <mergeCell ref="AO16:BI16"/>
    <mergeCell ref="AP17:BI17"/>
    <mergeCell ref="AO6:BI6"/>
    <mergeCell ref="AH7:AN7"/>
    <mergeCell ref="AP7:BI7"/>
    <mergeCell ref="AO8:BI8"/>
    <mergeCell ref="AP9:BI9"/>
    <mergeCell ref="L22:AD22"/>
    <mergeCell ref="AO22:BI22"/>
    <mergeCell ref="AO12:BI12"/>
    <mergeCell ref="AP13:BI13"/>
    <mergeCell ref="C14:J14"/>
    <mergeCell ref="L14:M14"/>
    <mergeCell ref="AO14:BI14"/>
    <mergeCell ref="D15:J17"/>
    <mergeCell ref="AP15:BI15"/>
    <mergeCell ref="L16:M16"/>
    <mergeCell ref="AP23:BI23"/>
    <mergeCell ref="AP24:BI24"/>
    <mergeCell ref="AP25:BI25"/>
    <mergeCell ref="AP26:BI26"/>
    <mergeCell ref="AO18:BI18"/>
    <mergeCell ref="AP19:BI19"/>
    <mergeCell ref="AP20:BI20"/>
    <mergeCell ref="AP21:BI21"/>
  </mergeCells>
  <printOptions/>
  <pageMargins left="0.5905511811023623" right="0.5905511811023623" top="0.984251968503937" bottom="0.7874015748031497" header="0.5118110236220472" footer="0.5118110236220472"/>
  <pageSetup horizontalDpi="400" verticalDpi="4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BK41"/>
  <sheetViews>
    <sheetView view="pageBreakPreview" zoomScale="85" zoomScaleNormal="75" zoomScaleSheetLayoutView="85" zoomScalePageLayoutView="0" workbookViewId="0" topLeftCell="A1">
      <selection activeCell="BT13" sqref="BT13"/>
    </sheetView>
  </sheetViews>
  <sheetFormatPr defaultColWidth="2.25390625" defaultRowHeight="15" customHeight="1"/>
  <cols>
    <col min="1" max="1" width="1.625" style="168" customWidth="1"/>
    <col min="2" max="2" width="2.25390625" style="168" customWidth="1"/>
    <col min="3" max="10" width="2.125" style="168" customWidth="1"/>
    <col min="11" max="14" width="2.25390625" style="168" customWidth="1"/>
    <col min="15" max="15" width="2.875" style="168" customWidth="1"/>
    <col min="16" max="29" width="2.25390625" style="168" customWidth="1"/>
    <col min="30" max="30" width="3.00390625" style="168" customWidth="1"/>
    <col min="31" max="32" width="1.875" style="168" customWidth="1"/>
    <col min="33" max="16384" width="2.25390625" style="168" customWidth="1"/>
  </cols>
  <sheetData>
    <row r="1" spans="1:6" ht="15" customHeight="1">
      <c r="A1" s="814" t="s">
        <v>121</v>
      </c>
      <c r="B1" s="814"/>
      <c r="C1" s="814"/>
      <c r="D1" s="814"/>
      <c r="F1" s="168" t="s">
        <v>427</v>
      </c>
    </row>
    <row r="2" ht="8.25" customHeight="1"/>
    <row r="3" ht="13.5">
      <c r="A3" s="168" t="s">
        <v>91</v>
      </c>
    </row>
    <row r="4" ht="8.25" customHeight="1"/>
    <row r="5" ht="15" customHeight="1">
      <c r="B5" s="168" t="s">
        <v>683</v>
      </c>
    </row>
    <row r="6" spans="3:61" ht="18" customHeight="1">
      <c r="C6" s="885" t="s">
        <v>156</v>
      </c>
      <c r="D6" s="886"/>
      <c r="E6" s="886"/>
      <c r="F6" s="886"/>
      <c r="G6" s="886"/>
      <c r="H6" s="886"/>
      <c r="I6" s="886"/>
      <c r="J6" s="887"/>
      <c r="K6" s="885" t="s">
        <v>185</v>
      </c>
      <c r="L6" s="886"/>
      <c r="M6" s="886"/>
      <c r="N6" s="886"/>
      <c r="O6" s="886"/>
      <c r="P6" s="885" t="s">
        <v>186</v>
      </c>
      <c r="Q6" s="886"/>
      <c r="R6" s="886"/>
      <c r="S6" s="886"/>
      <c r="T6" s="886"/>
      <c r="U6" s="165"/>
      <c r="V6" s="165"/>
      <c r="W6" s="165"/>
      <c r="X6" s="165"/>
      <c r="Y6" s="165"/>
      <c r="Z6" s="165"/>
      <c r="AA6" s="165"/>
      <c r="AB6" s="165"/>
      <c r="AC6" s="165"/>
      <c r="AD6" s="166"/>
      <c r="AG6" s="158"/>
      <c r="AH6" s="885" t="s">
        <v>209</v>
      </c>
      <c r="AI6" s="886"/>
      <c r="AJ6" s="886"/>
      <c r="AK6" s="886"/>
      <c r="AL6" s="886"/>
      <c r="AM6" s="886"/>
      <c r="AN6" s="886"/>
      <c r="AO6" s="887"/>
      <c r="AP6" s="885" t="s">
        <v>161</v>
      </c>
      <c r="AQ6" s="886"/>
      <c r="AR6" s="889" t="s">
        <v>163</v>
      </c>
      <c r="AS6" s="889"/>
      <c r="AT6" s="898"/>
      <c r="AU6" s="164" t="s">
        <v>164</v>
      </c>
      <c r="AV6" s="165"/>
      <c r="AW6" s="165"/>
      <c r="AX6" s="165"/>
      <c r="AY6" s="165"/>
      <c r="AZ6" s="165"/>
      <c r="BA6" s="165"/>
      <c r="BB6" s="165"/>
      <c r="BC6" s="165"/>
      <c r="BD6" s="165"/>
      <c r="BE6" s="165"/>
      <c r="BF6" s="165"/>
      <c r="BG6" s="165"/>
      <c r="BH6" s="165"/>
      <c r="BI6" s="166"/>
    </row>
    <row r="7" spans="3:61" ht="18" customHeight="1">
      <c r="C7" s="160"/>
      <c r="D7" s="158"/>
      <c r="E7" s="158"/>
      <c r="F7" s="158"/>
      <c r="G7" s="158"/>
      <c r="H7" s="158"/>
      <c r="I7" s="158"/>
      <c r="J7" s="159"/>
      <c r="K7" s="880"/>
      <c r="L7" s="881"/>
      <c r="M7" s="881"/>
      <c r="N7" s="881"/>
      <c r="O7" s="881"/>
      <c r="P7" s="880" t="s">
        <v>187</v>
      </c>
      <c r="Q7" s="881"/>
      <c r="R7" s="881"/>
      <c r="S7" s="881"/>
      <c r="T7" s="881"/>
      <c r="U7" s="158"/>
      <c r="V7" s="158"/>
      <c r="W7" s="158"/>
      <c r="X7" s="158"/>
      <c r="Y7" s="158"/>
      <c r="Z7" s="158"/>
      <c r="AA7" s="158"/>
      <c r="AB7" s="158"/>
      <c r="AC7" s="158"/>
      <c r="AD7" s="159"/>
      <c r="AG7" s="158"/>
      <c r="AH7" s="160"/>
      <c r="AI7" s="881" t="s">
        <v>160</v>
      </c>
      <c r="AJ7" s="881"/>
      <c r="AK7" s="881"/>
      <c r="AL7" s="881"/>
      <c r="AM7" s="881"/>
      <c r="AN7" s="881"/>
      <c r="AO7" s="894"/>
      <c r="AP7" s="160"/>
      <c r="AQ7" s="158"/>
      <c r="AR7" s="158"/>
      <c r="AS7" s="158"/>
      <c r="AT7" s="159"/>
      <c r="AU7" s="880" t="s">
        <v>165</v>
      </c>
      <c r="AV7" s="881"/>
      <c r="AW7" s="881"/>
      <c r="AX7" s="881"/>
      <c r="AY7" s="881"/>
      <c r="AZ7" s="881"/>
      <c r="BA7" s="881"/>
      <c r="BB7" s="882" t="s">
        <v>163</v>
      </c>
      <c r="BC7" s="882"/>
      <c r="BD7" s="882"/>
      <c r="BE7" s="158"/>
      <c r="BF7" s="158"/>
      <c r="BG7" s="158"/>
      <c r="BH7" s="158"/>
      <c r="BI7" s="159"/>
    </row>
    <row r="8" spans="3:61" ht="15" customHeight="1">
      <c r="C8" s="160"/>
      <c r="D8" s="158"/>
      <c r="E8" s="158"/>
      <c r="F8" s="158"/>
      <c r="G8" s="158"/>
      <c r="H8" s="158"/>
      <c r="I8" s="158"/>
      <c r="J8" s="159"/>
      <c r="K8" s="160"/>
      <c r="L8" s="158"/>
      <c r="M8" s="158"/>
      <c r="N8" s="158"/>
      <c r="O8" s="158"/>
      <c r="P8" s="880" t="s">
        <v>188</v>
      </c>
      <c r="Q8" s="881"/>
      <c r="R8" s="881"/>
      <c r="S8" s="881"/>
      <c r="T8" s="881"/>
      <c r="U8" s="881" t="s">
        <v>319</v>
      </c>
      <c r="V8" s="881"/>
      <c r="W8" s="881"/>
      <c r="X8" s="881"/>
      <c r="Y8" s="881"/>
      <c r="Z8" s="881"/>
      <c r="AA8" s="881"/>
      <c r="AB8" s="881"/>
      <c r="AC8" s="881"/>
      <c r="AD8" s="894"/>
      <c r="AG8" s="158"/>
      <c r="AH8" s="160"/>
      <c r="AI8" s="158"/>
      <c r="AJ8" s="158"/>
      <c r="AK8" s="158"/>
      <c r="AL8" s="158"/>
      <c r="AM8" s="158"/>
      <c r="AN8" s="158"/>
      <c r="AO8" s="159"/>
      <c r="AP8" s="880" t="s">
        <v>162</v>
      </c>
      <c r="AQ8" s="881"/>
      <c r="AR8" s="882" t="s">
        <v>163</v>
      </c>
      <c r="AS8" s="882"/>
      <c r="AT8" s="897"/>
      <c r="AU8" s="880" t="s">
        <v>166</v>
      </c>
      <c r="AV8" s="881"/>
      <c r="AW8" s="881"/>
      <c r="AX8" s="881"/>
      <c r="AY8" s="881"/>
      <c r="AZ8" s="881"/>
      <c r="BA8" s="881"/>
      <c r="BB8" s="882" t="s">
        <v>163</v>
      </c>
      <c r="BC8" s="882"/>
      <c r="BD8" s="882"/>
      <c r="BE8" s="158"/>
      <c r="BF8" s="158"/>
      <c r="BG8" s="158"/>
      <c r="BH8" s="158"/>
      <c r="BI8" s="159"/>
    </row>
    <row r="9" spans="3:61" ht="15" customHeight="1">
      <c r="C9" s="160"/>
      <c r="D9" s="158"/>
      <c r="E9" s="158"/>
      <c r="F9" s="158"/>
      <c r="G9" s="158"/>
      <c r="H9" s="158"/>
      <c r="I9" s="158"/>
      <c r="J9" s="159"/>
      <c r="K9" s="160"/>
      <c r="L9" s="158"/>
      <c r="M9" s="158"/>
      <c r="N9" s="158"/>
      <c r="O9" s="158"/>
      <c r="P9" s="160"/>
      <c r="Q9" s="158"/>
      <c r="R9" s="158"/>
      <c r="S9" s="158"/>
      <c r="T9" s="158"/>
      <c r="U9" s="881" t="s">
        <v>324</v>
      </c>
      <c r="V9" s="881"/>
      <c r="W9" s="881"/>
      <c r="X9" s="881"/>
      <c r="Y9" s="881"/>
      <c r="Z9" s="881"/>
      <c r="AA9" s="881"/>
      <c r="AB9" s="881"/>
      <c r="AC9" s="881"/>
      <c r="AD9" s="894"/>
      <c r="AG9" s="158"/>
      <c r="AH9" s="160"/>
      <c r="AI9" s="158"/>
      <c r="AJ9" s="158"/>
      <c r="AK9" s="158"/>
      <c r="AL9" s="158"/>
      <c r="AM9" s="158"/>
      <c r="AN9" s="158"/>
      <c r="AO9" s="159"/>
      <c r="AP9" s="160"/>
      <c r="AQ9" s="158"/>
      <c r="AR9" s="158"/>
      <c r="AS9" s="158"/>
      <c r="AT9" s="159"/>
      <c r="AU9" s="160"/>
      <c r="AV9" s="175" t="s">
        <v>285</v>
      </c>
      <c r="AW9" s="175"/>
      <c r="AX9" s="175"/>
      <c r="AY9" s="175"/>
      <c r="AZ9" s="175"/>
      <c r="BA9" s="175"/>
      <c r="BB9" s="175"/>
      <c r="BC9" s="175"/>
      <c r="BD9" s="175"/>
      <c r="BE9" s="175"/>
      <c r="BF9" s="175"/>
      <c r="BG9" s="175"/>
      <c r="BH9" s="175"/>
      <c r="BI9" s="176"/>
    </row>
    <row r="10" spans="3:61" ht="15" customHeight="1">
      <c r="C10" s="160"/>
      <c r="D10" s="158"/>
      <c r="E10" s="158"/>
      <c r="F10" s="158"/>
      <c r="G10" s="158"/>
      <c r="H10" s="158"/>
      <c r="I10" s="158"/>
      <c r="J10" s="159"/>
      <c r="K10" s="160"/>
      <c r="L10" s="158"/>
      <c r="M10" s="158"/>
      <c r="N10" s="158"/>
      <c r="O10" s="158"/>
      <c r="P10" s="880" t="s">
        <v>189</v>
      </c>
      <c r="Q10" s="881"/>
      <c r="R10" s="881"/>
      <c r="S10" s="881"/>
      <c r="T10" s="881"/>
      <c r="U10" s="881"/>
      <c r="V10" s="881"/>
      <c r="W10" s="881"/>
      <c r="X10" s="881"/>
      <c r="Y10" s="881"/>
      <c r="Z10" s="881"/>
      <c r="AA10" s="881"/>
      <c r="AB10" s="881"/>
      <c r="AC10" s="881"/>
      <c r="AD10" s="894"/>
      <c r="AG10" s="158"/>
      <c r="AH10" s="160"/>
      <c r="AI10" s="158"/>
      <c r="AJ10" s="158"/>
      <c r="AK10" s="158"/>
      <c r="AL10" s="158"/>
      <c r="AM10" s="158"/>
      <c r="AN10" s="158"/>
      <c r="AO10" s="159"/>
      <c r="AP10" s="160"/>
      <c r="AQ10" s="158"/>
      <c r="AR10" s="158"/>
      <c r="AS10" s="158"/>
      <c r="AT10" s="159"/>
      <c r="AU10" s="160"/>
      <c r="AV10" s="175" t="s">
        <v>274</v>
      </c>
      <c r="AW10" s="175"/>
      <c r="AX10" s="175"/>
      <c r="AY10" s="175"/>
      <c r="AZ10" s="175"/>
      <c r="BA10" s="175"/>
      <c r="BB10" s="175"/>
      <c r="BC10" s="175"/>
      <c r="BD10" s="175"/>
      <c r="BE10" s="175"/>
      <c r="BF10" s="175"/>
      <c r="BG10" s="175"/>
      <c r="BH10" s="175"/>
      <c r="BI10" s="176"/>
    </row>
    <row r="11" spans="3:63" ht="15" customHeight="1">
      <c r="C11" s="160"/>
      <c r="D11" s="158"/>
      <c r="E11" s="158"/>
      <c r="F11" s="158"/>
      <c r="G11" s="158"/>
      <c r="H11" s="158"/>
      <c r="I11" s="158"/>
      <c r="J11" s="159"/>
      <c r="K11" s="169"/>
      <c r="L11" s="167"/>
      <c r="M11" s="167"/>
      <c r="N11" s="167"/>
      <c r="O11" s="167"/>
      <c r="P11" s="895" t="s">
        <v>190</v>
      </c>
      <c r="Q11" s="892"/>
      <c r="R11" s="892"/>
      <c r="S11" s="892"/>
      <c r="T11" s="892"/>
      <c r="U11" s="892"/>
      <c r="V11" s="892"/>
      <c r="W11" s="892"/>
      <c r="X11" s="892"/>
      <c r="Y11" s="892"/>
      <c r="Z11" s="892"/>
      <c r="AA11" s="892"/>
      <c r="AB11" s="892"/>
      <c r="AC11" s="892"/>
      <c r="AD11" s="893"/>
      <c r="AG11" s="158"/>
      <c r="AH11" s="160"/>
      <c r="AI11" s="158"/>
      <c r="AJ11" s="158"/>
      <c r="AK11" s="158"/>
      <c r="AL11" s="158"/>
      <c r="AM11" s="158"/>
      <c r="AN11" s="158"/>
      <c r="AO11" s="159"/>
      <c r="AP11" s="160"/>
      <c r="AQ11" s="158"/>
      <c r="AR11" s="158"/>
      <c r="AS11" s="158"/>
      <c r="AT11" s="159"/>
      <c r="AU11" s="160"/>
      <c r="AV11" s="175" t="s">
        <v>273</v>
      </c>
      <c r="AW11" s="175"/>
      <c r="AX11" s="175"/>
      <c r="AY11" s="175"/>
      <c r="AZ11" s="175"/>
      <c r="BA11" s="175"/>
      <c r="BB11" s="175"/>
      <c r="BC11" s="175"/>
      <c r="BD11" s="175"/>
      <c r="BE11" s="175"/>
      <c r="BF11" s="175"/>
      <c r="BG11" s="175"/>
      <c r="BH11" s="175"/>
      <c r="BI11" s="176"/>
      <c r="BK11" s="178" t="s">
        <v>269</v>
      </c>
    </row>
    <row r="12" spans="3:61" ht="15" customHeight="1">
      <c r="C12" s="160"/>
      <c r="D12" s="158"/>
      <c r="E12" s="158"/>
      <c r="F12" s="158"/>
      <c r="G12" s="158"/>
      <c r="H12" s="158"/>
      <c r="I12" s="158"/>
      <c r="J12" s="159"/>
      <c r="K12" s="169" t="s">
        <v>191</v>
      </c>
      <c r="L12" s="167"/>
      <c r="M12" s="167"/>
      <c r="N12" s="167"/>
      <c r="O12" s="156"/>
      <c r="P12" s="878" t="s">
        <v>192</v>
      </c>
      <c r="Q12" s="879"/>
      <c r="R12" s="879"/>
      <c r="S12" s="879"/>
      <c r="T12" s="896"/>
      <c r="U12" s="896"/>
      <c r="V12" s="896" t="s">
        <v>193</v>
      </c>
      <c r="W12" s="896"/>
      <c r="X12" s="896"/>
      <c r="Y12" s="163"/>
      <c r="Z12" s="163"/>
      <c r="AA12" s="163"/>
      <c r="AB12" s="163"/>
      <c r="AC12" s="163"/>
      <c r="AD12" s="179"/>
      <c r="AG12" s="158"/>
      <c r="AH12" s="160"/>
      <c r="AI12" s="158"/>
      <c r="AJ12" s="158"/>
      <c r="AK12" s="158"/>
      <c r="AL12" s="158"/>
      <c r="AM12" s="158"/>
      <c r="AN12" s="158"/>
      <c r="AO12" s="159"/>
      <c r="AP12" s="160"/>
      <c r="AQ12" s="158"/>
      <c r="AR12" s="158"/>
      <c r="AS12" s="158"/>
      <c r="AT12" s="159"/>
      <c r="AU12" s="880" t="s">
        <v>167</v>
      </c>
      <c r="AV12" s="881"/>
      <c r="AW12" s="881"/>
      <c r="AX12" s="881"/>
      <c r="AY12" s="881"/>
      <c r="AZ12" s="881"/>
      <c r="BA12" s="881"/>
      <c r="BB12" s="882" t="s">
        <v>163</v>
      </c>
      <c r="BC12" s="882"/>
      <c r="BD12" s="882"/>
      <c r="BE12" s="158"/>
      <c r="BF12" s="158"/>
      <c r="BG12" s="158"/>
      <c r="BH12" s="158"/>
      <c r="BI12" s="159"/>
    </row>
    <row r="13" spans="3:61" ht="15" customHeight="1">
      <c r="C13" s="160"/>
      <c r="D13" s="158"/>
      <c r="E13" s="158"/>
      <c r="F13" s="158"/>
      <c r="G13" s="158"/>
      <c r="H13" s="158"/>
      <c r="I13" s="158"/>
      <c r="J13" s="159"/>
      <c r="K13" s="878" t="s">
        <v>327</v>
      </c>
      <c r="L13" s="879"/>
      <c r="M13" s="879"/>
      <c r="N13" s="879"/>
      <c r="O13" s="879"/>
      <c r="P13" s="879"/>
      <c r="Q13" s="879"/>
      <c r="R13" s="879"/>
      <c r="S13" s="879"/>
      <c r="T13" s="879"/>
      <c r="U13" s="879"/>
      <c r="V13" s="879"/>
      <c r="W13" s="879"/>
      <c r="X13" s="879"/>
      <c r="Y13" s="879"/>
      <c r="Z13" s="879"/>
      <c r="AA13" s="879"/>
      <c r="AB13" s="879"/>
      <c r="AC13" s="879"/>
      <c r="AD13" s="883"/>
      <c r="AG13" s="158"/>
      <c r="AH13" s="160"/>
      <c r="AI13" s="158"/>
      <c r="AJ13" s="158"/>
      <c r="AK13" s="158"/>
      <c r="AL13" s="158"/>
      <c r="AM13" s="158"/>
      <c r="AN13" s="158"/>
      <c r="AO13" s="159"/>
      <c r="AP13" s="160"/>
      <c r="AQ13" s="158"/>
      <c r="AR13" s="158"/>
      <c r="AS13" s="158"/>
      <c r="AT13" s="159"/>
      <c r="AU13" s="160"/>
      <c r="AV13" s="175" t="s">
        <v>275</v>
      </c>
      <c r="AW13" s="175"/>
      <c r="AX13" s="175"/>
      <c r="AY13" s="175"/>
      <c r="AZ13" s="175"/>
      <c r="BA13" s="175"/>
      <c r="BB13" s="175"/>
      <c r="BC13" s="175"/>
      <c r="BD13" s="175"/>
      <c r="BE13" s="175"/>
      <c r="BF13" s="175"/>
      <c r="BG13" s="175"/>
      <c r="BH13" s="175"/>
      <c r="BI13" s="176"/>
    </row>
    <row r="14" spans="3:61" ht="15" customHeight="1">
      <c r="C14" s="160"/>
      <c r="D14" s="158"/>
      <c r="E14" s="158"/>
      <c r="F14" s="158"/>
      <c r="G14" s="158"/>
      <c r="H14" s="158"/>
      <c r="I14" s="158"/>
      <c r="J14" s="159"/>
      <c r="K14" s="884" t="s">
        <v>325</v>
      </c>
      <c r="L14" s="884"/>
      <c r="M14" s="884"/>
      <c r="N14" s="884"/>
      <c r="O14" s="884"/>
      <c r="P14" s="884"/>
      <c r="Q14" s="884"/>
      <c r="R14" s="884"/>
      <c r="S14" s="884"/>
      <c r="T14" s="884"/>
      <c r="U14" s="884"/>
      <c r="V14" s="884"/>
      <c r="W14" s="884"/>
      <c r="X14" s="884"/>
      <c r="Y14" s="884"/>
      <c r="Z14" s="884"/>
      <c r="AA14" s="884"/>
      <c r="AB14" s="884"/>
      <c r="AC14" s="884"/>
      <c r="AD14" s="884"/>
      <c r="AG14" s="158"/>
      <c r="AH14" s="169"/>
      <c r="AI14" s="167"/>
      <c r="AJ14" s="167"/>
      <c r="AK14" s="167"/>
      <c r="AL14" s="167"/>
      <c r="AM14" s="167"/>
      <c r="AN14" s="167"/>
      <c r="AO14" s="156"/>
      <c r="AP14" s="169"/>
      <c r="AQ14" s="167"/>
      <c r="AR14" s="167"/>
      <c r="AS14" s="167"/>
      <c r="AT14" s="156"/>
      <c r="AU14" s="169"/>
      <c r="AV14" s="180" t="s">
        <v>276</v>
      </c>
      <c r="AW14" s="180"/>
      <c r="AX14" s="180"/>
      <c r="AY14" s="180"/>
      <c r="AZ14" s="180"/>
      <c r="BA14" s="180"/>
      <c r="BB14" s="180"/>
      <c r="BC14" s="180"/>
      <c r="BD14" s="180"/>
      <c r="BE14" s="180"/>
      <c r="BF14" s="180"/>
      <c r="BG14" s="180"/>
      <c r="BH14" s="180"/>
      <c r="BI14" s="181"/>
    </row>
    <row r="15" spans="3:33" ht="15" customHeight="1">
      <c r="C15" s="169"/>
      <c r="D15" s="167"/>
      <c r="E15" s="167"/>
      <c r="F15" s="167"/>
      <c r="G15" s="167"/>
      <c r="H15" s="167"/>
      <c r="I15" s="167"/>
      <c r="J15" s="156"/>
      <c r="K15" s="884" t="s">
        <v>326</v>
      </c>
      <c r="L15" s="884"/>
      <c r="M15" s="884"/>
      <c r="N15" s="884"/>
      <c r="O15" s="884"/>
      <c r="P15" s="884"/>
      <c r="Q15" s="884"/>
      <c r="R15" s="884"/>
      <c r="S15" s="884"/>
      <c r="T15" s="884"/>
      <c r="U15" s="884"/>
      <c r="V15" s="884"/>
      <c r="W15" s="884"/>
      <c r="X15" s="884"/>
      <c r="Y15" s="884"/>
      <c r="Z15" s="884"/>
      <c r="AA15" s="884"/>
      <c r="AB15" s="884"/>
      <c r="AC15" s="884"/>
      <c r="AD15" s="884"/>
      <c r="AG15" s="158"/>
    </row>
    <row r="16" spans="33:61" ht="15" customHeight="1">
      <c r="AG16" s="158"/>
      <c r="AH16" s="885" t="s">
        <v>210</v>
      </c>
      <c r="AI16" s="886"/>
      <c r="AJ16" s="886"/>
      <c r="AK16" s="886"/>
      <c r="AL16" s="886"/>
      <c r="AM16" s="886"/>
      <c r="AN16" s="886"/>
      <c r="AO16" s="887"/>
      <c r="AP16" s="888"/>
      <c r="AQ16" s="889"/>
      <c r="AR16" s="889"/>
      <c r="AS16" s="886" t="s">
        <v>212</v>
      </c>
      <c r="AT16" s="886"/>
      <c r="AU16" s="886"/>
      <c r="AV16" s="886"/>
      <c r="AW16" s="886"/>
      <c r="AX16" s="886"/>
      <c r="AY16" s="886"/>
      <c r="AZ16" s="886"/>
      <c r="BA16" s="886"/>
      <c r="BB16" s="886"/>
      <c r="BC16" s="886"/>
      <c r="BD16" s="886"/>
      <c r="BE16" s="886"/>
      <c r="BF16" s="886"/>
      <c r="BG16" s="886"/>
      <c r="BH16" s="886"/>
      <c r="BI16" s="887"/>
    </row>
    <row r="17" spans="2:61" ht="15" customHeight="1">
      <c r="B17" s="168" t="s">
        <v>684</v>
      </c>
      <c r="AG17" s="158"/>
      <c r="AH17" s="169"/>
      <c r="AI17" s="892" t="s">
        <v>211</v>
      </c>
      <c r="AJ17" s="892"/>
      <c r="AK17" s="892"/>
      <c r="AL17" s="892"/>
      <c r="AM17" s="892"/>
      <c r="AN17" s="892"/>
      <c r="AO17" s="893"/>
      <c r="AP17" s="890"/>
      <c r="AQ17" s="891"/>
      <c r="AR17" s="891"/>
      <c r="AS17" s="892"/>
      <c r="AT17" s="892"/>
      <c r="AU17" s="892"/>
      <c r="AV17" s="892"/>
      <c r="AW17" s="892"/>
      <c r="AX17" s="892"/>
      <c r="AY17" s="892"/>
      <c r="AZ17" s="892"/>
      <c r="BA17" s="892"/>
      <c r="BB17" s="892"/>
      <c r="BC17" s="892"/>
      <c r="BD17" s="892"/>
      <c r="BE17" s="892"/>
      <c r="BF17" s="892"/>
      <c r="BG17" s="892"/>
      <c r="BH17" s="892"/>
      <c r="BI17" s="893"/>
    </row>
    <row r="18" spans="3:33" ht="15" customHeight="1">
      <c r="C18" s="872" t="s">
        <v>825</v>
      </c>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4"/>
      <c r="AG18" s="158"/>
    </row>
    <row r="19" spans="3:34" ht="15" customHeight="1">
      <c r="C19" s="875"/>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7"/>
      <c r="AG19" s="158"/>
      <c r="AH19" s="168" t="s">
        <v>213</v>
      </c>
    </row>
    <row r="20" spans="33:61" ht="15" customHeight="1">
      <c r="AG20" s="158"/>
      <c r="AH20" s="878" t="s">
        <v>214</v>
      </c>
      <c r="AI20" s="879"/>
      <c r="AJ20" s="879"/>
      <c r="AK20" s="879"/>
      <c r="AL20" s="879"/>
      <c r="AM20" s="879"/>
      <c r="AN20" s="879"/>
      <c r="AO20" s="879"/>
      <c r="AP20" s="879"/>
      <c r="AQ20" s="879"/>
      <c r="AR20" s="879"/>
      <c r="AS20" s="879"/>
      <c r="AT20" s="879"/>
      <c r="AU20" s="879"/>
      <c r="AV20" s="879"/>
      <c r="AW20" s="879"/>
      <c r="AX20" s="879"/>
      <c r="AY20" s="879"/>
      <c r="AZ20" s="879"/>
      <c r="BA20" s="163" t="s">
        <v>215</v>
      </c>
      <c r="BB20" s="163"/>
      <c r="BC20" s="163"/>
      <c r="BD20" s="163"/>
      <c r="BE20" s="163"/>
      <c r="BF20" s="163"/>
      <c r="BG20" s="163"/>
      <c r="BH20" s="163"/>
      <c r="BI20" s="179"/>
    </row>
    <row r="21" spans="2:61" ht="15" customHeight="1">
      <c r="B21" s="168" t="s">
        <v>90</v>
      </c>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row>
    <row r="22" spans="3:33" ht="15" customHeight="1">
      <c r="C22" s="164" t="s">
        <v>320</v>
      </c>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71" t="s">
        <v>196</v>
      </c>
      <c r="AC22" s="171"/>
      <c r="AD22" s="172"/>
      <c r="AG22" s="158"/>
    </row>
    <row r="23" spans="3:33" ht="15" customHeight="1">
      <c r="C23" s="160" t="s">
        <v>194</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73" t="s">
        <v>197</v>
      </c>
      <c r="AC23" s="173"/>
      <c r="AD23" s="174"/>
      <c r="AG23" s="168" t="s">
        <v>685</v>
      </c>
    </row>
    <row r="24" spans="3:61" ht="15" customHeight="1">
      <c r="C24" s="169" t="s">
        <v>195</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77" t="s">
        <v>198</v>
      </c>
      <c r="AC24" s="177"/>
      <c r="AD24" s="182"/>
      <c r="AG24" s="158"/>
      <c r="AH24" s="164" t="s">
        <v>686</v>
      </c>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71" t="s">
        <v>345</v>
      </c>
      <c r="BE24" s="165"/>
      <c r="BF24" s="165"/>
      <c r="BG24" s="165"/>
      <c r="BH24" s="165"/>
      <c r="BI24" s="166"/>
    </row>
    <row r="25" spans="3:61" ht="15" customHeight="1">
      <c r="C25" s="158"/>
      <c r="D25" s="170"/>
      <c r="E25" s="170"/>
      <c r="F25" s="170"/>
      <c r="G25" s="170"/>
      <c r="H25" s="170"/>
      <c r="I25" s="170"/>
      <c r="J25" s="170"/>
      <c r="K25" s="158"/>
      <c r="L25" s="158"/>
      <c r="M25" s="170"/>
      <c r="N25" s="170"/>
      <c r="O25" s="170"/>
      <c r="P25" s="170"/>
      <c r="Q25" s="170"/>
      <c r="R25" s="170"/>
      <c r="S25" s="170"/>
      <c r="T25" s="170"/>
      <c r="U25" s="170"/>
      <c r="V25" s="170"/>
      <c r="W25" s="170"/>
      <c r="X25" s="170"/>
      <c r="Y25" s="170"/>
      <c r="Z25" s="170"/>
      <c r="AA25" s="170"/>
      <c r="AB25" s="170"/>
      <c r="AC25" s="170"/>
      <c r="AD25" s="170"/>
      <c r="AH25" s="160" t="s">
        <v>687</v>
      </c>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73" t="s">
        <v>688</v>
      </c>
      <c r="BE25" s="158"/>
      <c r="BF25" s="158"/>
      <c r="BG25" s="158"/>
      <c r="BH25" s="158"/>
      <c r="BI25" s="159"/>
    </row>
    <row r="26" spans="3:61" ht="15" customHeight="1">
      <c r="C26" s="164" t="s">
        <v>199</v>
      </c>
      <c r="D26" s="165"/>
      <c r="E26" s="165"/>
      <c r="F26" s="165"/>
      <c r="G26" s="165"/>
      <c r="H26" s="165"/>
      <c r="I26" s="165"/>
      <c r="J26" s="166"/>
      <c r="K26" s="165" t="s">
        <v>200</v>
      </c>
      <c r="L26" s="165"/>
      <c r="M26" s="165"/>
      <c r="N26" s="165"/>
      <c r="O26" s="165"/>
      <c r="P26" s="165"/>
      <c r="Q26" s="165"/>
      <c r="R26" s="165"/>
      <c r="S26" s="165"/>
      <c r="T26" s="165"/>
      <c r="U26" s="165"/>
      <c r="V26" s="165"/>
      <c r="W26" s="165"/>
      <c r="X26" s="171"/>
      <c r="Y26" s="171"/>
      <c r="Z26" s="171"/>
      <c r="AA26" s="171"/>
      <c r="AB26" s="171"/>
      <c r="AC26" s="171" t="s">
        <v>201</v>
      </c>
      <c r="AD26" s="172"/>
      <c r="AH26" s="160" t="s">
        <v>689</v>
      </c>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73" t="s">
        <v>688</v>
      </c>
      <c r="BE26" s="158"/>
      <c r="BF26" s="158"/>
      <c r="BG26" s="158"/>
      <c r="BH26" s="158"/>
      <c r="BI26" s="159"/>
    </row>
    <row r="27" spans="3:61" ht="15" customHeight="1">
      <c r="C27" s="169"/>
      <c r="D27" s="167"/>
      <c r="E27" s="167"/>
      <c r="F27" s="167"/>
      <c r="G27" s="167"/>
      <c r="H27" s="167"/>
      <c r="I27" s="167"/>
      <c r="J27" s="156"/>
      <c r="K27" s="167"/>
      <c r="L27" s="167"/>
      <c r="M27" s="167"/>
      <c r="N27" s="167"/>
      <c r="O27" s="167"/>
      <c r="P27" s="167"/>
      <c r="Q27" s="167"/>
      <c r="R27" s="167"/>
      <c r="S27" s="167"/>
      <c r="T27" s="167"/>
      <c r="U27" s="167"/>
      <c r="V27" s="167"/>
      <c r="W27" s="177"/>
      <c r="X27" s="177"/>
      <c r="Y27" s="177"/>
      <c r="Z27" s="177"/>
      <c r="AA27" s="177"/>
      <c r="AB27" s="177"/>
      <c r="AC27" s="177"/>
      <c r="AD27" s="182"/>
      <c r="AH27" s="160" t="s">
        <v>690</v>
      </c>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73" t="s">
        <v>691</v>
      </c>
      <c r="BE27" s="158"/>
      <c r="BF27" s="158"/>
      <c r="BG27" s="158"/>
      <c r="BH27" s="158"/>
      <c r="BI27" s="159"/>
    </row>
    <row r="28" spans="3:61" ht="15" customHeight="1">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73" t="s">
        <v>202</v>
      </c>
      <c r="AH28" s="160" t="s">
        <v>692</v>
      </c>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9"/>
    </row>
    <row r="29" spans="34:61" ht="15" customHeight="1">
      <c r="AH29" s="169"/>
      <c r="AI29" s="167"/>
      <c r="AJ29" s="167"/>
      <c r="AK29" s="167"/>
      <c r="AL29" s="167"/>
      <c r="AM29" s="167"/>
      <c r="AN29" s="167"/>
      <c r="AO29" s="167"/>
      <c r="AP29" s="167"/>
      <c r="AQ29" s="167"/>
      <c r="AR29" s="167"/>
      <c r="AS29" s="167"/>
      <c r="AT29" s="167"/>
      <c r="AU29" s="167"/>
      <c r="AV29" s="167"/>
      <c r="AW29" s="177"/>
      <c r="AX29" s="177"/>
      <c r="AY29" s="177"/>
      <c r="AZ29" s="177"/>
      <c r="BA29" s="177"/>
      <c r="BB29" s="177"/>
      <c r="BC29" s="177"/>
      <c r="BD29" s="177"/>
      <c r="BE29" s="167"/>
      <c r="BF29" s="167"/>
      <c r="BG29" s="167"/>
      <c r="BH29" s="167"/>
      <c r="BI29" s="156"/>
    </row>
    <row r="30" spans="3:30" ht="15" customHeight="1">
      <c r="C30" s="164" t="s">
        <v>203</v>
      </c>
      <c r="D30" s="165"/>
      <c r="E30" s="165"/>
      <c r="F30" s="165"/>
      <c r="G30" s="165"/>
      <c r="H30" s="165"/>
      <c r="I30" s="165"/>
      <c r="J30" s="166"/>
      <c r="K30" s="164" t="s">
        <v>204</v>
      </c>
      <c r="L30" s="161"/>
      <c r="M30" s="161"/>
      <c r="N30" s="165" t="s">
        <v>208</v>
      </c>
      <c r="O30" s="165"/>
      <c r="P30" s="165"/>
      <c r="Q30" s="165"/>
      <c r="R30" s="165"/>
      <c r="S30" s="165"/>
      <c r="T30" s="165"/>
      <c r="U30" s="165"/>
      <c r="V30" s="165"/>
      <c r="W30" s="165"/>
      <c r="X30" s="165"/>
      <c r="Y30" s="165"/>
      <c r="Z30" s="165"/>
      <c r="AA30" s="165"/>
      <c r="AB30" s="165"/>
      <c r="AC30" s="165"/>
      <c r="AD30" s="166"/>
    </row>
    <row r="31" spans="3:30" ht="15" customHeight="1">
      <c r="C31" s="160"/>
      <c r="D31" s="870" t="s">
        <v>168</v>
      </c>
      <c r="E31" s="870"/>
      <c r="F31" s="870"/>
      <c r="G31" s="870"/>
      <c r="H31" s="870"/>
      <c r="I31" s="870"/>
      <c r="J31" s="871"/>
      <c r="K31" s="158"/>
      <c r="L31" s="158"/>
      <c r="M31" s="158"/>
      <c r="N31" s="158"/>
      <c r="O31" s="158"/>
      <c r="P31" s="158"/>
      <c r="Q31" s="158"/>
      <c r="R31" s="158"/>
      <c r="S31" s="158"/>
      <c r="T31" s="158"/>
      <c r="U31" s="158"/>
      <c r="V31" s="158"/>
      <c r="W31" s="158"/>
      <c r="X31" s="158"/>
      <c r="Y31" s="158"/>
      <c r="Z31" s="158"/>
      <c r="AA31" s="158"/>
      <c r="AB31" s="158"/>
      <c r="AC31" s="158"/>
      <c r="AD31" s="159"/>
    </row>
    <row r="32" spans="3:30" ht="15" customHeight="1">
      <c r="C32" s="160"/>
      <c r="D32" s="870"/>
      <c r="E32" s="870"/>
      <c r="F32" s="870"/>
      <c r="G32" s="870"/>
      <c r="H32" s="870"/>
      <c r="I32" s="870"/>
      <c r="J32" s="871"/>
      <c r="K32" s="160" t="s">
        <v>206</v>
      </c>
      <c r="L32" s="162"/>
      <c r="M32" s="162"/>
      <c r="N32" s="158" t="s">
        <v>280</v>
      </c>
      <c r="O32" s="158"/>
      <c r="P32" s="158"/>
      <c r="Q32" s="158"/>
      <c r="R32" s="158"/>
      <c r="S32" s="158"/>
      <c r="T32" s="158"/>
      <c r="U32" s="158"/>
      <c r="V32" s="158"/>
      <c r="W32" s="158"/>
      <c r="X32" s="158"/>
      <c r="Y32" s="158"/>
      <c r="Z32" s="158"/>
      <c r="AA32" s="158"/>
      <c r="AB32" s="158"/>
      <c r="AC32" s="158"/>
      <c r="AD32" s="159"/>
    </row>
    <row r="33" spans="3:30" ht="15" customHeight="1">
      <c r="C33" s="160"/>
      <c r="D33" s="870"/>
      <c r="E33" s="870"/>
      <c r="F33" s="870"/>
      <c r="G33" s="870"/>
      <c r="H33" s="870"/>
      <c r="I33" s="870"/>
      <c r="J33" s="871"/>
      <c r="K33" s="160"/>
      <c r="L33" s="158" t="s">
        <v>271</v>
      </c>
      <c r="M33" s="158"/>
      <c r="N33" s="158"/>
      <c r="O33" s="158"/>
      <c r="P33" s="158"/>
      <c r="Q33" s="158"/>
      <c r="R33" s="158"/>
      <c r="S33" s="158"/>
      <c r="T33" s="158"/>
      <c r="U33" s="158"/>
      <c r="V33" s="158"/>
      <c r="W33" s="158"/>
      <c r="X33" s="158"/>
      <c r="Y33" s="158"/>
      <c r="Z33" s="158"/>
      <c r="AA33" s="158"/>
      <c r="AB33" s="158"/>
      <c r="AC33" s="158"/>
      <c r="AD33" s="159"/>
    </row>
    <row r="34" spans="3:30" ht="15" customHeight="1">
      <c r="C34" s="160"/>
      <c r="D34" s="158"/>
      <c r="E34" s="158"/>
      <c r="F34" s="158"/>
      <c r="G34" s="158"/>
      <c r="H34" s="158"/>
      <c r="I34" s="158"/>
      <c r="J34" s="159"/>
      <c r="K34" s="160"/>
      <c r="L34" s="158"/>
      <c r="M34" s="170" t="s">
        <v>272</v>
      </c>
      <c r="N34" s="170"/>
      <c r="O34" s="170"/>
      <c r="P34" s="170"/>
      <c r="Q34" s="170"/>
      <c r="R34" s="170"/>
      <c r="S34" s="170"/>
      <c r="T34" s="170"/>
      <c r="U34" s="170"/>
      <c r="V34" s="170"/>
      <c r="W34" s="170"/>
      <c r="X34" s="170"/>
      <c r="Y34" s="170"/>
      <c r="Z34" s="170"/>
      <c r="AA34" s="170"/>
      <c r="AB34" s="158"/>
      <c r="AC34" s="158"/>
      <c r="AD34" s="159"/>
    </row>
    <row r="35" spans="3:30" ht="15" customHeight="1">
      <c r="C35" s="160"/>
      <c r="D35" s="158"/>
      <c r="E35" s="158"/>
      <c r="F35" s="158"/>
      <c r="G35" s="158"/>
      <c r="H35" s="158"/>
      <c r="I35" s="158"/>
      <c r="J35" s="159"/>
      <c r="K35" s="160"/>
      <c r="L35" s="158" t="s">
        <v>286</v>
      </c>
      <c r="M35" s="158"/>
      <c r="N35" s="158"/>
      <c r="O35" s="158"/>
      <c r="P35" s="158"/>
      <c r="Q35" s="158"/>
      <c r="R35" s="158"/>
      <c r="S35" s="158"/>
      <c r="T35" s="158"/>
      <c r="U35" s="158"/>
      <c r="V35" s="158"/>
      <c r="W35" s="158"/>
      <c r="X35" s="158"/>
      <c r="Y35" s="158"/>
      <c r="Z35" s="158"/>
      <c r="AA35" s="158"/>
      <c r="AB35" s="158"/>
      <c r="AC35" s="158"/>
      <c r="AD35" s="159"/>
    </row>
    <row r="36" spans="3:30" ht="15" customHeight="1">
      <c r="C36" s="169"/>
      <c r="D36" s="167"/>
      <c r="E36" s="167"/>
      <c r="F36" s="167"/>
      <c r="G36" s="167"/>
      <c r="H36" s="167"/>
      <c r="I36" s="167"/>
      <c r="J36" s="167"/>
      <c r="K36" s="169"/>
      <c r="L36" s="167"/>
      <c r="M36" s="167" t="s">
        <v>287</v>
      </c>
      <c r="N36" s="167"/>
      <c r="O36" s="167"/>
      <c r="P36" s="167"/>
      <c r="Q36" s="167"/>
      <c r="R36" s="167"/>
      <c r="S36" s="167"/>
      <c r="T36" s="167"/>
      <c r="U36" s="167"/>
      <c r="V36" s="167"/>
      <c r="W36" s="167"/>
      <c r="X36" s="167"/>
      <c r="Y36" s="167"/>
      <c r="Z36" s="167"/>
      <c r="AA36" s="167"/>
      <c r="AB36" s="167"/>
      <c r="AC36" s="167"/>
      <c r="AD36" s="156"/>
    </row>
    <row r="40" spans="3:30" ht="15" customHeight="1">
      <c r="C40" s="158"/>
      <c r="D40" s="158"/>
      <c r="E40" s="158"/>
      <c r="F40" s="158"/>
      <c r="G40" s="158"/>
      <c r="H40" s="158"/>
      <c r="I40" s="158"/>
      <c r="J40" s="158"/>
      <c r="K40" s="158"/>
      <c r="L40" s="158"/>
      <c r="M40" s="158"/>
      <c r="N40" s="158"/>
      <c r="O40" s="158"/>
      <c r="P40" s="158"/>
      <c r="Q40" s="175"/>
      <c r="R40" s="175"/>
      <c r="S40" s="175"/>
      <c r="T40" s="175"/>
      <c r="U40" s="175"/>
      <c r="V40" s="175"/>
      <c r="W40" s="175"/>
      <c r="X40" s="175"/>
      <c r="Y40" s="175"/>
      <c r="Z40" s="175"/>
      <c r="AA40" s="175"/>
      <c r="AB40" s="175"/>
      <c r="AC40" s="175"/>
      <c r="AD40" s="175"/>
    </row>
    <row r="41" spans="3:30" ht="15" customHeight="1">
      <c r="C41" s="158"/>
      <c r="D41" s="158"/>
      <c r="E41" s="158"/>
      <c r="F41" s="158"/>
      <c r="G41" s="158"/>
      <c r="H41" s="158"/>
      <c r="I41" s="158"/>
      <c r="J41" s="158"/>
      <c r="K41" s="158"/>
      <c r="L41" s="158"/>
      <c r="M41" s="158"/>
      <c r="N41" s="158"/>
      <c r="O41" s="158"/>
      <c r="P41" s="158"/>
      <c r="Q41" s="175"/>
      <c r="R41" s="175"/>
      <c r="S41" s="175"/>
      <c r="T41" s="175"/>
      <c r="U41" s="175"/>
      <c r="V41" s="175"/>
      <c r="W41" s="175"/>
      <c r="X41" s="175"/>
      <c r="Y41" s="175"/>
      <c r="Z41" s="175"/>
      <c r="AA41" s="175"/>
      <c r="AB41" s="175"/>
      <c r="AC41" s="175"/>
      <c r="AD41" s="175"/>
    </row>
  </sheetData>
  <sheetProtection/>
  <mergeCells count="37">
    <mergeCell ref="A1:D1"/>
    <mergeCell ref="C6:J6"/>
    <mergeCell ref="K6:O6"/>
    <mergeCell ref="P6:T6"/>
    <mergeCell ref="AH6:AO6"/>
    <mergeCell ref="AP6:AQ6"/>
    <mergeCell ref="AR6:AT6"/>
    <mergeCell ref="K7:O7"/>
    <mergeCell ref="P7:T7"/>
    <mergeCell ref="AI7:AO7"/>
    <mergeCell ref="AU7:BA7"/>
    <mergeCell ref="BB7:BD7"/>
    <mergeCell ref="P8:T8"/>
    <mergeCell ref="U8:AD8"/>
    <mergeCell ref="AP8:AQ8"/>
    <mergeCell ref="AR8:AT8"/>
    <mergeCell ref="AU8:BA8"/>
    <mergeCell ref="BB8:BD8"/>
    <mergeCell ref="AP16:AR17"/>
    <mergeCell ref="AS16:BI17"/>
    <mergeCell ref="AI17:AO17"/>
    <mergeCell ref="U9:AD9"/>
    <mergeCell ref="P10:AD10"/>
    <mergeCell ref="P11:AD11"/>
    <mergeCell ref="P12:S12"/>
    <mergeCell ref="T12:U12"/>
    <mergeCell ref="V12:X12"/>
    <mergeCell ref="D31:J33"/>
    <mergeCell ref="C18:AD19"/>
    <mergeCell ref="AH20:AW20"/>
    <mergeCell ref="AX20:AZ20"/>
    <mergeCell ref="AU12:BA12"/>
    <mergeCell ref="BB12:BD12"/>
    <mergeCell ref="K13:AD13"/>
    <mergeCell ref="K14:AD14"/>
    <mergeCell ref="K15:AD15"/>
    <mergeCell ref="AH16:AO16"/>
  </mergeCells>
  <printOptions/>
  <pageMargins left="0.5905511811023623" right="0.5905511811023623" top="0.7874015748031497" bottom="0.5905511811023623" header="0.5118110236220472" footer="0.5118110236220472"/>
  <pageSetup horizontalDpi="400" verticalDpi="400" orientation="landscape" paperSize="9" scale="97" r:id="rId2"/>
  <drawing r:id="rId1"/>
</worksheet>
</file>

<file path=xl/worksheets/sheet8.xml><?xml version="1.0" encoding="utf-8"?>
<worksheet xmlns="http://schemas.openxmlformats.org/spreadsheetml/2006/main" xmlns:r="http://schemas.openxmlformats.org/officeDocument/2006/relationships">
  <dimension ref="A1:BO40"/>
  <sheetViews>
    <sheetView showGridLines="0" view="pageBreakPreview" zoomScale="80" zoomScaleNormal="75" zoomScaleSheetLayoutView="80" zoomScalePageLayoutView="0" workbookViewId="0" topLeftCell="A1">
      <selection activeCell="K21" sqref="K21"/>
    </sheetView>
  </sheetViews>
  <sheetFormatPr defaultColWidth="2.25390625" defaultRowHeight="15" customHeight="1"/>
  <cols>
    <col min="1" max="1" width="1.625" style="1" customWidth="1"/>
    <col min="2" max="2" width="2.25390625" style="1" customWidth="1"/>
    <col min="3" max="3" width="2.125" style="1" customWidth="1"/>
    <col min="4" max="30" width="2.25390625" style="1" customWidth="1"/>
    <col min="31" max="32" width="1.875" style="1" customWidth="1"/>
    <col min="33" max="16384" width="2.25390625" style="1" customWidth="1"/>
  </cols>
  <sheetData>
    <row r="1" spans="1:6" ht="22.5" customHeight="1">
      <c r="A1" s="899" t="s">
        <v>121</v>
      </c>
      <c r="B1" s="899"/>
      <c r="C1" s="899"/>
      <c r="D1" s="899"/>
      <c r="F1" s="1" t="s">
        <v>427</v>
      </c>
    </row>
    <row r="2" ht="7.5" customHeight="1"/>
    <row r="3" ht="13.5">
      <c r="B3" s="1" t="s">
        <v>307</v>
      </c>
    </row>
    <row r="4" ht="6.75" customHeight="1"/>
    <row r="5" spans="2:62" ht="15" customHeight="1" thickBot="1">
      <c r="B5" s="1" t="s">
        <v>428</v>
      </c>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5" customHeight="1">
      <c r="C6" s="900" t="s">
        <v>308</v>
      </c>
      <c r="D6" s="901"/>
      <c r="E6" s="901"/>
      <c r="F6" s="901"/>
      <c r="G6" s="901"/>
      <c r="H6" s="901"/>
      <c r="I6" s="901"/>
      <c r="J6" s="901"/>
      <c r="K6" s="904"/>
      <c r="L6" s="904"/>
      <c r="M6" s="904"/>
      <c r="N6" s="906" t="s">
        <v>288</v>
      </c>
      <c r="O6" s="906"/>
      <c r="P6" s="906"/>
      <c r="Q6" s="906"/>
      <c r="R6" s="906"/>
      <c r="S6" s="906"/>
      <c r="T6" s="904"/>
      <c r="U6" s="904"/>
      <c r="V6" s="904"/>
      <c r="W6" s="908" t="s">
        <v>289</v>
      </c>
      <c r="X6" s="908"/>
      <c r="Y6" s="908"/>
      <c r="Z6" s="908"/>
      <c r="AA6" s="908"/>
      <c r="AB6" s="908"/>
      <c r="AC6" s="908"/>
      <c r="AD6" s="909"/>
      <c r="AF6" s="8"/>
      <c r="AH6" s="912" t="s">
        <v>98</v>
      </c>
      <c r="AI6" s="913"/>
      <c r="AJ6" s="913"/>
      <c r="AK6" s="913"/>
      <c r="AL6" s="913"/>
      <c r="AM6" s="913"/>
      <c r="AN6" s="913"/>
      <c r="AO6" s="914"/>
      <c r="AP6" s="915" t="str">
        <f>IF(AQ6="■",IF(AQ12="■","■","□"),"□")</f>
        <v>□</v>
      </c>
      <c r="AQ6" s="915" t="str">
        <f>IF(AR6="●","■",IF(AR7="●","■","□"))</f>
        <v>□</v>
      </c>
      <c r="AR6" s="273" t="s">
        <v>249</v>
      </c>
      <c r="AS6" s="919" t="s">
        <v>346</v>
      </c>
      <c r="AT6" s="919"/>
      <c r="AU6" s="919"/>
      <c r="AV6" s="919"/>
      <c r="AW6" s="919"/>
      <c r="AX6" s="919"/>
      <c r="AY6" s="919"/>
      <c r="AZ6" s="919"/>
      <c r="BA6" s="919"/>
      <c r="BB6" s="919"/>
      <c r="BC6" s="919"/>
      <c r="BD6" s="919"/>
      <c r="BE6" s="919"/>
      <c r="BF6" s="919"/>
      <c r="BG6" s="919"/>
      <c r="BH6" s="919"/>
      <c r="BI6" s="919"/>
      <c r="BJ6" s="919"/>
      <c r="BK6" s="920"/>
    </row>
    <row r="7" spans="3:63" ht="1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H7" s="63"/>
      <c r="AI7" s="921" t="s">
        <v>347</v>
      </c>
      <c r="AJ7" s="921"/>
      <c r="AK7" s="921"/>
      <c r="AL7" s="921"/>
      <c r="AM7" s="921"/>
      <c r="AN7" s="921"/>
      <c r="AO7" s="922"/>
      <c r="AP7" s="916"/>
      <c r="AQ7" s="916"/>
      <c r="AR7" s="923" t="str">
        <f>IF(AS7="■",IF(AS8="■","●","○"),"○")</f>
        <v>○</v>
      </c>
      <c r="AS7" s="274" t="s">
        <v>312</v>
      </c>
      <c r="AT7" s="924" t="s">
        <v>290</v>
      </c>
      <c r="AU7" s="924"/>
      <c r="AV7" s="924"/>
      <c r="AW7" s="924"/>
      <c r="AX7" s="924"/>
      <c r="AY7" s="924"/>
      <c r="AZ7" s="924"/>
      <c r="BA7" s="924"/>
      <c r="BB7" s="924"/>
      <c r="BC7" s="924"/>
      <c r="BD7" s="924"/>
      <c r="BE7" s="924"/>
      <c r="BF7" s="924"/>
      <c r="BG7" s="924"/>
      <c r="BH7" s="924"/>
      <c r="BI7" s="924"/>
      <c r="BJ7" s="924"/>
      <c r="BK7" s="925"/>
    </row>
    <row r="8" spans="32:63" ht="15" customHeight="1">
      <c r="AF8" s="8"/>
      <c r="AH8" s="63"/>
      <c r="AI8" s="8"/>
      <c r="AJ8" s="8"/>
      <c r="AK8" s="8"/>
      <c r="AL8" s="8"/>
      <c r="AM8" s="8"/>
      <c r="AN8" s="8"/>
      <c r="AO8" s="8"/>
      <c r="AP8" s="916"/>
      <c r="AQ8" s="916"/>
      <c r="AR8" s="916"/>
      <c r="AS8" s="926" t="str">
        <f>IF(AT8="●","■",IF(AT9="●","■",IF(AT10="●","■",IF(AT11="●","■","□"))))</f>
        <v>□</v>
      </c>
      <c r="AT8" s="275" t="s">
        <v>249</v>
      </c>
      <c r="AU8" s="929" t="s">
        <v>429</v>
      </c>
      <c r="AV8" s="929"/>
      <c r="AW8" s="929"/>
      <c r="AX8" s="929"/>
      <c r="AY8" s="929"/>
      <c r="AZ8" s="929"/>
      <c r="BA8" s="929"/>
      <c r="BB8" s="929"/>
      <c r="BC8" s="929"/>
      <c r="BD8" s="929"/>
      <c r="BE8" s="929"/>
      <c r="BF8" s="929"/>
      <c r="BG8" s="929"/>
      <c r="BH8" s="929"/>
      <c r="BI8" s="929"/>
      <c r="BJ8" s="929"/>
      <c r="BK8" s="930"/>
    </row>
    <row r="9" spans="2:63" ht="15" customHeight="1">
      <c r="B9" s="1" t="s">
        <v>430</v>
      </c>
      <c r="I9" s="77" t="str">
        <f>IF(K11="■",IF(K22="■","■：","□："),"□：")</f>
        <v>□：</v>
      </c>
      <c r="J9" s="1" t="s">
        <v>291</v>
      </c>
      <c r="AF9" s="8"/>
      <c r="AH9" s="78"/>
      <c r="AI9" s="79"/>
      <c r="AJ9" s="931" t="s">
        <v>348</v>
      </c>
      <c r="AK9" s="931"/>
      <c r="AL9" s="931"/>
      <c r="AM9" s="931"/>
      <c r="AN9" s="931"/>
      <c r="AO9" s="932"/>
      <c r="AP9" s="916"/>
      <c r="AQ9" s="916"/>
      <c r="AR9" s="916"/>
      <c r="AS9" s="927"/>
      <c r="AT9" s="276" t="s">
        <v>249</v>
      </c>
      <c r="AU9" s="933" t="s">
        <v>431</v>
      </c>
      <c r="AV9" s="933"/>
      <c r="AW9" s="933"/>
      <c r="AX9" s="933"/>
      <c r="AY9" s="933"/>
      <c r="AZ9" s="933"/>
      <c r="BA9" s="933"/>
      <c r="BB9" s="933"/>
      <c r="BC9" s="933"/>
      <c r="BD9" s="933"/>
      <c r="BE9" s="933"/>
      <c r="BF9" s="933"/>
      <c r="BG9" s="933"/>
      <c r="BH9" s="933"/>
      <c r="BI9" s="933"/>
      <c r="BJ9" s="933"/>
      <c r="BK9" s="934"/>
    </row>
    <row r="10" spans="2:63" ht="15" customHeight="1" thickBot="1">
      <c r="B10" s="11" t="s">
        <v>309</v>
      </c>
      <c r="AF10" s="8"/>
      <c r="AH10" s="80"/>
      <c r="AI10" s="81"/>
      <c r="AJ10" s="931"/>
      <c r="AK10" s="931"/>
      <c r="AL10" s="931"/>
      <c r="AM10" s="931"/>
      <c r="AN10" s="931"/>
      <c r="AO10" s="932"/>
      <c r="AP10" s="916"/>
      <c r="AQ10" s="916"/>
      <c r="AR10" s="916"/>
      <c r="AS10" s="927"/>
      <c r="AT10" s="276" t="s">
        <v>249</v>
      </c>
      <c r="AU10" s="933" t="s">
        <v>432</v>
      </c>
      <c r="AV10" s="933"/>
      <c r="AW10" s="933"/>
      <c r="AX10" s="933"/>
      <c r="AY10" s="933"/>
      <c r="AZ10" s="933"/>
      <c r="BA10" s="933"/>
      <c r="BB10" s="933"/>
      <c r="BC10" s="933"/>
      <c r="BD10" s="933"/>
      <c r="BE10" s="933"/>
      <c r="BF10" s="933"/>
      <c r="BG10" s="933"/>
      <c r="BH10" s="933"/>
      <c r="BI10" s="933"/>
      <c r="BJ10" s="933"/>
      <c r="BK10" s="934"/>
    </row>
    <row r="11" spans="3:63" ht="15" customHeight="1">
      <c r="C11" s="912" t="s">
        <v>93</v>
      </c>
      <c r="D11" s="913"/>
      <c r="E11" s="913"/>
      <c r="F11" s="913"/>
      <c r="G11" s="913"/>
      <c r="H11" s="913"/>
      <c r="I11" s="913"/>
      <c r="J11" s="914"/>
      <c r="K11" s="935" t="str">
        <f>IF(L11="●","■",IF(L12="●","■","□"))</f>
        <v>□</v>
      </c>
      <c r="L11" s="273" t="s">
        <v>249</v>
      </c>
      <c r="M11" s="75" t="s">
        <v>310</v>
      </c>
      <c r="N11" s="75"/>
      <c r="O11" s="75"/>
      <c r="P11" s="75"/>
      <c r="Q11" s="75"/>
      <c r="R11" s="75"/>
      <c r="S11" s="75"/>
      <c r="T11" s="75"/>
      <c r="U11" s="82" t="s">
        <v>349</v>
      </c>
      <c r="V11" s="937">
        <f>IF(U14=0,"",IF(U15="","",U14*U15))</f>
      </c>
      <c r="W11" s="937"/>
      <c r="X11" s="937"/>
      <c r="Y11" s="938" t="s">
        <v>350</v>
      </c>
      <c r="Z11" s="938"/>
      <c r="AA11" s="83" t="s">
        <v>351</v>
      </c>
      <c r="AB11" s="75" t="s">
        <v>292</v>
      </c>
      <c r="AC11" s="75"/>
      <c r="AD11" s="76"/>
      <c r="AE11" s="8"/>
      <c r="AF11" s="8"/>
      <c r="AH11" s="80"/>
      <c r="AI11" s="81"/>
      <c r="AJ11" s="931"/>
      <c r="AK11" s="931"/>
      <c r="AL11" s="931"/>
      <c r="AM11" s="931"/>
      <c r="AN11" s="931"/>
      <c r="AO11" s="932"/>
      <c r="AP11" s="916"/>
      <c r="AQ11" s="918"/>
      <c r="AR11" s="918"/>
      <c r="AS11" s="928"/>
      <c r="AT11" s="278" t="s">
        <v>249</v>
      </c>
      <c r="AU11" s="939" t="s">
        <v>433</v>
      </c>
      <c r="AV11" s="939"/>
      <c r="AW11" s="939"/>
      <c r="AX11" s="939"/>
      <c r="AY11" s="939"/>
      <c r="AZ11" s="939"/>
      <c r="BA11" s="939"/>
      <c r="BB11" s="939"/>
      <c r="BC11" s="939"/>
      <c r="BD11" s="939"/>
      <c r="BE11" s="939"/>
      <c r="BF11" s="939"/>
      <c r="BG11" s="939"/>
      <c r="BH11" s="939"/>
      <c r="BI11" s="939"/>
      <c r="BJ11" s="939"/>
      <c r="BK11" s="940"/>
    </row>
    <row r="12" spans="3:63" ht="15" customHeight="1">
      <c r="C12" s="63"/>
      <c r="D12" s="84"/>
      <c r="E12" s="84"/>
      <c r="F12" s="84"/>
      <c r="G12" s="84"/>
      <c r="H12" s="84"/>
      <c r="I12" s="84"/>
      <c r="J12" s="85"/>
      <c r="K12" s="927"/>
      <c r="L12" s="274" t="s">
        <v>249</v>
      </c>
      <c r="M12" s="265" t="s">
        <v>434</v>
      </c>
      <c r="N12" s="265"/>
      <c r="O12" s="265"/>
      <c r="P12" s="265"/>
      <c r="Q12" s="265"/>
      <c r="R12" s="265"/>
      <c r="S12" s="265"/>
      <c r="T12" s="72"/>
      <c r="U12" s="72" t="s">
        <v>293</v>
      </c>
      <c r="V12" s="941">
        <f>IF(U14=0,"",IF(U15="","",U14*U15))</f>
      </c>
      <c r="W12" s="941"/>
      <c r="X12" s="941"/>
      <c r="Y12" s="942" t="s">
        <v>435</v>
      </c>
      <c r="Z12" s="942"/>
      <c r="AA12" s="269" t="s">
        <v>351</v>
      </c>
      <c r="AB12" s="265" t="s">
        <v>436</v>
      </c>
      <c r="AC12" s="265"/>
      <c r="AD12" s="266"/>
      <c r="AF12" s="8"/>
      <c r="AH12" s="80"/>
      <c r="AI12" s="15"/>
      <c r="AJ12" s="931"/>
      <c r="AK12" s="931"/>
      <c r="AL12" s="931"/>
      <c r="AM12" s="931"/>
      <c r="AN12" s="931"/>
      <c r="AO12" s="932"/>
      <c r="AP12" s="916"/>
      <c r="AQ12" s="923" t="str">
        <f>IF(AR12="●","■",IF(AR21="●","■","□"))</f>
        <v>□</v>
      </c>
      <c r="AR12" s="923" t="str">
        <f>IF(AS12="■",IF(AS13="■","●","○"),"○")</f>
        <v>○</v>
      </c>
      <c r="AS12" s="279" t="s">
        <v>312</v>
      </c>
      <c r="AT12" s="943" t="s">
        <v>352</v>
      </c>
      <c r="AU12" s="943"/>
      <c r="AV12" s="943"/>
      <c r="AW12" s="943"/>
      <c r="AX12" s="943"/>
      <c r="AY12" s="943"/>
      <c r="AZ12" s="943"/>
      <c r="BA12" s="943"/>
      <c r="BB12" s="943"/>
      <c r="BC12" s="72" t="s">
        <v>294</v>
      </c>
      <c r="BD12" s="964"/>
      <c r="BE12" s="964"/>
      <c r="BF12" s="964"/>
      <c r="BG12" s="943" t="s">
        <v>311</v>
      </c>
      <c r="BH12" s="943"/>
      <c r="BI12" s="943"/>
      <c r="BJ12" s="943"/>
      <c r="BK12" s="944"/>
    </row>
    <row r="13" spans="3:63" ht="15" customHeight="1">
      <c r="C13" s="63"/>
      <c r="D13" s="79"/>
      <c r="E13" s="945" t="s">
        <v>348</v>
      </c>
      <c r="F13" s="945"/>
      <c r="G13" s="945"/>
      <c r="H13" s="945"/>
      <c r="I13" s="945"/>
      <c r="J13" s="932"/>
      <c r="K13" s="927"/>
      <c r="L13" s="280"/>
      <c r="M13" s="8"/>
      <c r="N13" s="8"/>
      <c r="O13" s="8"/>
      <c r="P13" s="8"/>
      <c r="Q13" s="8"/>
      <c r="R13" s="8"/>
      <c r="S13" s="8"/>
      <c r="T13" s="8"/>
      <c r="U13" s="8"/>
      <c r="V13" s="8"/>
      <c r="W13" s="8"/>
      <c r="X13" s="8"/>
      <c r="Y13" s="8"/>
      <c r="Z13" s="8"/>
      <c r="AA13" s="8"/>
      <c r="AB13" s="8"/>
      <c r="AC13" s="8"/>
      <c r="AD13" s="64"/>
      <c r="AH13" s="80"/>
      <c r="AI13" s="15"/>
      <c r="AJ13" s="931"/>
      <c r="AK13" s="931"/>
      <c r="AL13" s="931"/>
      <c r="AM13" s="931"/>
      <c r="AN13" s="931"/>
      <c r="AO13" s="932"/>
      <c r="AP13" s="916"/>
      <c r="AQ13" s="916"/>
      <c r="AR13" s="916"/>
      <c r="AS13" s="926" t="str">
        <f>IF(AT13="●","■",IF(AT14="●","■",IF(AT15="●","■",IF(AT16="●","■",IF(AT17="●","■","□")))))</f>
        <v>□</v>
      </c>
      <c r="AT13" s="281" t="s">
        <v>249</v>
      </c>
      <c r="AU13" s="946" t="s">
        <v>353</v>
      </c>
      <c r="AV13" s="946"/>
      <c r="AW13" s="946"/>
      <c r="AX13" s="946"/>
      <c r="AY13" s="946"/>
      <c r="AZ13" s="86"/>
      <c r="BA13" s="947" t="s">
        <v>354</v>
      </c>
      <c r="BB13" s="947"/>
      <c r="BC13" s="86"/>
      <c r="BD13" s="946" t="s">
        <v>295</v>
      </c>
      <c r="BE13" s="946"/>
      <c r="BF13" s="946"/>
      <c r="BG13" s="946"/>
      <c r="BH13" s="946"/>
      <c r="BI13" s="946"/>
      <c r="BJ13" s="946"/>
      <c r="BK13" s="948"/>
    </row>
    <row r="14" spans="3:63" ht="15" customHeight="1">
      <c r="C14" s="63"/>
      <c r="D14" s="81"/>
      <c r="E14" s="945"/>
      <c r="F14" s="945"/>
      <c r="G14" s="945"/>
      <c r="H14" s="945"/>
      <c r="I14" s="945"/>
      <c r="J14" s="932"/>
      <c r="K14" s="927"/>
      <c r="L14" s="81"/>
      <c r="M14" s="8"/>
      <c r="N14" s="8"/>
      <c r="O14" s="949" t="s">
        <v>94</v>
      </c>
      <c r="P14" s="949"/>
      <c r="Q14" s="949"/>
      <c r="R14" s="949"/>
      <c r="S14" s="949"/>
      <c r="T14" s="949"/>
      <c r="U14" s="950"/>
      <c r="V14" s="950"/>
      <c r="W14" s="950"/>
      <c r="X14" s="950"/>
      <c r="Y14" s="8"/>
      <c r="Z14" s="8"/>
      <c r="AA14" s="8"/>
      <c r="AB14" s="8"/>
      <c r="AC14" s="8"/>
      <c r="AD14" s="64"/>
      <c r="AH14" s="80"/>
      <c r="AI14" s="15"/>
      <c r="AJ14" s="931"/>
      <c r="AK14" s="931"/>
      <c r="AL14" s="931"/>
      <c r="AM14" s="931"/>
      <c r="AN14" s="931"/>
      <c r="AO14" s="932"/>
      <c r="AP14" s="916"/>
      <c r="AQ14" s="916"/>
      <c r="AR14" s="916"/>
      <c r="AS14" s="927"/>
      <c r="AT14" s="282" t="s">
        <v>249</v>
      </c>
      <c r="AU14" s="951" t="s">
        <v>355</v>
      </c>
      <c r="AV14" s="951"/>
      <c r="AW14" s="951"/>
      <c r="AX14" s="951"/>
      <c r="AY14" s="951"/>
      <c r="AZ14" s="87"/>
      <c r="BA14" s="952" t="s">
        <v>354</v>
      </c>
      <c r="BB14" s="952"/>
      <c r="BC14" s="87"/>
      <c r="BD14" s="951" t="s">
        <v>296</v>
      </c>
      <c r="BE14" s="951"/>
      <c r="BF14" s="951"/>
      <c r="BG14" s="951"/>
      <c r="BH14" s="951"/>
      <c r="BI14" s="951"/>
      <c r="BJ14" s="951"/>
      <c r="BK14" s="953"/>
    </row>
    <row r="15" spans="3:63" ht="15" customHeight="1">
      <c r="C15" s="63"/>
      <c r="D15" s="81"/>
      <c r="E15" s="945"/>
      <c r="F15" s="945"/>
      <c r="G15" s="945"/>
      <c r="H15" s="945"/>
      <c r="I15" s="945"/>
      <c r="J15" s="932"/>
      <c r="K15" s="927"/>
      <c r="L15" s="81"/>
      <c r="M15" s="8"/>
      <c r="N15" s="8"/>
      <c r="O15" s="954" t="s">
        <v>96</v>
      </c>
      <c r="P15" s="954"/>
      <c r="Q15" s="954"/>
      <c r="R15" s="954"/>
      <c r="S15" s="954"/>
      <c r="T15" s="954"/>
      <c r="U15" s="955">
        <f>IF(U$19="","",(P16*U16+P17*U17+P18*U18)/U$19)</f>
      </c>
      <c r="V15" s="955"/>
      <c r="W15" s="955"/>
      <c r="X15" s="955"/>
      <c r="Y15" s="8"/>
      <c r="Z15" s="8"/>
      <c r="AA15" s="8"/>
      <c r="AB15" s="8"/>
      <c r="AC15" s="8"/>
      <c r="AD15" s="64"/>
      <c r="AH15" s="80"/>
      <c r="AI15" s="15"/>
      <c r="AJ15" s="931"/>
      <c r="AK15" s="931"/>
      <c r="AL15" s="931"/>
      <c r="AM15" s="931"/>
      <c r="AN15" s="931"/>
      <c r="AO15" s="932"/>
      <c r="AP15" s="916"/>
      <c r="AQ15" s="916"/>
      <c r="AR15" s="916"/>
      <c r="AS15" s="927"/>
      <c r="AT15" s="282" t="s">
        <v>249</v>
      </c>
      <c r="AU15" s="951" t="s">
        <v>356</v>
      </c>
      <c r="AV15" s="951"/>
      <c r="AW15" s="951"/>
      <c r="AX15" s="951"/>
      <c r="AY15" s="951"/>
      <c r="AZ15" s="87"/>
      <c r="BA15" s="952" t="s">
        <v>354</v>
      </c>
      <c r="BB15" s="952"/>
      <c r="BC15" s="87"/>
      <c r="BD15" s="951" t="s">
        <v>297</v>
      </c>
      <c r="BE15" s="951"/>
      <c r="BF15" s="951"/>
      <c r="BG15" s="951"/>
      <c r="BH15" s="951"/>
      <c r="BI15" s="951"/>
      <c r="BJ15" s="951"/>
      <c r="BK15" s="953"/>
    </row>
    <row r="16" spans="3:63" ht="15" customHeight="1">
      <c r="C16" s="63"/>
      <c r="D16" s="15"/>
      <c r="E16" s="931"/>
      <c r="F16" s="931"/>
      <c r="G16" s="931"/>
      <c r="H16" s="931"/>
      <c r="I16" s="931"/>
      <c r="J16" s="932"/>
      <c r="K16" s="927"/>
      <c r="L16" s="81"/>
      <c r="M16" s="8"/>
      <c r="N16" s="8"/>
      <c r="O16" s="7"/>
      <c r="P16" s="958">
        <v>1</v>
      </c>
      <c r="Q16" s="958"/>
      <c r="R16" s="958"/>
      <c r="S16" s="958"/>
      <c r="T16" s="958"/>
      <c r="U16" s="950"/>
      <c r="V16" s="950"/>
      <c r="W16" s="950"/>
      <c r="X16" s="950"/>
      <c r="Y16" s="8"/>
      <c r="Z16" s="8"/>
      <c r="AA16" s="8"/>
      <c r="AB16" s="8"/>
      <c r="AC16" s="8"/>
      <c r="AD16" s="64"/>
      <c r="AH16" s="80"/>
      <c r="AI16" s="15"/>
      <c r="AJ16" s="931"/>
      <c r="AK16" s="931"/>
      <c r="AL16" s="931"/>
      <c r="AM16" s="931"/>
      <c r="AN16" s="931"/>
      <c r="AO16" s="932"/>
      <c r="AP16" s="916"/>
      <c r="AQ16" s="916"/>
      <c r="AR16" s="916"/>
      <c r="AS16" s="927"/>
      <c r="AT16" s="282" t="s">
        <v>249</v>
      </c>
      <c r="AU16" s="951" t="s">
        <v>357</v>
      </c>
      <c r="AV16" s="951"/>
      <c r="AW16" s="951"/>
      <c r="AX16" s="951"/>
      <c r="AY16" s="951"/>
      <c r="AZ16" s="87"/>
      <c r="BA16" s="952" t="s">
        <v>354</v>
      </c>
      <c r="BB16" s="952"/>
      <c r="BC16" s="87"/>
      <c r="BD16" s="951" t="s">
        <v>298</v>
      </c>
      <c r="BE16" s="951"/>
      <c r="BF16" s="951"/>
      <c r="BG16" s="951"/>
      <c r="BH16" s="951"/>
      <c r="BI16" s="951"/>
      <c r="BJ16" s="951"/>
      <c r="BK16" s="953"/>
    </row>
    <row r="17" spans="3:63" ht="15" customHeight="1">
      <c r="C17" s="63"/>
      <c r="D17" s="15"/>
      <c r="E17" s="931"/>
      <c r="F17" s="931"/>
      <c r="G17" s="931"/>
      <c r="H17" s="931"/>
      <c r="I17" s="931"/>
      <c r="J17" s="932"/>
      <c r="K17" s="927"/>
      <c r="L17" s="81"/>
      <c r="M17" s="8"/>
      <c r="N17" s="8"/>
      <c r="O17" s="7"/>
      <c r="P17" s="958">
        <v>2</v>
      </c>
      <c r="Q17" s="958"/>
      <c r="R17" s="958"/>
      <c r="S17" s="958"/>
      <c r="T17" s="958"/>
      <c r="U17" s="950"/>
      <c r="V17" s="950"/>
      <c r="W17" s="950"/>
      <c r="X17" s="950"/>
      <c r="Y17" s="8"/>
      <c r="Z17" s="8"/>
      <c r="AA17" s="8"/>
      <c r="AB17" s="8"/>
      <c r="AC17" s="8"/>
      <c r="AD17" s="64"/>
      <c r="AH17" s="80"/>
      <c r="AI17" s="15"/>
      <c r="AJ17" s="931"/>
      <c r="AK17" s="959"/>
      <c r="AL17" s="959"/>
      <c r="AM17" s="959"/>
      <c r="AN17" s="959"/>
      <c r="AO17" s="960"/>
      <c r="AP17" s="916"/>
      <c r="AQ17" s="916"/>
      <c r="AR17" s="916"/>
      <c r="AS17" s="927"/>
      <c r="AT17" s="282" t="s">
        <v>249</v>
      </c>
      <c r="AU17" s="951" t="s">
        <v>359</v>
      </c>
      <c r="AV17" s="951"/>
      <c r="AW17" s="951"/>
      <c r="AX17" s="951"/>
      <c r="AY17" s="951"/>
      <c r="BA17" s="952" t="s">
        <v>354</v>
      </c>
      <c r="BB17" s="952"/>
      <c r="BC17" s="87"/>
      <c r="BD17" s="951" t="s">
        <v>299</v>
      </c>
      <c r="BE17" s="951"/>
      <c r="BF17" s="951"/>
      <c r="BG17" s="951"/>
      <c r="BH17" s="951"/>
      <c r="BI17" s="951"/>
      <c r="BJ17" s="951"/>
      <c r="BK17" s="953"/>
    </row>
    <row r="18" spans="3:63" ht="15" customHeight="1">
      <c r="C18" s="63"/>
      <c r="D18" s="15"/>
      <c r="E18" s="931"/>
      <c r="F18" s="931"/>
      <c r="G18" s="931"/>
      <c r="H18" s="931"/>
      <c r="I18" s="931"/>
      <c r="J18" s="932"/>
      <c r="K18" s="927"/>
      <c r="L18" s="81"/>
      <c r="M18" s="8"/>
      <c r="N18" s="8"/>
      <c r="O18" s="7"/>
      <c r="P18" s="958">
        <v>4</v>
      </c>
      <c r="Q18" s="958"/>
      <c r="R18" s="958"/>
      <c r="S18" s="958"/>
      <c r="T18" s="958"/>
      <c r="U18" s="950"/>
      <c r="V18" s="950"/>
      <c r="W18" s="950"/>
      <c r="X18" s="950"/>
      <c r="Y18" s="8"/>
      <c r="Z18" s="8"/>
      <c r="AA18" s="8"/>
      <c r="AB18" s="8"/>
      <c r="AC18" s="8"/>
      <c r="AD18" s="64"/>
      <c r="AH18" s="80"/>
      <c r="AI18" s="15"/>
      <c r="AJ18" s="959"/>
      <c r="AK18" s="959"/>
      <c r="AL18" s="959"/>
      <c r="AM18" s="959"/>
      <c r="AN18" s="959"/>
      <c r="AO18" s="960"/>
      <c r="AP18" s="916"/>
      <c r="AQ18" s="916"/>
      <c r="AR18" s="916"/>
      <c r="AS18" s="927"/>
      <c r="AT18" s="8"/>
      <c r="AU18" s="88" t="s">
        <v>360</v>
      </c>
      <c r="AV18" s="88"/>
      <c r="AW18" s="88"/>
      <c r="AX18" s="88"/>
      <c r="AY18" s="88"/>
      <c r="AZ18" s="88"/>
      <c r="BA18" s="88"/>
      <c r="BB18" s="88"/>
      <c r="BC18" s="89" t="s">
        <v>361</v>
      </c>
      <c r="BD18" s="961"/>
      <c r="BE18" s="961"/>
      <c r="BF18" s="961"/>
      <c r="BG18" s="962" t="s">
        <v>300</v>
      </c>
      <c r="BH18" s="962"/>
      <c r="BI18" s="962"/>
      <c r="BJ18" s="962"/>
      <c r="BK18" s="963"/>
    </row>
    <row r="19" spans="3:63" ht="15" customHeight="1">
      <c r="C19" s="63"/>
      <c r="D19" s="15"/>
      <c r="E19" s="931"/>
      <c r="F19" s="931"/>
      <c r="G19" s="931"/>
      <c r="H19" s="931"/>
      <c r="I19" s="931"/>
      <c r="J19" s="932"/>
      <c r="K19" s="927"/>
      <c r="L19" s="81"/>
      <c r="M19" s="8"/>
      <c r="N19" s="8"/>
      <c r="O19" s="73"/>
      <c r="P19" s="949" t="s">
        <v>217</v>
      </c>
      <c r="Q19" s="949"/>
      <c r="R19" s="949"/>
      <c r="S19" s="949"/>
      <c r="T19" s="949"/>
      <c r="U19" s="965">
        <f>IF(SUM(U16:W18)=0,"",SUM(U16:W18))</f>
      </c>
      <c r="V19" s="965"/>
      <c r="W19" s="965"/>
      <c r="X19" s="965"/>
      <c r="Y19" s="8"/>
      <c r="Z19" s="8"/>
      <c r="AA19" s="8"/>
      <c r="AB19" s="8"/>
      <c r="AC19" s="8"/>
      <c r="AD19" s="64"/>
      <c r="AH19" s="80"/>
      <c r="AI19" s="15"/>
      <c r="AJ19" s="959"/>
      <c r="AK19" s="959"/>
      <c r="AL19" s="959"/>
      <c r="AM19" s="959"/>
      <c r="AN19" s="959"/>
      <c r="AO19" s="960"/>
      <c r="AP19" s="916"/>
      <c r="AQ19" s="916"/>
      <c r="AR19" s="916"/>
      <c r="AS19" s="927"/>
      <c r="AT19" s="8"/>
      <c r="AU19" s="56" t="s">
        <v>362</v>
      </c>
      <c r="AV19" s="56"/>
      <c r="AW19" s="56"/>
      <c r="AX19" s="56"/>
      <c r="AY19" s="56"/>
      <c r="AZ19" s="56"/>
      <c r="BA19" s="56"/>
      <c r="BB19" s="56"/>
      <c r="BC19" s="90" t="s">
        <v>361</v>
      </c>
      <c r="BD19" s="966"/>
      <c r="BE19" s="966"/>
      <c r="BF19" s="966"/>
      <c r="BG19" s="967" t="s">
        <v>301</v>
      </c>
      <c r="BH19" s="967"/>
      <c r="BI19" s="967"/>
      <c r="BJ19" s="967"/>
      <c r="BK19" s="968"/>
    </row>
    <row r="20" spans="3:63" ht="15" customHeight="1" thickBot="1">
      <c r="C20" s="60"/>
      <c r="D20" s="91"/>
      <c r="E20" s="956"/>
      <c r="F20" s="956"/>
      <c r="G20" s="956"/>
      <c r="H20" s="956"/>
      <c r="I20" s="956"/>
      <c r="J20" s="957"/>
      <c r="K20" s="936"/>
      <c r="L20" s="92"/>
      <c r="M20" s="61"/>
      <c r="N20" s="61"/>
      <c r="O20" s="91" t="s">
        <v>95</v>
      </c>
      <c r="P20" s="61"/>
      <c r="Q20" s="61"/>
      <c r="R20" s="61"/>
      <c r="S20" s="61"/>
      <c r="T20" s="61"/>
      <c r="U20" s="61"/>
      <c r="V20" s="61"/>
      <c r="W20" s="61"/>
      <c r="X20" s="61"/>
      <c r="Y20" s="61"/>
      <c r="Z20" s="61"/>
      <c r="AA20" s="61"/>
      <c r="AB20" s="61"/>
      <c r="AC20" s="61"/>
      <c r="AD20" s="62"/>
      <c r="AF20" s="8"/>
      <c r="AH20" s="80"/>
      <c r="AI20" s="15"/>
      <c r="AJ20" s="959"/>
      <c r="AK20" s="959"/>
      <c r="AL20" s="959"/>
      <c r="AM20" s="959"/>
      <c r="AN20" s="959"/>
      <c r="AO20" s="960"/>
      <c r="AP20" s="916"/>
      <c r="AQ20" s="916"/>
      <c r="AR20" s="918"/>
      <c r="AS20" s="928"/>
      <c r="AT20" s="71"/>
      <c r="AU20" s="969"/>
      <c r="AV20" s="969"/>
      <c r="AW20" s="969"/>
      <c r="AX20" s="969"/>
      <c r="AY20" s="969"/>
      <c r="AZ20" s="969"/>
      <c r="BA20" s="969"/>
      <c r="BB20" s="969"/>
      <c r="BC20" s="969"/>
      <c r="BD20" s="969"/>
      <c r="BE20" s="969"/>
      <c r="BF20" s="969"/>
      <c r="BG20" s="969"/>
      <c r="BH20" s="969"/>
      <c r="BI20" s="969"/>
      <c r="BJ20" s="969"/>
      <c r="BK20" s="970"/>
    </row>
    <row r="21" spans="32:63" ht="15" customHeight="1" thickBot="1">
      <c r="AF21" s="8"/>
      <c r="AH21" s="60"/>
      <c r="AI21" s="61"/>
      <c r="AJ21" s="61"/>
      <c r="AK21" s="61"/>
      <c r="AL21" s="61"/>
      <c r="AM21" s="61"/>
      <c r="AN21" s="61"/>
      <c r="AO21" s="93"/>
      <c r="AP21" s="917"/>
      <c r="AQ21" s="917"/>
      <c r="AR21" s="283" t="s">
        <v>249</v>
      </c>
      <c r="AS21" s="971" t="s">
        <v>363</v>
      </c>
      <c r="AT21" s="971"/>
      <c r="AU21" s="971"/>
      <c r="AV21" s="971"/>
      <c r="AW21" s="971"/>
      <c r="AX21" s="971"/>
      <c r="AY21" s="971"/>
      <c r="AZ21" s="971"/>
      <c r="BA21" s="971"/>
      <c r="BB21" s="971"/>
      <c r="BC21" s="971"/>
      <c r="BD21" s="971"/>
      <c r="BE21" s="971"/>
      <c r="BF21" s="971"/>
      <c r="BG21" s="971"/>
      <c r="BH21" s="971"/>
      <c r="BI21" s="971"/>
      <c r="BJ21" s="971"/>
      <c r="BK21" s="972"/>
    </row>
    <row r="22" spans="3:63" ht="15" customHeight="1" thickBot="1">
      <c r="C22" s="912" t="s">
        <v>97</v>
      </c>
      <c r="D22" s="913"/>
      <c r="E22" s="913"/>
      <c r="F22" s="913"/>
      <c r="G22" s="913"/>
      <c r="H22" s="913"/>
      <c r="I22" s="913"/>
      <c r="J22" s="914"/>
      <c r="K22" s="915" t="str">
        <f>IF(L22="■",IF(L23="■",IF(L24="■","■","□"),"□"),"□")</f>
        <v>□</v>
      </c>
      <c r="L22" s="277" t="s">
        <v>312</v>
      </c>
      <c r="M22" s="919" t="s">
        <v>437</v>
      </c>
      <c r="N22" s="919"/>
      <c r="O22" s="919"/>
      <c r="P22" s="919"/>
      <c r="Q22" s="919"/>
      <c r="R22" s="919"/>
      <c r="S22" s="919"/>
      <c r="T22" s="919"/>
      <c r="U22" s="919"/>
      <c r="V22" s="919"/>
      <c r="W22" s="919"/>
      <c r="X22" s="919"/>
      <c r="Y22" s="919"/>
      <c r="Z22" s="919"/>
      <c r="AA22" s="919"/>
      <c r="AB22" s="919"/>
      <c r="AC22" s="919"/>
      <c r="AD22" s="920"/>
      <c r="AF22" s="8"/>
      <c r="AH22" s="8"/>
      <c r="AI22" s="8"/>
      <c r="AJ22" s="8"/>
      <c r="AK22" s="8"/>
      <c r="AL22" s="8"/>
      <c r="AM22" s="8"/>
      <c r="AN22" s="8"/>
      <c r="AO22" s="8"/>
      <c r="AR22" s="8"/>
      <c r="AS22" s="8"/>
      <c r="AT22" s="8"/>
      <c r="AU22" s="8"/>
      <c r="AV22" s="8"/>
      <c r="AW22" s="8"/>
      <c r="AX22" s="8"/>
      <c r="AY22" s="8"/>
      <c r="AZ22" s="8"/>
      <c r="BA22" s="8"/>
      <c r="BB22" s="8"/>
      <c r="BC22" s="8"/>
      <c r="BD22" s="8"/>
      <c r="BE22" s="8"/>
      <c r="BF22" s="8"/>
      <c r="BG22" s="8"/>
      <c r="BH22" s="8"/>
      <c r="BI22" s="8"/>
      <c r="BJ22" s="8"/>
      <c r="BK22" s="8"/>
    </row>
    <row r="23" spans="3:63" ht="15" customHeight="1">
      <c r="C23" s="63"/>
      <c r="K23" s="916"/>
      <c r="L23" s="274" t="s">
        <v>312</v>
      </c>
      <c r="M23" s="943" t="s">
        <v>364</v>
      </c>
      <c r="N23" s="943"/>
      <c r="O23" s="943"/>
      <c r="P23" s="943"/>
      <c r="Q23" s="943"/>
      <c r="R23" s="943"/>
      <c r="S23" s="943"/>
      <c r="T23" s="943"/>
      <c r="U23" s="943"/>
      <c r="V23" s="77" t="s">
        <v>365</v>
      </c>
      <c r="W23" s="973"/>
      <c r="X23" s="973"/>
      <c r="Y23" s="973"/>
      <c r="Z23" s="943" t="s">
        <v>366</v>
      </c>
      <c r="AA23" s="943"/>
      <c r="AB23" s="943"/>
      <c r="AC23" s="943"/>
      <c r="AD23" s="944"/>
      <c r="AF23" s="8"/>
      <c r="AH23" s="912" t="s">
        <v>438</v>
      </c>
      <c r="AI23" s="913"/>
      <c r="AJ23" s="913"/>
      <c r="AK23" s="913"/>
      <c r="AL23" s="913"/>
      <c r="AM23" s="913"/>
      <c r="AN23" s="913"/>
      <c r="AO23" s="913"/>
      <c r="AP23" s="976" t="str">
        <f>IF(AQ23="■",IF(AQ27="■","■","□"),"□")</f>
        <v>□</v>
      </c>
      <c r="AQ23" s="976" t="str">
        <f>IF(AR23="■",IF(AR24="■","■","□"),"□")</f>
        <v>□</v>
      </c>
      <c r="AR23" s="284" t="s">
        <v>312</v>
      </c>
      <c r="AS23" s="919" t="s">
        <v>439</v>
      </c>
      <c r="AT23" s="919"/>
      <c r="AU23" s="919"/>
      <c r="AV23" s="919"/>
      <c r="AW23" s="919"/>
      <c r="AX23" s="919"/>
      <c r="AY23" s="919"/>
      <c r="AZ23" s="919"/>
      <c r="BA23" s="919"/>
      <c r="BB23" s="980" t="s">
        <v>349</v>
      </c>
      <c r="BC23" s="981"/>
      <c r="BD23" s="982"/>
      <c r="BE23" s="982"/>
      <c r="BF23" s="982"/>
      <c r="BG23" s="908" t="s">
        <v>440</v>
      </c>
      <c r="BH23" s="908"/>
      <c r="BI23" s="908"/>
      <c r="BJ23" s="908"/>
      <c r="BK23" s="909"/>
    </row>
    <row r="24" spans="3:63" ht="15" customHeight="1">
      <c r="C24" s="78"/>
      <c r="D24" s="94"/>
      <c r="E24" s="945" t="s">
        <v>348</v>
      </c>
      <c r="F24" s="945"/>
      <c r="G24" s="945"/>
      <c r="H24" s="945"/>
      <c r="I24" s="945"/>
      <c r="J24" s="932"/>
      <c r="K24" s="916"/>
      <c r="L24" s="926" t="str">
        <f>IF(AD25="●","■",IF(AD31="●","■",IF(AD38="●","■","□")))</f>
        <v>□</v>
      </c>
      <c r="M24" s="985" t="s">
        <v>249</v>
      </c>
      <c r="N24" s="987" t="s">
        <v>441</v>
      </c>
      <c r="O24" s="987"/>
      <c r="P24" s="987"/>
      <c r="Q24" s="987"/>
      <c r="R24" s="987"/>
      <c r="S24" s="987"/>
      <c r="T24" s="987"/>
      <c r="U24" s="987"/>
      <c r="V24" s="987"/>
      <c r="W24" s="987"/>
      <c r="X24" s="987"/>
      <c r="Y24" s="987"/>
      <c r="Z24" s="987"/>
      <c r="AA24" s="987"/>
      <c r="AB24" s="987"/>
      <c r="AC24" s="987"/>
      <c r="AD24" s="988"/>
      <c r="AF24" s="8"/>
      <c r="AH24" s="63"/>
      <c r="AI24" s="921" t="s">
        <v>99</v>
      </c>
      <c r="AJ24" s="921"/>
      <c r="AK24" s="921"/>
      <c r="AL24" s="921"/>
      <c r="AM24" s="921"/>
      <c r="AN24" s="921"/>
      <c r="AO24" s="921"/>
      <c r="AP24" s="977"/>
      <c r="AQ24" s="977"/>
      <c r="AR24" s="989" t="s">
        <v>312</v>
      </c>
      <c r="AS24" s="983" t="s">
        <v>442</v>
      </c>
      <c r="AT24" s="983"/>
      <c r="AU24" s="983"/>
      <c r="AV24" s="983"/>
      <c r="AW24" s="983"/>
      <c r="AX24" s="983"/>
      <c r="AY24" s="983"/>
      <c r="AZ24" s="983"/>
      <c r="BA24" s="984" t="s">
        <v>443</v>
      </c>
      <c r="BB24" s="984"/>
      <c r="BC24" s="984"/>
      <c r="BD24" s="992"/>
      <c r="BE24" s="992"/>
      <c r="BF24" s="992"/>
      <c r="BG24" s="993" t="s">
        <v>440</v>
      </c>
      <c r="BH24" s="993"/>
      <c r="BI24" s="993"/>
      <c r="BJ24" s="993"/>
      <c r="BK24" s="994"/>
    </row>
    <row r="25" spans="3:63" ht="15" customHeight="1">
      <c r="C25" s="80"/>
      <c r="D25" s="285"/>
      <c r="E25" s="945"/>
      <c r="F25" s="945"/>
      <c r="G25" s="945"/>
      <c r="H25" s="945"/>
      <c r="I25" s="945"/>
      <c r="J25" s="932"/>
      <c r="K25" s="916"/>
      <c r="L25" s="927"/>
      <c r="M25" s="986"/>
      <c r="N25" s="286" t="s">
        <v>444</v>
      </c>
      <c r="O25" s="286"/>
      <c r="P25" s="286"/>
      <c r="Q25" s="286"/>
      <c r="R25" s="286"/>
      <c r="S25" s="286"/>
      <c r="T25" s="286"/>
      <c r="U25" s="286"/>
      <c r="V25" s="286"/>
      <c r="W25" s="286"/>
      <c r="X25" s="286"/>
      <c r="Y25" s="286"/>
      <c r="Z25" s="286"/>
      <c r="AA25" s="286"/>
      <c r="AB25" s="286"/>
      <c r="AC25" s="286"/>
      <c r="AD25" s="287" t="str">
        <f>IF(M24="●","●",IF(M26="●","●",IF(M27="●","●","○")))</f>
        <v>○</v>
      </c>
      <c r="AF25" s="8"/>
      <c r="AH25" s="63"/>
      <c r="AI25" s="267"/>
      <c r="AJ25" s="931" t="s">
        <v>348</v>
      </c>
      <c r="AK25" s="931"/>
      <c r="AL25" s="931"/>
      <c r="AM25" s="931"/>
      <c r="AN25" s="931"/>
      <c r="AO25" s="932"/>
      <c r="AP25" s="977"/>
      <c r="AQ25" s="977"/>
      <c r="AR25" s="990"/>
      <c r="AS25" s="967" t="s">
        <v>445</v>
      </c>
      <c r="AT25" s="967"/>
      <c r="AU25" s="967"/>
      <c r="AV25" s="967"/>
      <c r="AW25" s="967"/>
      <c r="AX25" s="967"/>
      <c r="AY25" s="967"/>
      <c r="AZ25" s="967"/>
      <c r="BA25" s="967"/>
      <c r="BB25" s="995" t="s">
        <v>446</v>
      </c>
      <c r="BC25" s="995"/>
      <c r="BD25" s="996"/>
      <c r="BE25" s="996"/>
      <c r="BF25" s="996"/>
      <c r="BG25" s="921" t="s">
        <v>447</v>
      </c>
      <c r="BH25" s="921"/>
      <c r="BI25" s="921"/>
      <c r="BJ25" s="921"/>
      <c r="BK25" s="997"/>
    </row>
    <row r="26" spans="3:63" ht="15" customHeight="1">
      <c r="C26" s="80"/>
      <c r="D26" s="285"/>
      <c r="E26" s="945"/>
      <c r="F26" s="945"/>
      <c r="G26" s="945"/>
      <c r="H26" s="945"/>
      <c r="I26" s="945"/>
      <c r="J26" s="932"/>
      <c r="K26" s="916"/>
      <c r="L26" s="927"/>
      <c r="M26" s="288" t="s">
        <v>249</v>
      </c>
      <c r="N26" s="974" t="s">
        <v>302</v>
      </c>
      <c r="O26" s="974"/>
      <c r="P26" s="974"/>
      <c r="Q26" s="974"/>
      <c r="R26" s="974"/>
      <c r="S26" s="974"/>
      <c r="T26" s="974"/>
      <c r="U26" s="974"/>
      <c r="V26" s="974"/>
      <c r="W26" s="974"/>
      <c r="X26" s="974"/>
      <c r="Y26" s="974"/>
      <c r="Z26" s="974"/>
      <c r="AA26" s="974"/>
      <c r="AB26" s="974"/>
      <c r="AC26" s="974"/>
      <c r="AD26" s="975"/>
      <c r="AF26" s="8"/>
      <c r="AH26" s="63"/>
      <c r="AI26" s="267"/>
      <c r="AJ26" s="931"/>
      <c r="AK26" s="931"/>
      <c r="AL26" s="931"/>
      <c r="AM26" s="931"/>
      <c r="AN26" s="931"/>
      <c r="AO26" s="932"/>
      <c r="AP26" s="977"/>
      <c r="AQ26" s="979"/>
      <c r="AR26" s="991"/>
      <c r="AS26" s="998" t="s">
        <v>448</v>
      </c>
      <c r="AT26" s="998"/>
      <c r="AU26" s="998"/>
      <c r="AV26" s="998"/>
      <c r="AW26" s="998"/>
      <c r="AX26" s="998"/>
      <c r="AY26" s="998"/>
      <c r="AZ26" s="998"/>
      <c r="BA26" s="998"/>
      <c r="BB26" s="999" t="s">
        <v>449</v>
      </c>
      <c r="BC26" s="999"/>
      <c r="BD26" s="1000"/>
      <c r="BE26" s="1000"/>
      <c r="BF26" s="1000"/>
      <c r="BG26" s="1001" t="s">
        <v>447</v>
      </c>
      <c r="BH26" s="1001"/>
      <c r="BI26" s="1001"/>
      <c r="BJ26" s="1001"/>
      <c r="BK26" s="1002"/>
    </row>
    <row r="27" spans="3:63" ht="15" customHeight="1" thickBot="1">
      <c r="C27" s="80"/>
      <c r="D27" s="15"/>
      <c r="E27" s="931"/>
      <c r="F27" s="931"/>
      <c r="G27" s="931"/>
      <c r="H27" s="931"/>
      <c r="I27" s="931"/>
      <c r="J27" s="932"/>
      <c r="K27" s="916"/>
      <c r="L27" s="927"/>
      <c r="M27" s="288" t="s">
        <v>249</v>
      </c>
      <c r="N27" s="974" t="s">
        <v>303</v>
      </c>
      <c r="O27" s="974"/>
      <c r="P27" s="974"/>
      <c r="Q27" s="974"/>
      <c r="R27" s="974"/>
      <c r="S27" s="974"/>
      <c r="T27" s="974"/>
      <c r="U27" s="974"/>
      <c r="V27" s="974"/>
      <c r="W27" s="974"/>
      <c r="X27" s="974"/>
      <c r="Y27" s="974"/>
      <c r="Z27" s="974"/>
      <c r="AA27" s="974"/>
      <c r="AB27" s="974"/>
      <c r="AC27" s="974"/>
      <c r="AD27" s="975"/>
      <c r="AF27" s="8"/>
      <c r="AH27" s="60"/>
      <c r="AI27" s="268"/>
      <c r="AJ27" s="956"/>
      <c r="AK27" s="956"/>
      <c r="AL27" s="956"/>
      <c r="AM27" s="956"/>
      <c r="AN27" s="956"/>
      <c r="AO27" s="957"/>
      <c r="AP27" s="978"/>
      <c r="AQ27" s="289" t="s">
        <v>312</v>
      </c>
      <c r="AR27" s="910" t="s">
        <v>450</v>
      </c>
      <c r="AS27" s="910"/>
      <c r="AT27" s="910"/>
      <c r="AU27" s="910"/>
      <c r="AV27" s="910"/>
      <c r="AW27" s="910"/>
      <c r="AX27" s="910"/>
      <c r="AY27" s="910"/>
      <c r="AZ27" s="910"/>
      <c r="BA27" s="910"/>
      <c r="BB27" s="910"/>
      <c r="BC27" s="910"/>
      <c r="BD27" s="910"/>
      <c r="BE27" s="910"/>
      <c r="BF27" s="910"/>
      <c r="BG27" s="910"/>
      <c r="BH27" s="910"/>
      <c r="BI27" s="910"/>
      <c r="BJ27" s="910"/>
      <c r="BK27" s="911"/>
    </row>
    <row r="28" spans="3:63" ht="15" customHeight="1">
      <c r="C28" s="80"/>
      <c r="D28" s="11"/>
      <c r="E28" s="931"/>
      <c r="F28" s="931"/>
      <c r="G28" s="931"/>
      <c r="H28" s="931"/>
      <c r="I28" s="931"/>
      <c r="J28" s="932"/>
      <c r="K28" s="916"/>
      <c r="L28" s="927"/>
      <c r="M28" s="288" t="s">
        <v>249</v>
      </c>
      <c r="N28" s="974" t="s">
        <v>304</v>
      </c>
      <c r="O28" s="974"/>
      <c r="P28" s="974"/>
      <c r="Q28" s="974"/>
      <c r="R28" s="974"/>
      <c r="S28" s="974"/>
      <c r="T28" s="974"/>
      <c r="U28" s="974"/>
      <c r="V28" s="974"/>
      <c r="W28" s="974"/>
      <c r="X28" s="974"/>
      <c r="Y28" s="974"/>
      <c r="Z28" s="974"/>
      <c r="AA28" s="974"/>
      <c r="AB28" s="974"/>
      <c r="AC28" s="974"/>
      <c r="AD28" s="975"/>
      <c r="AF28" s="8"/>
      <c r="AH28" s="8"/>
      <c r="AI28" s="8"/>
      <c r="AJ28" s="8"/>
      <c r="AK28" s="8"/>
      <c r="AL28" s="8"/>
      <c r="AM28" s="8"/>
      <c r="AN28" s="8"/>
      <c r="AO28" s="8"/>
      <c r="AQ28" s="8"/>
      <c r="AR28" s="8"/>
      <c r="AS28" s="8"/>
      <c r="AT28" s="8"/>
      <c r="AU28" s="8"/>
      <c r="AV28" s="8"/>
      <c r="AW28" s="8"/>
      <c r="AX28" s="8"/>
      <c r="AY28" s="8"/>
      <c r="AZ28" s="8"/>
      <c r="BA28" s="8"/>
      <c r="BB28" s="8"/>
      <c r="BC28" s="8"/>
      <c r="BD28" s="8"/>
      <c r="BE28" s="8"/>
      <c r="BF28" s="8"/>
      <c r="BG28" s="8"/>
      <c r="BH28" s="8"/>
      <c r="BI28" s="8"/>
      <c r="BJ28" s="8"/>
      <c r="BK28" s="8"/>
    </row>
    <row r="29" spans="3:67" ht="15" customHeight="1" thickBot="1">
      <c r="C29" s="80"/>
      <c r="D29" s="15"/>
      <c r="E29" s="931"/>
      <c r="F29" s="931"/>
      <c r="G29" s="931"/>
      <c r="H29" s="931"/>
      <c r="I29" s="931"/>
      <c r="J29" s="932"/>
      <c r="K29" s="916"/>
      <c r="L29" s="927"/>
      <c r="M29" s="288" t="s">
        <v>249</v>
      </c>
      <c r="N29" s="974" t="s">
        <v>451</v>
      </c>
      <c r="O29" s="974"/>
      <c r="P29" s="974"/>
      <c r="Q29" s="974"/>
      <c r="R29" s="974"/>
      <c r="S29" s="974"/>
      <c r="T29" s="974"/>
      <c r="U29" s="974"/>
      <c r="V29" s="974"/>
      <c r="W29" s="974"/>
      <c r="X29" s="974"/>
      <c r="Y29" s="974"/>
      <c r="Z29" s="974"/>
      <c r="AA29" s="974"/>
      <c r="AB29" s="974"/>
      <c r="AC29" s="974"/>
      <c r="AD29" s="975"/>
      <c r="AF29" s="8"/>
      <c r="AG29" s="1" t="s">
        <v>452</v>
      </c>
      <c r="AN29" s="77" t="str">
        <f>IF(AP30="■","■：","□：")</f>
        <v>□：</v>
      </c>
      <c r="AO29" s="1" t="s">
        <v>367</v>
      </c>
      <c r="AT29" s="8"/>
      <c r="AU29" s="8"/>
      <c r="AV29" s="8"/>
      <c r="AW29" s="8"/>
      <c r="AX29" s="8"/>
      <c r="AY29" s="8"/>
      <c r="AZ29" s="8"/>
      <c r="BA29" s="8"/>
      <c r="BB29" s="8"/>
      <c r="BC29" s="8"/>
      <c r="BD29" s="8"/>
      <c r="BE29" s="8"/>
      <c r="BF29" s="8"/>
      <c r="BG29" s="8"/>
      <c r="BH29" s="8"/>
      <c r="BI29" s="8"/>
      <c r="BJ29" s="8"/>
      <c r="BK29" s="8"/>
      <c r="BO29" s="8"/>
    </row>
    <row r="30" spans="3:63" ht="15" customHeight="1">
      <c r="C30" s="80"/>
      <c r="D30" s="15"/>
      <c r="E30" s="931"/>
      <c r="F30" s="931"/>
      <c r="G30" s="931"/>
      <c r="H30" s="931"/>
      <c r="I30" s="931"/>
      <c r="J30" s="932"/>
      <c r="K30" s="916"/>
      <c r="L30" s="927"/>
      <c r="M30" s="1003" t="s">
        <v>249</v>
      </c>
      <c r="N30" s="1004" t="s">
        <v>453</v>
      </c>
      <c r="O30" s="1004"/>
      <c r="P30" s="1004"/>
      <c r="Q30" s="1004"/>
      <c r="R30" s="1004"/>
      <c r="S30" s="1004"/>
      <c r="T30" s="1004"/>
      <c r="U30" s="1004"/>
      <c r="V30" s="1004"/>
      <c r="W30" s="1004"/>
      <c r="X30" s="1004"/>
      <c r="Y30" s="1004"/>
      <c r="Z30" s="1004"/>
      <c r="AA30" s="1004"/>
      <c r="AB30" s="1004"/>
      <c r="AC30" s="1004"/>
      <c r="AD30" s="1005"/>
      <c r="AF30" s="8"/>
      <c r="AH30" s="58"/>
      <c r="AI30" s="1006" t="s">
        <v>313</v>
      </c>
      <c r="AJ30" s="1006"/>
      <c r="AK30" s="1006"/>
      <c r="AL30" s="1006"/>
      <c r="AM30" s="1006"/>
      <c r="AN30" s="1006"/>
      <c r="AO30" s="1007"/>
      <c r="AP30" s="1012" t="str">
        <f>IF(AQ30="■",IF(AQ31="■",IF(AQ32="■","■","□"),"□"),"□")</f>
        <v>□</v>
      </c>
      <c r="AQ30" s="290" t="s">
        <v>312</v>
      </c>
      <c r="AR30" s="919" t="s">
        <v>368</v>
      </c>
      <c r="AS30" s="919"/>
      <c r="AT30" s="919"/>
      <c r="AU30" s="919"/>
      <c r="AV30" s="919"/>
      <c r="AW30" s="919"/>
      <c r="AX30" s="74" t="s">
        <v>365</v>
      </c>
      <c r="AY30" s="1015"/>
      <c r="AZ30" s="1015"/>
      <c r="BA30" s="1015"/>
      <c r="BB30" s="919" t="s">
        <v>369</v>
      </c>
      <c r="BC30" s="919"/>
      <c r="BD30" s="919"/>
      <c r="BE30" s="919"/>
      <c r="BF30" s="919"/>
      <c r="BG30" s="919"/>
      <c r="BH30" s="919"/>
      <c r="BI30" s="919"/>
      <c r="BJ30" s="919"/>
      <c r="BK30" s="920"/>
    </row>
    <row r="31" spans="3:63" ht="15" customHeight="1">
      <c r="C31" s="80"/>
      <c r="D31" s="11"/>
      <c r="E31" s="931"/>
      <c r="F31" s="931"/>
      <c r="G31" s="931"/>
      <c r="H31" s="931"/>
      <c r="I31" s="931"/>
      <c r="J31" s="932"/>
      <c r="K31" s="916"/>
      <c r="L31" s="927"/>
      <c r="M31" s="986"/>
      <c r="N31" s="286" t="s">
        <v>454</v>
      </c>
      <c r="O31" s="286"/>
      <c r="P31" s="286"/>
      <c r="Q31" s="286"/>
      <c r="R31" s="286"/>
      <c r="S31" s="286"/>
      <c r="T31" s="286"/>
      <c r="U31" s="286"/>
      <c r="V31" s="286"/>
      <c r="W31" s="286"/>
      <c r="X31" s="286"/>
      <c r="Y31" s="286"/>
      <c r="Z31" s="286"/>
      <c r="AA31" s="286"/>
      <c r="AB31" s="286"/>
      <c r="AC31" s="286"/>
      <c r="AD31" s="287" t="str">
        <f>IF(M28="●","●",IF(M29="●","●",IF(M30="●","●",IF(M32="●","●",IF(M33="●","●",IF(M34="●","●","○"))))))</f>
        <v>○</v>
      </c>
      <c r="AF31" s="8"/>
      <c r="AH31" s="63"/>
      <c r="AI31" s="1008"/>
      <c r="AJ31" s="1008"/>
      <c r="AK31" s="1008"/>
      <c r="AL31" s="1008"/>
      <c r="AM31" s="1008"/>
      <c r="AN31" s="1008"/>
      <c r="AO31" s="1009"/>
      <c r="AP31" s="1013"/>
      <c r="AQ31" s="291" t="s">
        <v>312</v>
      </c>
      <c r="AR31" s="943" t="s">
        <v>370</v>
      </c>
      <c r="AS31" s="943"/>
      <c r="AT31" s="943"/>
      <c r="AU31" s="943"/>
      <c r="AV31" s="943"/>
      <c r="AW31" s="943"/>
      <c r="AX31" s="72" t="s">
        <v>365</v>
      </c>
      <c r="AY31" s="964"/>
      <c r="AZ31" s="964"/>
      <c r="BA31" s="964"/>
      <c r="BB31" s="943" t="s">
        <v>371</v>
      </c>
      <c r="BC31" s="943"/>
      <c r="BD31" s="943"/>
      <c r="BE31" s="943"/>
      <c r="BF31" s="943"/>
      <c r="BG31" s="943"/>
      <c r="BH31" s="943"/>
      <c r="BI31" s="943"/>
      <c r="BJ31" s="943"/>
      <c r="BK31" s="944"/>
    </row>
    <row r="32" spans="3:63" ht="15" customHeight="1" thickBot="1">
      <c r="C32" s="80"/>
      <c r="D32" s="15"/>
      <c r="E32" s="931"/>
      <c r="F32" s="1016"/>
      <c r="G32" s="1016"/>
      <c r="H32" s="1016"/>
      <c r="I32" s="1016"/>
      <c r="J32" s="960"/>
      <c r="K32" s="916"/>
      <c r="L32" s="927"/>
      <c r="M32" s="288" t="s">
        <v>249</v>
      </c>
      <c r="N32" s="974" t="s">
        <v>455</v>
      </c>
      <c r="O32" s="974"/>
      <c r="P32" s="974"/>
      <c r="Q32" s="974"/>
      <c r="R32" s="974"/>
      <c r="S32" s="974"/>
      <c r="T32" s="974"/>
      <c r="U32" s="974"/>
      <c r="V32" s="974"/>
      <c r="W32" s="974"/>
      <c r="X32" s="974"/>
      <c r="Y32" s="974"/>
      <c r="Z32" s="974"/>
      <c r="AA32" s="974"/>
      <c r="AB32" s="974"/>
      <c r="AC32" s="974"/>
      <c r="AD32" s="975"/>
      <c r="AF32" s="8"/>
      <c r="AH32" s="60"/>
      <c r="AI32" s="1010"/>
      <c r="AJ32" s="1010"/>
      <c r="AK32" s="1010"/>
      <c r="AL32" s="1010"/>
      <c r="AM32" s="1010"/>
      <c r="AN32" s="1010"/>
      <c r="AO32" s="1011"/>
      <c r="AP32" s="1014"/>
      <c r="AQ32" s="292" t="s">
        <v>312</v>
      </c>
      <c r="AR32" s="1017" t="s">
        <v>372</v>
      </c>
      <c r="AS32" s="1017"/>
      <c r="AT32" s="1017"/>
      <c r="AU32" s="1017"/>
      <c r="AV32" s="1017"/>
      <c r="AW32" s="1017"/>
      <c r="AX32" s="1017"/>
      <c r="AY32" s="1017"/>
      <c r="AZ32" s="1017"/>
      <c r="BA32" s="1017"/>
      <c r="BB32" s="1017"/>
      <c r="BC32" s="1017"/>
      <c r="BD32" s="1017"/>
      <c r="BE32" s="1017"/>
      <c r="BF32" s="1017"/>
      <c r="BG32" s="1017"/>
      <c r="BH32" s="1017"/>
      <c r="BI32" s="1017"/>
      <c r="BJ32" s="1017"/>
      <c r="BK32" s="1018"/>
    </row>
    <row r="33" spans="3:63" ht="15" customHeight="1">
      <c r="C33" s="80"/>
      <c r="D33" s="11"/>
      <c r="E33" s="1016"/>
      <c r="F33" s="1016"/>
      <c r="G33" s="1016"/>
      <c r="H33" s="1016"/>
      <c r="I33" s="1016"/>
      <c r="J33" s="960"/>
      <c r="K33" s="916"/>
      <c r="L33" s="927"/>
      <c r="M33" s="288" t="s">
        <v>249</v>
      </c>
      <c r="N33" s="974" t="s">
        <v>456</v>
      </c>
      <c r="O33" s="974"/>
      <c r="P33" s="974"/>
      <c r="Q33" s="974"/>
      <c r="R33" s="974"/>
      <c r="S33" s="974"/>
      <c r="T33" s="974"/>
      <c r="U33" s="974"/>
      <c r="V33" s="974"/>
      <c r="W33" s="974"/>
      <c r="X33" s="974"/>
      <c r="Y33" s="974"/>
      <c r="Z33" s="974"/>
      <c r="AA33" s="974"/>
      <c r="AB33" s="974"/>
      <c r="AC33" s="974"/>
      <c r="AD33" s="975"/>
      <c r="AF33" s="8"/>
      <c r="BK33" s="8"/>
    </row>
    <row r="34" spans="3:32" ht="15" customHeight="1">
      <c r="C34" s="80"/>
      <c r="D34" s="15"/>
      <c r="E34" s="1016"/>
      <c r="F34" s="1016"/>
      <c r="G34" s="1016"/>
      <c r="H34" s="1016"/>
      <c r="I34" s="1016"/>
      <c r="J34" s="960"/>
      <c r="K34" s="916"/>
      <c r="L34" s="927"/>
      <c r="M34" s="288" t="s">
        <v>249</v>
      </c>
      <c r="N34" s="974" t="s">
        <v>305</v>
      </c>
      <c r="O34" s="974"/>
      <c r="P34" s="974"/>
      <c r="Q34" s="974"/>
      <c r="R34" s="974"/>
      <c r="S34" s="974"/>
      <c r="T34" s="974"/>
      <c r="U34" s="974"/>
      <c r="V34" s="974"/>
      <c r="W34" s="974"/>
      <c r="X34" s="974"/>
      <c r="Y34" s="974"/>
      <c r="Z34" s="974"/>
      <c r="AA34" s="974"/>
      <c r="AB34" s="974"/>
      <c r="AC34" s="974"/>
      <c r="AD34" s="975"/>
      <c r="AF34" s="8"/>
    </row>
    <row r="35" spans="3:63" ht="15" customHeight="1" thickBot="1">
      <c r="C35" s="80"/>
      <c r="D35" s="15"/>
      <c r="E35" s="1016"/>
      <c r="F35" s="1016"/>
      <c r="G35" s="1016"/>
      <c r="H35" s="1016"/>
      <c r="I35" s="1016"/>
      <c r="J35" s="960"/>
      <c r="K35" s="916"/>
      <c r="L35" s="927"/>
      <c r="M35" s="288" t="s">
        <v>249</v>
      </c>
      <c r="N35" s="974" t="s">
        <v>457</v>
      </c>
      <c r="O35" s="974"/>
      <c r="P35" s="974"/>
      <c r="Q35" s="974"/>
      <c r="R35" s="974"/>
      <c r="S35" s="974"/>
      <c r="T35" s="974"/>
      <c r="U35" s="974"/>
      <c r="V35" s="974"/>
      <c r="W35" s="974"/>
      <c r="X35" s="974"/>
      <c r="Y35" s="974"/>
      <c r="Z35" s="974"/>
      <c r="AA35" s="974"/>
      <c r="AB35" s="974"/>
      <c r="AC35" s="974"/>
      <c r="AD35" s="975"/>
      <c r="AF35" s="8"/>
      <c r="AG35" s="8" t="s">
        <v>458</v>
      </c>
      <c r="AI35" s="8"/>
      <c r="AJ35" s="8"/>
      <c r="AK35" s="8"/>
      <c r="AL35" s="8"/>
      <c r="AM35" s="8"/>
      <c r="AN35" s="8"/>
      <c r="AO35" s="8"/>
      <c r="AP35" s="8"/>
      <c r="AQ35" s="8"/>
      <c r="AR35" s="8"/>
      <c r="AS35" s="8"/>
      <c r="AT35" s="8"/>
      <c r="AU35" s="8"/>
      <c r="AV35" s="8"/>
      <c r="AW35" s="8"/>
      <c r="AX35" s="8"/>
      <c r="AY35" s="8"/>
      <c r="AZ35" s="8"/>
      <c r="BA35" s="8"/>
      <c r="BF35" s="8"/>
      <c r="BG35" s="8"/>
      <c r="BH35" s="8"/>
      <c r="BI35" s="8"/>
      <c r="BJ35" s="8"/>
      <c r="BK35" s="8"/>
    </row>
    <row r="36" spans="3:63" ht="15" customHeight="1">
      <c r="C36" s="63"/>
      <c r="E36" s="293"/>
      <c r="F36" s="293"/>
      <c r="G36" s="293"/>
      <c r="H36" s="293"/>
      <c r="I36" s="293"/>
      <c r="J36" s="294"/>
      <c r="K36" s="916"/>
      <c r="L36" s="927"/>
      <c r="M36" s="288" t="s">
        <v>249</v>
      </c>
      <c r="N36" s="974" t="s">
        <v>459</v>
      </c>
      <c r="O36" s="974"/>
      <c r="P36" s="974"/>
      <c r="Q36" s="974"/>
      <c r="R36" s="974"/>
      <c r="S36" s="974"/>
      <c r="T36" s="974"/>
      <c r="U36" s="974"/>
      <c r="V36" s="974"/>
      <c r="W36" s="974"/>
      <c r="X36" s="974"/>
      <c r="Y36" s="974"/>
      <c r="Z36" s="974"/>
      <c r="AA36" s="974"/>
      <c r="AB36" s="974"/>
      <c r="AC36" s="974"/>
      <c r="AD36" s="975"/>
      <c r="AF36" s="8"/>
      <c r="AH36" s="95" t="s">
        <v>373</v>
      </c>
      <c r="AI36" s="908" t="s">
        <v>374</v>
      </c>
      <c r="AJ36" s="908"/>
      <c r="AK36" s="908"/>
      <c r="AL36" s="908"/>
      <c r="AM36" s="908"/>
      <c r="AN36" s="908"/>
      <c r="AO36" s="908"/>
      <c r="AP36" s="908"/>
      <c r="AQ36" s="908"/>
      <c r="AR36" s="908"/>
      <c r="AS36" s="908"/>
      <c r="AT36" s="908"/>
      <c r="AU36" s="908"/>
      <c r="AV36" s="908"/>
      <c r="AW36" s="908"/>
      <c r="AX36" s="908"/>
      <c r="AY36" s="908"/>
      <c r="AZ36" s="908"/>
      <c r="BA36" s="908"/>
      <c r="BB36" s="908"/>
      <c r="BC36" s="908" t="s">
        <v>375</v>
      </c>
      <c r="BD36" s="908"/>
      <c r="BE36" s="908"/>
      <c r="BF36" s="908"/>
      <c r="BG36" s="908"/>
      <c r="BH36" s="908"/>
      <c r="BI36" s="908"/>
      <c r="BJ36" s="908"/>
      <c r="BK36" s="909"/>
    </row>
    <row r="37" spans="3:63" ht="15" customHeight="1">
      <c r="C37" s="63"/>
      <c r="D37" s="8"/>
      <c r="E37" s="8"/>
      <c r="F37" s="8"/>
      <c r="G37" s="8"/>
      <c r="H37" s="8"/>
      <c r="I37" s="8"/>
      <c r="J37" s="9"/>
      <c r="K37" s="916"/>
      <c r="L37" s="927"/>
      <c r="M37" s="1003" t="s">
        <v>249</v>
      </c>
      <c r="N37" s="1004" t="s">
        <v>460</v>
      </c>
      <c r="O37" s="1004"/>
      <c r="P37" s="1004"/>
      <c r="Q37" s="1004"/>
      <c r="R37" s="1004"/>
      <c r="S37" s="1004"/>
      <c r="T37" s="1004"/>
      <c r="U37" s="1004"/>
      <c r="V37" s="1004"/>
      <c r="W37" s="1004"/>
      <c r="X37" s="1004"/>
      <c r="Y37" s="1004"/>
      <c r="Z37" s="1004"/>
      <c r="AA37" s="1004"/>
      <c r="AB37" s="1004"/>
      <c r="AC37" s="1004"/>
      <c r="AD37" s="1005"/>
      <c r="AF37" s="8"/>
      <c r="AH37" s="96" t="s">
        <v>344</v>
      </c>
      <c r="AI37" s="967" t="s">
        <v>306</v>
      </c>
      <c r="AJ37" s="967"/>
      <c r="AK37" s="967"/>
      <c r="AL37" s="967"/>
      <c r="AM37" s="967"/>
      <c r="AN37" s="967"/>
      <c r="AO37" s="967"/>
      <c r="AP37" s="967"/>
      <c r="AQ37" s="967"/>
      <c r="AR37" s="967"/>
      <c r="AS37" s="967"/>
      <c r="AT37" s="967"/>
      <c r="AU37" s="967"/>
      <c r="AV37" s="967"/>
      <c r="AW37" s="967"/>
      <c r="AX37" s="967"/>
      <c r="AY37" s="967"/>
      <c r="AZ37" s="967"/>
      <c r="BA37" s="967"/>
      <c r="BB37" s="967"/>
      <c r="BC37" s="967" t="s">
        <v>345</v>
      </c>
      <c r="BD37" s="967"/>
      <c r="BE37" s="967"/>
      <c r="BF37" s="967"/>
      <c r="BG37" s="967"/>
      <c r="BH37" s="967"/>
      <c r="BI37" s="967"/>
      <c r="BJ37" s="967"/>
      <c r="BK37" s="968"/>
    </row>
    <row r="38" spans="3:63" ht="15" customHeight="1" thickBot="1">
      <c r="C38" s="60"/>
      <c r="D38" s="61"/>
      <c r="E38" s="61"/>
      <c r="F38" s="61"/>
      <c r="G38" s="61"/>
      <c r="H38" s="61"/>
      <c r="I38" s="61"/>
      <c r="J38" s="93"/>
      <c r="K38" s="917"/>
      <c r="L38" s="936"/>
      <c r="M38" s="1019"/>
      <c r="N38" s="97" t="s">
        <v>461</v>
      </c>
      <c r="O38" s="97"/>
      <c r="P38" s="97"/>
      <c r="Q38" s="97"/>
      <c r="R38" s="97"/>
      <c r="S38" s="97"/>
      <c r="T38" s="97"/>
      <c r="U38" s="97"/>
      <c r="V38" s="97"/>
      <c r="W38" s="97"/>
      <c r="X38" s="97"/>
      <c r="Y38" s="97"/>
      <c r="Z38" s="97"/>
      <c r="AA38" s="97"/>
      <c r="AB38" s="97"/>
      <c r="AC38" s="97"/>
      <c r="AD38" s="295" t="str">
        <f>IF(M35="●","●",IF(M36="●","●",IF(M37="●","●","○")))</f>
        <v>○</v>
      </c>
      <c r="AF38" s="8"/>
      <c r="AH38" s="98" t="s">
        <v>376</v>
      </c>
      <c r="AI38" s="910" t="s">
        <v>377</v>
      </c>
      <c r="AJ38" s="910"/>
      <c r="AK38" s="910"/>
      <c r="AL38" s="910"/>
      <c r="AM38" s="910"/>
      <c r="AN38" s="910"/>
      <c r="AO38" s="910"/>
      <c r="AP38" s="910"/>
      <c r="AQ38" s="910"/>
      <c r="AR38" s="910"/>
      <c r="AS38" s="910"/>
      <c r="AT38" s="910"/>
      <c r="AU38" s="910"/>
      <c r="AV38" s="910"/>
      <c r="AW38" s="910"/>
      <c r="AX38" s="910"/>
      <c r="AY38" s="910"/>
      <c r="AZ38" s="910"/>
      <c r="BA38" s="910"/>
      <c r="BB38" s="910"/>
      <c r="BC38" s="910" t="s">
        <v>345</v>
      </c>
      <c r="BD38" s="910"/>
      <c r="BE38" s="910"/>
      <c r="BF38" s="910"/>
      <c r="BG38" s="910"/>
      <c r="BH38" s="910"/>
      <c r="BI38" s="910"/>
      <c r="BJ38" s="910"/>
      <c r="BK38" s="911"/>
    </row>
    <row r="39" spans="3:62" ht="7.5" customHeight="1">
      <c r="C39" s="8"/>
      <c r="D39" s="8"/>
      <c r="E39" s="8"/>
      <c r="F39" s="8"/>
      <c r="G39" s="8"/>
      <c r="H39" s="8"/>
      <c r="I39" s="8"/>
      <c r="J39" s="8"/>
      <c r="AF39" s="8"/>
      <c r="AG39" s="8"/>
      <c r="AH39" s="8"/>
      <c r="AI39" s="8"/>
      <c r="AJ39" s="8"/>
      <c r="BC39" s="8"/>
      <c r="BD39" s="8"/>
      <c r="BE39" s="8"/>
      <c r="BF39" s="8"/>
      <c r="BG39" s="8"/>
      <c r="BH39" s="8"/>
      <c r="BI39" s="8"/>
      <c r="BJ39" s="8"/>
    </row>
    <row r="40" ht="15" customHeight="1">
      <c r="C40" s="1" t="s">
        <v>462</v>
      </c>
    </row>
  </sheetData>
  <sheetProtection/>
  <mergeCells count="131">
    <mergeCell ref="BC36:BK36"/>
    <mergeCell ref="M37:M38"/>
    <mergeCell ref="N37:AD37"/>
    <mergeCell ref="AI37:BB37"/>
    <mergeCell ref="BC37:BK37"/>
    <mergeCell ref="AI38:BB38"/>
    <mergeCell ref="BC38:BK38"/>
    <mergeCell ref="E32:J35"/>
    <mergeCell ref="N32:AD32"/>
    <mergeCell ref="AR32:BK32"/>
    <mergeCell ref="N33:AD33"/>
    <mergeCell ref="N34:AD34"/>
    <mergeCell ref="N35:AD35"/>
    <mergeCell ref="BG26:BK26"/>
    <mergeCell ref="N29:AD29"/>
    <mergeCell ref="M30:M31"/>
    <mergeCell ref="N30:AD30"/>
    <mergeCell ref="AI30:AO32"/>
    <mergeCell ref="AP30:AP32"/>
    <mergeCell ref="AR30:AW30"/>
    <mergeCell ref="AY30:BA30"/>
    <mergeCell ref="BB30:BK30"/>
    <mergeCell ref="AR31:AW31"/>
    <mergeCell ref="BD24:BF24"/>
    <mergeCell ref="BG24:BK24"/>
    <mergeCell ref="AJ25:AO27"/>
    <mergeCell ref="AS25:BA25"/>
    <mergeCell ref="BB25:BC25"/>
    <mergeCell ref="BD25:BF25"/>
    <mergeCell ref="BG25:BK25"/>
    <mergeCell ref="AS26:BA26"/>
    <mergeCell ref="BB26:BC26"/>
    <mergeCell ref="BD26:BF26"/>
    <mergeCell ref="E24:J26"/>
    <mergeCell ref="L24:L38"/>
    <mergeCell ref="M24:M25"/>
    <mergeCell ref="N24:AD24"/>
    <mergeCell ref="AI24:AO24"/>
    <mergeCell ref="AR24:AR26"/>
    <mergeCell ref="N36:AD36"/>
    <mergeCell ref="AI36:BB36"/>
    <mergeCell ref="AY31:BA31"/>
    <mergeCell ref="BB31:BK31"/>
    <mergeCell ref="AH23:AO23"/>
    <mergeCell ref="AP23:AP27"/>
    <mergeCell ref="AQ23:AQ26"/>
    <mergeCell ref="AS23:BA23"/>
    <mergeCell ref="BB23:BC23"/>
    <mergeCell ref="BD23:BF23"/>
    <mergeCell ref="AR27:BK27"/>
    <mergeCell ref="BG23:BK23"/>
    <mergeCell ref="AS24:AZ24"/>
    <mergeCell ref="BA24:BC24"/>
    <mergeCell ref="C22:J22"/>
    <mergeCell ref="K22:K38"/>
    <mergeCell ref="M22:AD22"/>
    <mergeCell ref="M23:U23"/>
    <mergeCell ref="W23:Y23"/>
    <mergeCell ref="Z23:AD23"/>
    <mergeCell ref="N26:AD26"/>
    <mergeCell ref="E27:J31"/>
    <mergeCell ref="N27:AD27"/>
    <mergeCell ref="N28:AD28"/>
    <mergeCell ref="P19:T19"/>
    <mergeCell ref="U19:X19"/>
    <mergeCell ref="BD19:BF19"/>
    <mergeCell ref="BG19:BK19"/>
    <mergeCell ref="AU20:BK20"/>
    <mergeCell ref="AS21:BK21"/>
    <mergeCell ref="BA17:BB17"/>
    <mergeCell ref="BD17:BK17"/>
    <mergeCell ref="P18:T18"/>
    <mergeCell ref="U18:X18"/>
    <mergeCell ref="BD18:BF18"/>
    <mergeCell ref="BG18:BK18"/>
    <mergeCell ref="AQ12:AQ21"/>
    <mergeCell ref="AR12:AR20"/>
    <mergeCell ref="AT12:BB12"/>
    <mergeCell ref="BD12:BF12"/>
    <mergeCell ref="E16:J20"/>
    <mergeCell ref="P16:T16"/>
    <mergeCell ref="U16:X16"/>
    <mergeCell ref="AU16:AY16"/>
    <mergeCell ref="BA16:BB16"/>
    <mergeCell ref="BD16:BK16"/>
    <mergeCell ref="P17:T17"/>
    <mergeCell ref="U17:X17"/>
    <mergeCell ref="AJ17:AO20"/>
    <mergeCell ref="AU17:AY17"/>
    <mergeCell ref="BD14:BK14"/>
    <mergeCell ref="O15:T15"/>
    <mergeCell ref="U15:X15"/>
    <mergeCell ref="AU15:AY15"/>
    <mergeCell ref="BA15:BB15"/>
    <mergeCell ref="BD15:BK15"/>
    <mergeCell ref="BG12:BK12"/>
    <mergeCell ref="E13:J15"/>
    <mergeCell ref="AS13:AS20"/>
    <mergeCell ref="AU13:AY13"/>
    <mergeCell ref="BA13:BB13"/>
    <mergeCell ref="BD13:BK13"/>
    <mergeCell ref="O14:T14"/>
    <mergeCell ref="U14:X14"/>
    <mergeCell ref="AU14:AY14"/>
    <mergeCell ref="BA14:BB14"/>
    <mergeCell ref="AU9:BK9"/>
    <mergeCell ref="AU10:BK10"/>
    <mergeCell ref="C11:J11"/>
    <mergeCell ref="K11:K20"/>
    <mergeCell ref="V11:X11"/>
    <mergeCell ref="Y11:Z11"/>
    <mergeCell ref="AU11:BK11"/>
    <mergeCell ref="V12:X12"/>
    <mergeCell ref="Y12:Z12"/>
    <mergeCell ref="AJ12:AO16"/>
    <mergeCell ref="AH6:AO6"/>
    <mergeCell ref="AP6:AP21"/>
    <mergeCell ref="AQ6:AQ11"/>
    <mergeCell ref="AS6:BK6"/>
    <mergeCell ref="AI7:AO7"/>
    <mergeCell ref="AR7:AR11"/>
    <mergeCell ref="AT7:BK7"/>
    <mergeCell ref="AS8:AS11"/>
    <mergeCell ref="AU8:BK8"/>
    <mergeCell ref="AJ9:AO11"/>
    <mergeCell ref="A1:D1"/>
    <mergeCell ref="C6:J7"/>
    <mergeCell ref="K6:M7"/>
    <mergeCell ref="N6:S7"/>
    <mergeCell ref="T6:V7"/>
    <mergeCell ref="W6:AD7"/>
  </mergeCells>
  <printOptions/>
  <pageMargins left="0.41" right="0.4" top="0.46" bottom="0.4724409448818898" header="0.46" footer="0.4724409448818898"/>
  <pageSetup horizontalDpi="400" verticalDpi="400" orientation="landscape" paperSize="9"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K43"/>
  <sheetViews>
    <sheetView showGridLines="0" zoomScale="85" zoomScaleNormal="85" zoomScalePageLayoutView="0" workbookViewId="0" topLeftCell="A10">
      <selection activeCell="M16" sqref="M16"/>
    </sheetView>
  </sheetViews>
  <sheetFormatPr defaultColWidth="2.25390625" defaultRowHeight="15" customHeight="1"/>
  <cols>
    <col min="1" max="1" width="1.625" style="1" customWidth="1"/>
    <col min="2" max="2" width="2.25390625" style="1" customWidth="1"/>
    <col min="3" max="3" width="2.125" style="1" customWidth="1"/>
    <col min="4" max="29" width="2.25390625" style="1" customWidth="1"/>
    <col min="30" max="30" width="7.375" style="1" customWidth="1"/>
    <col min="31" max="32" width="1.875" style="1" customWidth="1"/>
    <col min="33" max="16384" width="2.25390625" style="1" customWidth="1"/>
  </cols>
  <sheetData>
    <row r="1" spans="1:6" ht="22.5" customHeight="1">
      <c r="A1" s="1036" t="s">
        <v>121</v>
      </c>
      <c r="B1" s="942"/>
      <c r="C1" s="942"/>
      <c r="D1" s="1037"/>
      <c r="F1" s="1" t="s">
        <v>427</v>
      </c>
    </row>
    <row r="2" ht="7.5" customHeight="1"/>
    <row r="3" ht="13.5">
      <c r="B3" s="1" t="s">
        <v>307</v>
      </c>
    </row>
    <row r="4" ht="6.75" customHeight="1"/>
    <row r="5" spans="2:62" ht="15" customHeight="1" thickBot="1">
      <c r="B5" s="1" t="s">
        <v>428</v>
      </c>
      <c r="C5" s="183"/>
      <c r="D5" s="183"/>
      <c r="E5" s="183"/>
      <c r="F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3:63" ht="15" customHeight="1">
      <c r="C6" s="900" t="s">
        <v>308</v>
      </c>
      <c r="D6" s="901"/>
      <c r="E6" s="901"/>
      <c r="F6" s="901"/>
      <c r="G6" s="901"/>
      <c r="H6" s="901"/>
      <c r="I6" s="901"/>
      <c r="J6" s="901"/>
      <c r="K6" s="904"/>
      <c r="L6" s="904"/>
      <c r="M6" s="904"/>
      <c r="N6" s="906" t="s">
        <v>288</v>
      </c>
      <c r="O6" s="906"/>
      <c r="P6" s="906"/>
      <c r="Q6" s="906"/>
      <c r="R6" s="906"/>
      <c r="S6" s="906"/>
      <c r="T6" s="904"/>
      <c r="U6" s="904"/>
      <c r="V6" s="904"/>
      <c r="W6" s="908" t="s">
        <v>289</v>
      </c>
      <c r="X6" s="908"/>
      <c r="Y6" s="908"/>
      <c r="Z6" s="908"/>
      <c r="AA6" s="908"/>
      <c r="AB6" s="908"/>
      <c r="AC6" s="908"/>
      <c r="AD6" s="909"/>
      <c r="AF6" s="8"/>
      <c r="AH6" s="912" t="s">
        <v>98</v>
      </c>
      <c r="AI6" s="913"/>
      <c r="AJ6" s="913"/>
      <c r="AK6" s="913"/>
      <c r="AL6" s="913"/>
      <c r="AM6" s="913"/>
      <c r="AN6" s="913"/>
      <c r="AO6" s="914"/>
      <c r="AP6" s="260" t="str">
        <f>IF(AQ6="★",IF(AQ11="★","■","□"),"□")</f>
        <v>□</v>
      </c>
      <c r="AQ6" s="260" t="str">
        <f>IF(AR6="●","★",IF(AR7="■","★","☆"))</f>
        <v>☆</v>
      </c>
      <c r="AR6" s="189" t="s">
        <v>249</v>
      </c>
      <c r="AS6" s="919" t="s">
        <v>346</v>
      </c>
      <c r="AT6" s="919"/>
      <c r="AU6" s="919"/>
      <c r="AV6" s="919"/>
      <c r="AW6" s="919"/>
      <c r="AX6" s="919"/>
      <c r="AY6" s="919"/>
      <c r="AZ6" s="919"/>
      <c r="BA6" s="919"/>
      <c r="BB6" s="919"/>
      <c r="BC6" s="919"/>
      <c r="BD6" s="919"/>
      <c r="BE6" s="919"/>
      <c r="BF6" s="919"/>
      <c r="BG6" s="919"/>
      <c r="BH6" s="919"/>
      <c r="BI6" s="919"/>
      <c r="BJ6" s="919"/>
      <c r="BK6" s="920"/>
    </row>
    <row r="7" spans="3:63" ht="15" customHeight="1" thickBot="1">
      <c r="C7" s="902"/>
      <c r="D7" s="903"/>
      <c r="E7" s="903"/>
      <c r="F7" s="903"/>
      <c r="G7" s="903"/>
      <c r="H7" s="903"/>
      <c r="I7" s="903"/>
      <c r="J7" s="903"/>
      <c r="K7" s="905"/>
      <c r="L7" s="905"/>
      <c r="M7" s="905"/>
      <c r="N7" s="907"/>
      <c r="O7" s="907"/>
      <c r="P7" s="907"/>
      <c r="Q7" s="907"/>
      <c r="R7" s="907"/>
      <c r="S7" s="907"/>
      <c r="T7" s="905"/>
      <c r="U7" s="905"/>
      <c r="V7" s="905"/>
      <c r="W7" s="910"/>
      <c r="X7" s="910"/>
      <c r="Y7" s="910"/>
      <c r="Z7" s="910"/>
      <c r="AA7" s="910"/>
      <c r="AB7" s="910"/>
      <c r="AC7" s="910"/>
      <c r="AD7" s="911"/>
      <c r="AF7" s="8"/>
      <c r="AH7" s="63"/>
      <c r="AI7" s="921" t="s">
        <v>347</v>
      </c>
      <c r="AJ7" s="921"/>
      <c r="AK7" s="921"/>
      <c r="AL7" s="921"/>
      <c r="AM7" s="921"/>
      <c r="AN7" s="921"/>
      <c r="AO7" s="922"/>
      <c r="AP7" s="190"/>
      <c r="AQ7" s="190"/>
      <c r="AR7" s="191" t="str">
        <f>IF(AS7="●",IF(AS8="★","■","□"),"□")</f>
        <v>□</v>
      </c>
      <c r="AS7" s="192" t="s">
        <v>249</v>
      </c>
      <c r="AT7" s="924" t="s">
        <v>290</v>
      </c>
      <c r="AU7" s="924"/>
      <c r="AV7" s="924"/>
      <c r="AW7" s="924"/>
      <c r="AX7" s="924"/>
      <c r="AY7" s="924"/>
      <c r="AZ7" s="924"/>
      <c r="BA7" s="924"/>
      <c r="BB7" s="924"/>
      <c r="BC7" s="924"/>
      <c r="BD7" s="924"/>
      <c r="BE7" s="924"/>
      <c r="BF7" s="924"/>
      <c r="BG7" s="924"/>
      <c r="BH7" s="924"/>
      <c r="BI7" s="924"/>
      <c r="BJ7" s="924"/>
      <c r="BK7" s="925"/>
    </row>
    <row r="8" spans="32:63" ht="15" customHeight="1">
      <c r="AF8" s="8"/>
      <c r="AH8" s="63"/>
      <c r="AI8" s="8"/>
      <c r="AJ8" s="8"/>
      <c r="AK8" s="8"/>
      <c r="AL8" s="8"/>
      <c r="AM8" s="8"/>
      <c r="AN8" s="8"/>
      <c r="AO8" s="8"/>
      <c r="AP8" s="190"/>
      <c r="AQ8" s="190"/>
      <c r="AR8" s="190"/>
      <c r="AS8" s="261" t="str">
        <f>IF(OR(AT8="●",AT9="●",AT10="●"),"★","☆")</f>
        <v>☆</v>
      </c>
      <c r="AT8" s="193" t="s">
        <v>249</v>
      </c>
      <c r="AU8" s="929" t="s">
        <v>729</v>
      </c>
      <c r="AV8" s="929"/>
      <c r="AW8" s="929"/>
      <c r="AX8" s="929"/>
      <c r="AY8" s="929"/>
      <c r="AZ8" s="929"/>
      <c r="BA8" s="929"/>
      <c r="BB8" s="929"/>
      <c r="BC8" s="929"/>
      <c r="BD8" s="929"/>
      <c r="BE8" s="929"/>
      <c r="BF8" s="929"/>
      <c r="BG8" s="929"/>
      <c r="BH8" s="929"/>
      <c r="BI8" s="929"/>
      <c r="BJ8" s="929"/>
      <c r="BK8" s="930"/>
    </row>
    <row r="9" spans="2:63" ht="15" customHeight="1">
      <c r="B9" s="183" t="s">
        <v>703</v>
      </c>
      <c r="C9" s="183"/>
      <c r="D9" s="183"/>
      <c r="I9" s="338" t="str">
        <f>IF(K11="★",IF(K28="■","●：","○："),"○：")</f>
        <v>○：</v>
      </c>
      <c r="J9" s="183" t="s">
        <v>572</v>
      </c>
      <c r="K9" s="183"/>
      <c r="L9" s="183"/>
      <c r="M9" s="183"/>
      <c r="N9" s="183"/>
      <c r="O9" s="183"/>
      <c r="AF9" s="8"/>
      <c r="AH9" s="78"/>
      <c r="AI9" s="79"/>
      <c r="AJ9" s="931" t="s">
        <v>348</v>
      </c>
      <c r="AK9" s="931"/>
      <c r="AL9" s="931"/>
      <c r="AM9" s="931"/>
      <c r="AN9" s="931"/>
      <c r="AO9" s="932"/>
      <c r="AP9" s="190"/>
      <c r="AQ9" s="190"/>
      <c r="AR9" s="190"/>
      <c r="AS9" s="194"/>
      <c r="AT9" s="195" t="s">
        <v>249</v>
      </c>
      <c r="AU9" s="933" t="s">
        <v>329</v>
      </c>
      <c r="AV9" s="933"/>
      <c r="AW9" s="933"/>
      <c r="AX9" s="933"/>
      <c r="AY9" s="933"/>
      <c r="AZ9" s="933"/>
      <c r="BA9" s="933"/>
      <c r="BB9" s="933"/>
      <c r="BC9" s="933"/>
      <c r="BD9" s="933"/>
      <c r="BE9" s="933"/>
      <c r="BF9" s="933"/>
      <c r="BG9" s="933"/>
      <c r="BH9" s="933"/>
      <c r="BI9" s="933"/>
      <c r="BJ9" s="933"/>
      <c r="BK9" s="934"/>
    </row>
    <row r="10" spans="2:63" ht="15" customHeight="1" thickBot="1">
      <c r="B10" s="11" t="s">
        <v>309</v>
      </c>
      <c r="AF10" s="8"/>
      <c r="AH10" s="80"/>
      <c r="AI10" s="81"/>
      <c r="AJ10" s="931"/>
      <c r="AK10" s="931"/>
      <c r="AL10" s="931"/>
      <c r="AM10" s="931"/>
      <c r="AN10" s="931"/>
      <c r="AO10" s="932"/>
      <c r="AP10" s="190"/>
      <c r="AQ10" s="190"/>
      <c r="AR10" s="190"/>
      <c r="AS10" s="194"/>
      <c r="AT10" s="196" t="s">
        <v>249</v>
      </c>
      <c r="AU10" s="1032" t="s">
        <v>330</v>
      </c>
      <c r="AV10" s="1032"/>
      <c r="AW10" s="1032"/>
      <c r="AX10" s="1032"/>
      <c r="AY10" s="1032"/>
      <c r="AZ10" s="1032"/>
      <c r="BA10" s="1032"/>
      <c r="BB10" s="1032"/>
      <c r="BC10" s="1032"/>
      <c r="BD10" s="1032"/>
      <c r="BE10" s="1032"/>
      <c r="BF10" s="1032"/>
      <c r="BG10" s="1032"/>
      <c r="BH10" s="1032"/>
      <c r="BI10" s="1032"/>
      <c r="BJ10" s="1032"/>
      <c r="BK10" s="1033"/>
    </row>
    <row r="11" spans="3:63" ht="15" customHeight="1">
      <c r="C11" s="912" t="s">
        <v>93</v>
      </c>
      <c r="D11" s="913"/>
      <c r="E11" s="913"/>
      <c r="F11" s="913"/>
      <c r="G11" s="913"/>
      <c r="H11" s="913"/>
      <c r="I11" s="913"/>
      <c r="J11" s="914"/>
      <c r="K11" s="262" t="str">
        <f>IF(L11="●","★",IF(L16="●","★","☆"))</f>
        <v>☆</v>
      </c>
      <c r="L11" s="189" t="s">
        <v>571</v>
      </c>
      <c r="M11" s="75" t="s">
        <v>310</v>
      </c>
      <c r="N11" s="75"/>
      <c r="O11" s="75"/>
      <c r="P11" s="75"/>
      <c r="Q11" s="75"/>
      <c r="R11" s="75"/>
      <c r="S11" s="75"/>
      <c r="T11" s="75"/>
      <c r="U11" s="82" t="s">
        <v>573</v>
      </c>
      <c r="V11" s="937">
        <f>IF(U18=0,"",IF(U19="","",U18*U19))</f>
      </c>
      <c r="W11" s="937"/>
      <c r="X11" s="937"/>
      <c r="Y11" s="938" t="s">
        <v>574</v>
      </c>
      <c r="Z11" s="938"/>
      <c r="AA11" s="83" t="s">
        <v>575</v>
      </c>
      <c r="AB11" s="75" t="s">
        <v>292</v>
      </c>
      <c r="AC11" s="75"/>
      <c r="AD11" s="76"/>
      <c r="AE11" s="8"/>
      <c r="AF11" s="8"/>
      <c r="AH11" s="80"/>
      <c r="AI11" s="15"/>
      <c r="AJ11" s="931"/>
      <c r="AK11" s="931"/>
      <c r="AL11" s="931"/>
      <c r="AM11" s="931"/>
      <c r="AN11" s="931"/>
      <c r="AO11" s="932"/>
      <c r="AP11" s="190"/>
      <c r="AQ11" s="191" t="str">
        <f>IF(AR11="■","★",IF(AR19="●","★","☆"))</f>
        <v>☆</v>
      </c>
      <c r="AR11" s="191" t="str">
        <f>IF(AS11="●",IF(AS12="★","■","□"),"□")</f>
        <v>□</v>
      </c>
      <c r="AS11" s="403" t="s">
        <v>730</v>
      </c>
      <c r="AT11" s="1030" t="s">
        <v>352</v>
      </c>
      <c r="AU11" s="1030"/>
      <c r="AV11" s="1030"/>
      <c r="AW11" s="1030"/>
      <c r="AX11" s="1030"/>
      <c r="AY11" s="1030"/>
      <c r="AZ11" s="1030"/>
      <c r="BA11" s="1030"/>
      <c r="BB11" s="1030"/>
      <c r="BC11" s="404" t="s">
        <v>294</v>
      </c>
      <c r="BD11" s="1034"/>
      <c r="BE11" s="1034"/>
      <c r="BF11" s="1034"/>
      <c r="BG11" s="1030" t="s">
        <v>311</v>
      </c>
      <c r="BH11" s="1030"/>
      <c r="BI11" s="1030"/>
      <c r="BJ11" s="1030"/>
      <c r="BK11" s="1031"/>
    </row>
    <row r="12" spans="3:63" ht="16.5" customHeight="1">
      <c r="C12" s="63"/>
      <c r="D12" s="84"/>
      <c r="E12" s="84"/>
      <c r="F12" s="84"/>
      <c r="G12" s="84"/>
      <c r="H12" s="84"/>
      <c r="I12" s="84"/>
      <c r="J12" s="85"/>
      <c r="K12" s="197"/>
      <c r="L12" s="1048" t="s">
        <v>702</v>
      </c>
      <c r="M12" s="1049"/>
      <c r="N12" s="1049"/>
      <c r="O12" s="1049"/>
      <c r="P12" s="1049"/>
      <c r="Q12" s="1049"/>
      <c r="R12" s="1049"/>
      <c r="S12" s="1049"/>
      <c r="T12" s="1049"/>
      <c r="U12" s="1049"/>
      <c r="V12" s="1049"/>
      <c r="W12" s="1049"/>
      <c r="X12" s="1049"/>
      <c r="Y12" s="1049"/>
      <c r="Z12" s="1049"/>
      <c r="AA12" s="1049"/>
      <c r="AB12" s="1049"/>
      <c r="AC12" s="1049"/>
      <c r="AD12" s="1050"/>
      <c r="AF12" s="8"/>
      <c r="AH12" s="80"/>
      <c r="AI12" s="15"/>
      <c r="AJ12" s="79"/>
      <c r="AK12" s="79"/>
      <c r="AL12" s="79"/>
      <c r="AM12" s="79"/>
      <c r="AN12" s="79"/>
      <c r="AO12" s="345"/>
      <c r="AP12" s="190"/>
      <c r="AQ12" s="190"/>
      <c r="AR12" s="190"/>
      <c r="AS12" s="405"/>
      <c r="AT12" s="56"/>
      <c r="AU12" s="406" t="s">
        <v>724</v>
      </c>
      <c r="AV12" s="56"/>
      <c r="AW12" s="56"/>
      <c r="AX12" s="56"/>
      <c r="AY12" s="56"/>
      <c r="AZ12" s="56"/>
      <c r="BA12" s="56"/>
      <c r="BB12" s="56"/>
      <c r="BC12" s="90"/>
      <c r="BD12" s="407"/>
      <c r="BE12" s="407"/>
      <c r="BF12" s="407"/>
      <c r="BG12" s="56"/>
      <c r="BH12" s="56"/>
      <c r="BI12" s="56"/>
      <c r="BJ12" s="56"/>
      <c r="BK12" s="347"/>
    </row>
    <row r="13" spans="3:63" ht="16.5" customHeight="1">
      <c r="C13" s="63"/>
      <c r="D13" s="79"/>
      <c r="E13" s="1028" t="s">
        <v>348</v>
      </c>
      <c r="F13" s="1028"/>
      <c r="G13" s="1028"/>
      <c r="H13" s="1028"/>
      <c r="I13" s="1028"/>
      <c r="J13" s="1029"/>
      <c r="K13" s="197"/>
      <c r="L13" s="1051"/>
      <c r="M13" s="1052"/>
      <c r="N13" s="1052"/>
      <c r="O13" s="1052"/>
      <c r="P13" s="1052"/>
      <c r="Q13" s="1052"/>
      <c r="R13" s="1052"/>
      <c r="S13" s="1052"/>
      <c r="T13" s="1052"/>
      <c r="U13" s="1052"/>
      <c r="V13" s="1052"/>
      <c r="W13" s="1052"/>
      <c r="X13" s="1052"/>
      <c r="Y13" s="1052"/>
      <c r="Z13" s="1052"/>
      <c r="AA13" s="1052"/>
      <c r="AB13" s="1052"/>
      <c r="AC13" s="1052"/>
      <c r="AD13" s="1053"/>
      <c r="AH13" s="80"/>
      <c r="AI13" s="15"/>
      <c r="AJ13" s="79"/>
      <c r="AK13" s="79"/>
      <c r="AL13" s="79"/>
      <c r="AM13" s="79"/>
      <c r="AN13" s="79"/>
      <c r="AO13" s="345"/>
      <c r="AP13" s="190"/>
      <c r="AQ13" s="190"/>
      <c r="AR13" s="190"/>
      <c r="AS13" s="405"/>
      <c r="AT13" s="56"/>
      <c r="AU13" s="406" t="s">
        <v>725</v>
      </c>
      <c r="AV13" s="56"/>
      <c r="AW13" s="56"/>
      <c r="AX13" s="56"/>
      <c r="AY13" s="56"/>
      <c r="AZ13" s="56"/>
      <c r="BA13" s="56"/>
      <c r="BB13" s="56"/>
      <c r="BC13" s="90" t="s">
        <v>294</v>
      </c>
      <c r="BD13" s="1024"/>
      <c r="BE13" s="1024"/>
      <c r="BF13" s="1024"/>
      <c r="BG13" s="967" t="s">
        <v>726</v>
      </c>
      <c r="BH13" s="967"/>
      <c r="BI13" s="967"/>
      <c r="BJ13" s="967"/>
      <c r="BK13" s="968"/>
    </row>
    <row r="14" spans="3:63" ht="16.5" customHeight="1">
      <c r="C14" s="63"/>
      <c r="D14" s="79"/>
      <c r="E14" s="1028"/>
      <c r="F14" s="1028"/>
      <c r="G14" s="1028"/>
      <c r="H14" s="1028"/>
      <c r="I14" s="1028"/>
      <c r="J14" s="1029"/>
      <c r="K14" s="197"/>
      <c r="L14" s="1054"/>
      <c r="M14" s="1055"/>
      <c r="N14" s="1055"/>
      <c r="O14" s="1055"/>
      <c r="P14" s="1055"/>
      <c r="Q14" s="1055"/>
      <c r="R14" s="1055"/>
      <c r="S14" s="1055"/>
      <c r="T14" s="1055"/>
      <c r="U14" s="1055"/>
      <c r="V14" s="1055"/>
      <c r="W14" s="1055"/>
      <c r="X14" s="1055"/>
      <c r="Y14" s="1055"/>
      <c r="Z14" s="1055"/>
      <c r="AA14" s="1055"/>
      <c r="AB14" s="1055"/>
      <c r="AC14" s="1055"/>
      <c r="AD14" s="1056"/>
      <c r="AH14" s="80"/>
      <c r="AI14" s="15"/>
      <c r="AJ14" s="79"/>
      <c r="AK14" s="79"/>
      <c r="AL14" s="79"/>
      <c r="AM14" s="79"/>
      <c r="AN14" s="79"/>
      <c r="AO14" s="345"/>
      <c r="AP14" s="190"/>
      <c r="AQ14" s="190"/>
      <c r="AR14" s="190"/>
      <c r="AS14" s="405"/>
      <c r="AT14" s="56"/>
      <c r="AU14" s="406" t="s">
        <v>727</v>
      </c>
      <c r="AV14" s="56"/>
      <c r="AW14" s="56"/>
      <c r="AX14" s="56"/>
      <c r="AY14" s="56"/>
      <c r="AZ14" s="56"/>
      <c r="BA14" s="56"/>
      <c r="BB14" s="56"/>
      <c r="BC14" s="90"/>
      <c r="BD14" s="407"/>
      <c r="BE14" s="407"/>
      <c r="BF14" s="407"/>
      <c r="BG14" s="56"/>
      <c r="BH14" s="56"/>
      <c r="BI14" s="56"/>
      <c r="BJ14" s="56"/>
      <c r="BK14" s="347"/>
    </row>
    <row r="15" spans="3:63" ht="15" customHeight="1">
      <c r="C15" s="63"/>
      <c r="D15" s="79"/>
      <c r="E15" s="1028"/>
      <c r="F15" s="1028"/>
      <c r="G15" s="1028"/>
      <c r="H15" s="1028"/>
      <c r="I15" s="1028"/>
      <c r="J15" s="1029"/>
      <c r="K15" s="197"/>
      <c r="L15" s="226"/>
      <c r="M15" s="1060" t="s">
        <v>331</v>
      </c>
      <c r="N15" s="1060"/>
      <c r="O15" s="1060"/>
      <c r="P15" s="1060"/>
      <c r="Q15" s="1060"/>
      <c r="R15" s="1060"/>
      <c r="S15" s="1060"/>
      <c r="T15" s="227"/>
      <c r="U15" s="227"/>
      <c r="V15" s="1060" t="s">
        <v>332</v>
      </c>
      <c r="W15" s="1060"/>
      <c r="X15" s="1060"/>
      <c r="Y15" s="227"/>
      <c r="Z15" s="227"/>
      <c r="AA15" s="227"/>
      <c r="AB15" s="1060" t="s">
        <v>333</v>
      </c>
      <c r="AC15" s="1060"/>
      <c r="AD15" s="1061"/>
      <c r="AH15" s="80"/>
      <c r="AI15" s="15"/>
      <c r="AJ15" s="79"/>
      <c r="AK15" s="79"/>
      <c r="AL15" s="79"/>
      <c r="AM15" s="79"/>
      <c r="AN15" s="79"/>
      <c r="AO15" s="345"/>
      <c r="AP15" s="190"/>
      <c r="AQ15" s="190"/>
      <c r="AR15" s="190"/>
      <c r="AS15" s="405"/>
      <c r="AT15" s="56"/>
      <c r="AU15" s="406" t="s">
        <v>725</v>
      </c>
      <c r="AV15" s="56"/>
      <c r="AW15" s="56"/>
      <c r="AX15" s="56"/>
      <c r="AY15" s="56"/>
      <c r="AZ15" s="56"/>
      <c r="BA15" s="56"/>
      <c r="BB15" s="56"/>
      <c r="BC15" s="90" t="s">
        <v>294</v>
      </c>
      <c r="BD15" s="1024"/>
      <c r="BE15" s="1024"/>
      <c r="BF15" s="1024"/>
      <c r="BG15" s="967" t="s">
        <v>728</v>
      </c>
      <c r="BH15" s="967"/>
      <c r="BI15" s="967"/>
      <c r="BJ15" s="967"/>
      <c r="BK15" s="968"/>
    </row>
    <row r="16" spans="3:63" ht="15" customHeight="1">
      <c r="C16" s="63"/>
      <c r="D16" s="79"/>
      <c r="E16" s="201"/>
      <c r="F16" s="201"/>
      <c r="G16" s="201"/>
      <c r="H16" s="201"/>
      <c r="I16" s="201"/>
      <c r="J16" s="199"/>
      <c r="K16" s="203"/>
      <c r="L16" s="228" t="s">
        <v>249</v>
      </c>
      <c r="M16" s="229"/>
      <c r="N16" s="229"/>
      <c r="O16" s="229"/>
      <c r="P16" s="229"/>
      <c r="Q16" s="229"/>
      <c r="R16" s="229"/>
      <c r="S16" s="229"/>
      <c r="T16" s="71"/>
      <c r="U16" s="187" t="s">
        <v>293</v>
      </c>
      <c r="V16" s="1065"/>
      <c r="W16" s="1065"/>
      <c r="X16" s="1065"/>
      <c r="Y16" s="969" t="s">
        <v>574</v>
      </c>
      <c r="Z16" s="969"/>
      <c r="AA16" s="71" t="s">
        <v>576</v>
      </c>
      <c r="AB16" s="1058" t="s">
        <v>358</v>
      </c>
      <c r="AC16" s="1058"/>
      <c r="AD16" s="1059"/>
      <c r="AH16" s="80"/>
      <c r="AI16" s="15"/>
      <c r="AJ16" s="198"/>
      <c r="AK16" s="198"/>
      <c r="AL16" s="198"/>
      <c r="AM16" s="198"/>
      <c r="AN16" s="198"/>
      <c r="AO16" s="199"/>
      <c r="AP16" s="190"/>
      <c r="AQ16" s="190"/>
      <c r="AR16" s="190"/>
      <c r="AS16" s="263" t="str">
        <f>IF(OR(AT16="●",AT17="●",AT18="●",AT19="●",AT20="●"),"★","☆")</f>
        <v>☆</v>
      </c>
      <c r="AT16" s="200" t="s">
        <v>249</v>
      </c>
      <c r="AU16" s="946" t="s">
        <v>353</v>
      </c>
      <c r="AV16" s="946"/>
      <c r="AW16" s="946"/>
      <c r="AX16" s="946"/>
      <c r="AY16" s="946"/>
      <c r="AZ16" s="86"/>
      <c r="BA16" s="947" t="s">
        <v>354</v>
      </c>
      <c r="BB16" s="947"/>
      <c r="BC16" s="86"/>
      <c r="BD16" s="946" t="s">
        <v>295</v>
      </c>
      <c r="BE16" s="946"/>
      <c r="BF16" s="946"/>
      <c r="BG16" s="946"/>
      <c r="BH16" s="946"/>
      <c r="BI16" s="946"/>
      <c r="BJ16" s="946"/>
      <c r="BK16" s="948"/>
    </row>
    <row r="17" spans="3:63" ht="15" customHeight="1">
      <c r="C17" s="63"/>
      <c r="D17" s="79"/>
      <c r="E17" s="201"/>
      <c r="F17" s="201"/>
      <c r="G17" s="201"/>
      <c r="H17" s="201"/>
      <c r="I17" s="201"/>
      <c r="J17" s="199"/>
      <c r="K17" s="206"/>
      <c r="L17" s="81"/>
      <c r="M17" s="8"/>
      <c r="N17" s="8"/>
      <c r="O17" s="71"/>
      <c r="P17" s="71"/>
      <c r="Q17" s="71"/>
      <c r="R17" s="71"/>
      <c r="S17" s="71"/>
      <c r="T17" s="71"/>
      <c r="U17" s="187"/>
      <c r="V17" s="71"/>
      <c r="W17" s="71"/>
      <c r="X17" s="71"/>
      <c r="Y17" s="188"/>
      <c r="Z17" s="188"/>
      <c r="AA17" s="8"/>
      <c r="AB17" s="56"/>
      <c r="AC17" s="8"/>
      <c r="AD17" s="64"/>
      <c r="AH17" s="80"/>
      <c r="AI17" s="15"/>
      <c r="AJ17" s="198"/>
      <c r="AK17" s="198"/>
      <c r="AL17" s="198"/>
      <c r="AM17" s="198"/>
      <c r="AN17" s="198"/>
      <c r="AO17" s="199"/>
      <c r="AP17" s="190"/>
      <c r="AQ17" s="190"/>
      <c r="AR17" s="190"/>
      <c r="AS17" s="197"/>
      <c r="AT17" s="202" t="s">
        <v>249</v>
      </c>
      <c r="AU17" s="951" t="s">
        <v>355</v>
      </c>
      <c r="AV17" s="951"/>
      <c r="AW17" s="951"/>
      <c r="AX17" s="951"/>
      <c r="AY17" s="951"/>
      <c r="AZ17" s="87"/>
      <c r="BA17" s="952" t="s">
        <v>354</v>
      </c>
      <c r="BB17" s="952"/>
      <c r="BC17" s="87"/>
      <c r="BD17" s="951" t="s">
        <v>296</v>
      </c>
      <c r="BE17" s="951"/>
      <c r="BF17" s="951"/>
      <c r="BG17" s="951"/>
      <c r="BH17" s="951"/>
      <c r="BI17" s="951"/>
      <c r="BJ17" s="951"/>
      <c r="BK17" s="953"/>
    </row>
    <row r="18" spans="3:63" ht="15" customHeight="1">
      <c r="C18" s="63"/>
      <c r="D18" s="81"/>
      <c r="E18" s="201"/>
      <c r="F18" s="201"/>
      <c r="G18" s="201"/>
      <c r="H18" s="201"/>
      <c r="I18" s="201"/>
      <c r="J18" s="199"/>
      <c r="K18" s="206"/>
      <c r="L18" s="81"/>
      <c r="M18" s="8"/>
      <c r="N18" s="8"/>
      <c r="O18" s="1057" t="s">
        <v>94</v>
      </c>
      <c r="P18" s="1057"/>
      <c r="Q18" s="1057"/>
      <c r="R18" s="1057"/>
      <c r="S18" s="1057"/>
      <c r="T18" s="1057"/>
      <c r="U18" s="1035"/>
      <c r="V18" s="1035"/>
      <c r="W18" s="1035"/>
      <c r="X18" s="1035"/>
      <c r="Y18" s="8"/>
      <c r="Z18" s="8"/>
      <c r="AA18" s="8"/>
      <c r="AB18" s="8"/>
      <c r="AC18" s="8"/>
      <c r="AD18" s="64"/>
      <c r="AH18" s="80"/>
      <c r="AI18" s="15"/>
      <c r="AJ18" s="198"/>
      <c r="AK18" s="198"/>
      <c r="AL18" s="198"/>
      <c r="AM18" s="198"/>
      <c r="AN18" s="198"/>
      <c r="AO18" s="199"/>
      <c r="AP18" s="190"/>
      <c r="AQ18" s="190"/>
      <c r="AR18" s="190"/>
      <c r="AS18" s="197"/>
      <c r="AT18" s="202" t="s">
        <v>249</v>
      </c>
      <c r="AU18" s="951" t="s">
        <v>356</v>
      </c>
      <c r="AV18" s="951"/>
      <c r="AW18" s="951"/>
      <c r="AX18" s="951"/>
      <c r="AY18" s="951"/>
      <c r="AZ18" s="87"/>
      <c r="BA18" s="952" t="s">
        <v>354</v>
      </c>
      <c r="BB18" s="952"/>
      <c r="BC18" s="87"/>
      <c r="BD18" s="951" t="s">
        <v>297</v>
      </c>
      <c r="BE18" s="951"/>
      <c r="BF18" s="951"/>
      <c r="BG18" s="951"/>
      <c r="BH18" s="951"/>
      <c r="BI18" s="951"/>
      <c r="BJ18" s="951"/>
      <c r="BK18" s="953"/>
    </row>
    <row r="19" spans="3:63" ht="15" customHeight="1">
      <c r="C19" s="63"/>
      <c r="D19" s="81"/>
      <c r="E19" s="201"/>
      <c r="F19" s="201"/>
      <c r="G19" s="201"/>
      <c r="H19" s="201"/>
      <c r="I19" s="201"/>
      <c r="J19" s="199"/>
      <c r="K19" s="206"/>
      <c r="L19" s="81"/>
      <c r="M19" s="8"/>
      <c r="N19" s="8"/>
      <c r="O19" s="954" t="s">
        <v>96</v>
      </c>
      <c r="P19" s="954"/>
      <c r="Q19" s="954"/>
      <c r="R19" s="954"/>
      <c r="S19" s="954"/>
      <c r="T19" s="954"/>
      <c r="U19" s="955">
        <f>IF(U$23="","",(P20*U20+P21*U21+P22*U22)/U$23)</f>
      </c>
      <c r="V19" s="955"/>
      <c r="W19" s="955"/>
      <c r="X19" s="955"/>
      <c r="Y19" s="8"/>
      <c r="Z19" s="8"/>
      <c r="AA19" s="8"/>
      <c r="AB19" s="8"/>
      <c r="AC19" s="8"/>
      <c r="AD19" s="64"/>
      <c r="AH19" s="80"/>
      <c r="AI19" s="15"/>
      <c r="AJ19" s="198"/>
      <c r="AK19" s="198"/>
      <c r="AL19" s="198"/>
      <c r="AM19" s="198"/>
      <c r="AN19" s="198"/>
      <c r="AO19" s="199"/>
      <c r="AP19" s="190"/>
      <c r="AQ19" s="190"/>
      <c r="AR19" s="190"/>
      <c r="AS19" s="197"/>
      <c r="AT19" s="202" t="s">
        <v>249</v>
      </c>
      <c r="AU19" s="951" t="s">
        <v>357</v>
      </c>
      <c r="AV19" s="951"/>
      <c r="AW19" s="951"/>
      <c r="AX19" s="951"/>
      <c r="AY19" s="951"/>
      <c r="AZ19" s="87"/>
      <c r="BA19" s="952" t="s">
        <v>354</v>
      </c>
      <c r="BB19" s="952"/>
      <c r="BC19" s="87"/>
      <c r="BD19" s="951" t="s">
        <v>298</v>
      </c>
      <c r="BE19" s="951"/>
      <c r="BF19" s="951"/>
      <c r="BG19" s="951"/>
      <c r="BH19" s="951"/>
      <c r="BI19" s="951"/>
      <c r="BJ19" s="951"/>
      <c r="BK19" s="953"/>
    </row>
    <row r="20" spans="3:63" ht="15" customHeight="1">
      <c r="C20" s="63"/>
      <c r="D20" s="15"/>
      <c r="E20" s="931"/>
      <c r="F20" s="931"/>
      <c r="G20" s="931"/>
      <c r="H20" s="931"/>
      <c r="I20" s="931"/>
      <c r="J20" s="932"/>
      <c r="K20" s="206"/>
      <c r="L20" s="81"/>
      <c r="M20" s="8"/>
      <c r="N20" s="8"/>
      <c r="O20" s="7"/>
      <c r="P20" s="958">
        <v>1</v>
      </c>
      <c r="Q20" s="958"/>
      <c r="R20" s="958"/>
      <c r="S20" s="958"/>
      <c r="T20" s="958"/>
      <c r="U20" s="950"/>
      <c r="V20" s="950"/>
      <c r="W20" s="950"/>
      <c r="X20" s="950"/>
      <c r="Y20" s="8"/>
      <c r="Z20" s="8"/>
      <c r="AA20" s="8"/>
      <c r="AB20" s="8"/>
      <c r="AC20" s="8"/>
      <c r="AD20" s="64"/>
      <c r="AF20" s="8"/>
      <c r="AH20" s="80"/>
      <c r="AI20" s="15"/>
      <c r="AJ20" s="198"/>
      <c r="AK20" s="204"/>
      <c r="AL20" s="204"/>
      <c r="AM20" s="204"/>
      <c r="AN20" s="204"/>
      <c r="AO20" s="205"/>
      <c r="AP20" s="190"/>
      <c r="AQ20" s="190"/>
      <c r="AR20" s="190"/>
      <c r="AS20" s="197"/>
      <c r="AT20" s="202" t="s">
        <v>249</v>
      </c>
      <c r="AU20" s="951" t="s">
        <v>359</v>
      </c>
      <c r="AV20" s="951"/>
      <c r="AW20" s="951"/>
      <c r="AX20" s="951"/>
      <c r="AY20" s="951"/>
      <c r="BA20" s="952" t="s">
        <v>354</v>
      </c>
      <c r="BB20" s="952"/>
      <c r="BC20" s="87"/>
      <c r="BD20" s="951" t="s">
        <v>299</v>
      </c>
      <c r="BE20" s="951"/>
      <c r="BF20" s="951"/>
      <c r="BG20" s="951"/>
      <c r="BH20" s="951"/>
      <c r="BI20" s="951"/>
      <c r="BJ20" s="951"/>
      <c r="BK20" s="953"/>
    </row>
    <row r="21" spans="3:63" ht="15" customHeight="1">
      <c r="C21" s="63"/>
      <c r="D21" s="15"/>
      <c r="E21" s="931"/>
      <c r="F21" s="931"/>
      <c r="G21" s="931"/>
      <c r="H21" s="931"/>
      <c r="I21" s="931"/>
      <c r="J21" s="932"/>
      <c r="K21" s="206"/>
      <c r="L21" s="81"/>
      <c r="M21" s="8"/>
      <c r="N21" s="8"/>
      <c r="O21" s="7"/>
      <c r="P21" s="958">
        <v>2</v>
      </c>
      <c r="Q21" s="958"/>
      <c r="R21" s="958"/>
      <c r="S21" s="958"/>
      <c r="T21" s="958"/>
      <c r="U21" s="950"/>
      <c r="V21" s="950"/>
      <c r="W21" s="950"/>
      <c r="X21" s="950"/>
      <c r="Y21" s="8"/>
      <c r="Z21" s="8"/>
      <c r="AA21" s="8"/>
      <c r="AB21" s="8"/>
      <c r="AC21" s="8"/>
      <c r="AD21" s="64"/>
      <c r="AF21" s="8"/>
      <c r="AH21" s="80"/>
      <c r="AI21" s="15"/>
      <c r="AJ21" s="204"/>
      <c r="AK21" s="204"/>
      <c r="AL21" s="204"/>
      <c r="AM21" s="204"/>
      <c r="AN21" s="204"/>
      <c r="AO21" s="205"/>
      <c r="AP21" s="190"/>
      <c r="AQ21" s="190"/>
      <c r="AR21" s="190"/>
      <c r="AS21" s="197"/>
      <c r="AT21" s="8"/>
      <c r="AU21" s="88" t="s">
        <v>360</v>
      </c>
      <c r="AV21" s="88"/>
      <c r="AW21" s="88"/>
      <c r="AX21" s="88"/>
      <c r="AY21" s="88"/>
      <c r="AZ21" s="88"/>
      <c r="BA21" s="88"/>
      <c r="BB21" s="88"/>
      <c r="BC21" s="89" t="s">
        <v>361</v>
      </c>
      <c r="BD21" s="961"/>
      <c r="BE21" s="961"/>
      <c r="BF21" s="961"/>
      <c r="BG21" s="962" t="s">
        <v>300</v>
      </c>
      <c r="BH21" s="962"/>
      <c r="BI21" s="962"/>
      <c r="BJ21" s="962"/>
      <c r="BK21" s="963"/>
    </row>
    <row r="22" spans="3:63" ht="15" customHeight="1">
      <c r="C22" s="63"/>
      <c r="D22" s="15"/>
      <c r="E22" s="931"/>
      <c r="F22" s="931"/>
      <c r="G22" s="931"/>
      <c r="H22" s="931"/>
      <c r="I22" s="931"/>
      <c r="J22" s="932"/>
      <c r="K22" s="206"/>
      <c r="L22" s="81"/>
      <c r="M22" s="8"/>
      <c r="N22" s="8"/>
      <c r="O22" s="7"/>
      <c r="P22" s="958">
        <v>4</v>
      </c>
      <c r="Q22" s="958"/>
      <c r="R22" s="958"/>
      <c r="S22" s="958"/>
      <c r="T22" s="958"/>
      <c r="U22" s="950"/>
      <c r="V22" s="950"/>
      <c r="W22" s="950"/>
      <c r="X22" s="950"/>
      <c r="Y22" s="8"/>
      <c r="Z22" s="8"/>
      <c r="AA22" s="8"/>
      <c r="AB22" s="8"/>
      <c r="AC22" s="8"/>
      <c r="AD22" s="64"/>
      <c r="AF22" s="8"/>
      <c r="AH22" s="80"/>
      <c r="AI22" s="15"/>
      <c r="AJ22" s="204"/>
      <c r="AK22" s="204"/>
      <c r="AL22" s="204"/>
      <c r="AM22" s="204"/>
      <c r="AN22" s="204"/>
      <c r="AO22" s="205"/>
      <c r="AP22" s="190"/>
      <c r="AQ22" s="190"/>
      <c r="AR22" s="190"/>
      <c r="AS22" s="197"/>
      <c r="AT22" s="8"/>
      <c r="AU22" s="56" t="s">
        <v>362</v>
      </c>
      <c r="AV22" s="56"/>
      <c r="AW22" s="56"/>
      <c r="AX22" s="56"/>
      <c r="AY22" s="56"/>
      <c r="AZ22" s="56"/>
      <c r="BA22" s="56"/>
      <c r="BB22" s="56"/>
      <c r="BC22" s="90" t="s">
        <v>361</v>
      </c>
      <c r="BD22" s="966"/>
      <c r="BE22" s="966"/>
      <c r="BF22" s="966"/>
      <c r="BG22" s="967" t="s">
        <v>301</v>
      </c>
      <c r="BH22" s="967"/>
      <c r="BI22" s="967"/>
      <c r="BJ22" s="967"/>
      <c r="BK22" s="968"/>
    </row>
    <row r="23" spans="3:63" ht="15" customHeight="1" thickBot="1">
      <c r="C23" s="63"/>
      <c r="D23" s="15"/>
      <c r="E23" s="931"/>
      <c r="F23" s="931"/>
      <c r="G23" s="931"/>
      <c r="H23" s="931"/>
      <c r="I23" s="931"/>
      <c r="J23" s="932"/>
      <c r="K23" s="206"/>
      <c r="L23" s="81"/>
      <c r="M23" s="8"/>
      <c r="N23" s="8"/>
      <c r="O23" s="73"/>
      <c r="P23" s="949" t="s">
        <v>217</v>
      </c>
      <c r="Q23" s="949"/>
      <c r="R23" s="949"/>
      <c r="S23" s="949"/>
      <c r="T23" s="949"/>
      <c r="U23" s="965">
        <f>IF(SUM(U20:W22)=0,"",SUM(U20:W22))</f>
      </c>
      <c r="V23" s="965"/>
      <c r="W23" s="965"/>
      <c r="X23" s="965"/>
      <c r="Y23" s="8"/>
      <c r="Z23" s="8"/>
      <c r="AA23" s="8"/>
      <c r="AB23" s="8"/>
      <c r="AC23" s="8"/>
      <c r="AD23" s="64"/>
      <c r="AF23" s="8"/>
      <c r="AH23" s="60"/>
      <c r="AI23" s="61"/>
      <c r="AJ23" s="61"/>
      <c r="AK23" s="61"/>
      <c r="AL23" s="61"/>
      <c r="AM23" s="61"/>
      <c r="AN23" s="61"/>
      <c r="AO23" s="93"/>
      <c r="AP23" s="207"/>
      <c r="AQ23" s="207"/>
      <c r="AR23" s="208" t="s">
        <v>249</v>
      </c>
      <c r="AS23" s="971" t="s">
        <v>363</v>
      </c>
      <c r="AT23" s="971"/>
      <c r="AU23" s="971"/>
      <c r="AV23" s="971"/>
      <c r="AW23" s="971"/>
      <c r="AX23" s="971"/>
      <c r="AY23" s="971"/>
      <c r="AZ23" s="971"/>
      <c r="BA23" s="971"/>
      <c r="BB23" s="971"/>
      <c r="BC23" s="971"/>
      <c r="BD23" s="971"/>
      <c r="BE23" s="971"/>
      <c r="BF23" s="971"/>
      <c r="BG23" s="971"/>
      <c r="BH23" s="971"/>
      <c r="BI23" s="971"/>
      <c r="BJ23" s="971"/>
      <c r="BK23" s="972"/>
    </row>
    <row r="24" spans="3:32" ht="15" customHeight="1" thickBot="1">
      <c r="C24" s="60"/>
      <c r="D24" s="91"/>
      <c r="E24" s="956"/>
      <c r="F24" s="956"/>
      <c r="G24" s="956"/>
      <c r="H24" s="956"/>
      <c r="I24" s="956"/>
      <c r="J24" s="957"/>
      <c r="K24" s="213"/>
      <c r="L24" s="92"/>
      <c r="M24" s="61"/>
      <c r="N24" s="61"/>
      <c r="O24" s="91" t="s">
        <v>95</v>
      </c>
      <c r="P24" s="61"/>
      <c r="Q24" s="61"/>
      <c r="R24" s="61"/>
      <c r="S24" s="61"/>
      <c r="T24" s="61"/>
      <c r="U24" s="61"/>
      <c r="V24" s="61"/>
      <c r="W24" s="61"/>
      <c r="X24" s="61"/>
      <c r="Y24" s="61"/>
      <c r="Z24" s="61"/>
      <c r="AA24" s="61"/>
      <c r="AB24" s="61"/>
      <c r="AC24" s="61"/>
      <c r="AD24" s="62"/>
      <c r="AF24" s="8"/>
    </row>
    <row r="25" spans="3:63" ht="15" customHeight="1">
      <c r="C25" s="8"/>
      <c r="D25" s="15"/>
      <c r="E25" s="79"/>
      <c r="F25" s="79"/>
      <c r="G25" s="79"/>
      <c r="H25" s="79"/>
      <c r="I25" s="79"/>
      <c r="J25" s="79"/>
      <c r="K25" s="217"/>
      <c r="L25" s="81"/>
      <c r="M25" s="8"/>
      <c r="N25" s="8"/>
      <c r="O25" s="15"/>
      <c r="P25" s="8"/>
      <c r="Q25" s="8"/>
      <c r="R25" s="8"/>
      <c r="S25" s="8"/>
      <c r="T25" s="8"/>
      <c r="U25" s="8"/>
      <c r="V25" s="8"/>
      <c r="W25" s="8"/>
      <c r="X25" s="8"/>
      <c r="Y25" s="8"/>
      <c r="Z25" s="8"/>
      <c r="AA25" s="8"/>
      <c r="AB25" s="8"/>
      <c r="AC25" s="8"/>
      <c r="AD25" s="8"/>
      <c r="AF25" s="8"/>
      <c r="AH25" s="912" t="s">
        <v>334</v>
      </c>
      <c r="AI25" s="913"/>
      <c r="AJ25" s="913"/>
      <c r="AK25" s="913"/>
      <c r="AL25" s="913"/>
      <c r="AM25" s="913"/>
      <c r="AN25" s="913"/>
      <c r="AO25" s="913"/>
      <c r="AP25" s="264" t="str">
        <f>IF(OR(AQ25="●",AQ26="●",AQ27="●",AQ28="●"),"★","☆")</f>
        <v>☆</v>
      </c>
      <c r="AQ25" s="230" t="s">
        <v>249</v>
      </c>
      <c r="AR25" s="231" t="s">
        <v>335</v>
      </c>
      <c r="AS25" s="83"/>
      <c r="AT25" s="83"/>
      <c r="AU25" s="83"/>
      <c r="AV25" s="83"/>
      <c r="AW25" s="83"/>
      <c r="AX25" s="83"/>
      <c r="AY25" s="83"/>
      <c r="AZ25" s="83"/>
      <c r="BA25" s="83"/>
      <c r="BB25" s="209"/>
      <c r="BC25" s="83"/>
      <c r="BD25" s="186"/>
      <c r="BE25" s="186"/>
      <c r="BF25" s="186"/>
      <c r="BG25" s="83"/>
      <c r="BH25" s="83"/>
      <c r="BI25" s="83"/>
      <c r="BJ25" s="83"/>
      <c r="BK25" s="210"/>
    </row>
    <row r="26" spans="3:63" ht="15" customHeight="1">
      <c r="C26" s="8"/>
      <c r="D26" s="15"/>
      <c r="E26" s="79"/>
      <c r="F26" s="79"/>
      <c r="G26" s="79"/>
      <c r="H26" s="79"/>
      <c r="I26" s="79"/>
      <c r="J26" s="79"/>
      <c r="K26" s="217"/>
      <c r="L26" s="81"/>
      <c r="M26" s="8"/>
      <c r="N26" s="8"/>
      <c r="O26" s="15"/>
      <c r="P26" s="8"/>
      <c r="Q26" s="8"/>
      <c r="R26" s="8"/>
      <c r="S26" s="8"/>
      <c r="T26" s="8"/>
      <c r="U26" s="8"/>
      <c r="V26" s="8"/>
      <c r="W26" s="8"/>
      <c r="X26" s="8"/>
      <c r="Y26" s="8"/>
      <c r="Z26" s="8"/>
      <c r="AA26" s="8"/>
      <c r="AB26" s="8"/>
      <c r="AC26" s="8"/>
      <c r="AD26" s="8"/>
      <c r="AF26" s="8"/>
      <c r="AH26" s="63"/>
      <c r="AI26" s="921" t="s">
        <v>99</v>
      </c>
      <c r="AJ26" s="921"/>
      <c r="AK26" s="921"/>
      <c r="AL26" s="921"/>
      <c r="AM26" s="921"/>
      <c r="AN26" s="921"/>
      <c r="AO26" s="921"/>
      <c r="AP26" s="211"/>
      <c r="AQ26" s="232" t="s">
        <v>249</v>
      </c>
      <c r="AR26" s="1062" t="s">
        <v>336</v>
      </c>
      <c r="AS26" s="1063"/>
      <c r="AT26" s="1063"/>
      <c r="AU26" s="1063"/>
      <c r="AV26" s="1063"/>
      <c r="AW26" s="1063"/>
      <c r="AX26" s="1063"/>
      <c r="AY26" s="1063"/>
      <c r="AZ26" s="1063"/>
      <c r="BA26" s="1063"/>
      <c r="BB26" s="1063"/>
      <c r="BC26" s="1063"/>
      <c r="BD26" s="1063"/>
      <c r="BE26" s="1063"/>
      <c r="BF26" s="1063"/>
      <c r="BG26" s="1063"/>
      <c r="BH26" s="1063"/>
      <c r="BI26" s="1063"/>
      <c r="BJ26" s="1063"/>
      <c r="BK26" s="1064"/>
    </row>
    <row r="27" spans="32:63" ht="15" customHeight="1" thickBot="1">
      <c r="AF27" s="8"/>
      <c r="AH27" s="1042" t="s">
        <v>348</v>
      </c>
      <c r="AI27" s="1043"/>
      <c r="AJ27" s="1043"/>
      <c r="AK27" s="1043"/>
      <c r="AL27" s="1043"/>
      <c r="AM27" s="1043"/>
      <c r="AN27" s="1043"/>
      <c r="AO27" s="1044"/>
      <c r="AP27" s="211"/>
      <c r="AQ27" s="232" t="s">
        <v>249</v>
      </c>
      <c r="AR27" s="1062" t="s">
        <v>736</v>
      </c>
      <c r="AS27" s="1063"/>
      <c r="AT27" s="1063"/>
      <c r="AU27" s="1063"/>
      <c r="AV27" s="1063"/>
      <c r="AW27" s="1063"/>
      <c r="AX27" s="1063"/>
      <c r="AY27" s="1063"/>
      <c r="AZ27" s="1063"/>
      <c r="BA27" s="1063"/>
      <c r="BB27" s="1063"/>
      <c r="BC27" s="1063"/>
      <c r="BD27" s="1063"/>
      <c r="BE27" s="1063"/>
      <c r="BF27" s="1063"/>
      <c r="BG27" s="1063"/>
      <c r="BH27" s="1063"/>
      <c r="BI27" s="1063"/>
      <c r="BJ27" s="1063"/>
      <c r="BK27" s="1064"/>
    </row>
    <row r="28" spans="3:63" ht="15" customHeight="1" thickBot="1">
      <c r="C28" s="912" t="s">
        <v>97</v>
      </c>
      <c r="D28" s="913"/>
      <c r="E28" s="913"/>
      <c r="F28" s="913"/>
      <c r="G28" s="913"/>
      <c r="H28" s="913"/>
      <c r="I28" s="913"/>
      <c r="J28" s="914"/>
      <c r="K28" s="260" t="str">
        <f>IF(AND(L28="●",L29="●",L30="★"),"■","□")</f>
        <v>□</v>
      </c>
      <c r="L28" s="222" t="s">
        <v>249</v>
      </c>
      <c r="M28" s="1038" t="s">
        <v>340</v>
      </c>
      <c r="N28" s="1038"/>
      <c r="O28" s="1038"/>
      <c r="P28" s="1038"/>
      <c r="Q28" s="1038"/>
      <c r="R28" s="1038"/>
      <c r="S28" s="1038"/>
      <c r="T28" s="1038"/>
      <c r="U28" s="1038"/>
      <c r="V28" s="1038"/>
      <c r="W28" s="1038"/>
      <c r="X28" s="1038"/>
      <c r="Y28" s="1038"/>
      <c r="Z28" s="1038"/>
      <c r="AA28" s="1038"/>
      <c r="AB28" s="1038"/>
      <c r="AC28" s="1038"/>
      <c r="AD28" s="1039"/>
      <c r="AF28" s="8"/>
      <c r="AH28" s="1045"/>
      <c r="AI28" s="1046"/>
      <c r="AJ28" s="1046"/>
      <c r="AK28" s="1046"/>
      <c r="AL28" s="1046"/>
      <c r="AM28" s="1046"/>
      <c r="AN28" s="1046"/>
      <c r="AO28" s="1047"/>
      <c r="AP28" s="214"/>
      <c r="AQ28" s="233" t="s">
        <v>249</v>
      </c>
      <c r="AR28" s="234" t="s">
        <v>337</v>
      </c>
      <c r="AS28" s="215"/>
      <c r="AT28" s="215"/>
      <c r="AU28" s="215"/>
      <c r="AV28" s="215"/>
      <c r="AW28" s="215"/>
      <c r="AX28" s="215"/>
      <c r="AY28" s="215"/>
      <c r="AZ28" s="215"/>
      <c r="BA28" s="215"/>
      <c r="BB28" s="215"/>
      <c r="BC28" s="215"/>
      <c r="BD28" s="216"/>
      <c r="BE28" s="216"/>
      <c r="BF28" s="216"/>
      <c r="BG28" s="184"/>
      <c r="BH28" s="184"/>
      <c r="BI28" s="184"/>
      <c r="BJ28" s="184"/>
      <c r="BK28" s="185"/>
    </row>
    <row r="29" spans="3:63" ht="15" customHeight="1" thickBot="1">
      <c r="C29" s="63"/>
      <c r="D29" s="8"/>
      <c r="E29" s="8"/>
      <c r="F29" s="8"/>
      <c r="G29" s="8"/>
      <c r="H29" s="8"/>
      <c r="I29" s="8"/>
      <c r="J29" s="8"/>
      <c r="K29" s="190"/>
      <c r="L29" s="192" t="s">
        <v>249</v>
      </c>
      <c r="M29" s="943" t="s">
        <v>364</v>
      </c>
      <c r="N29" s="943"/>
      <c r="O29" s="943"/>
      <c r="P29" s="943"/>
      <c r="Q29" s="943"/>
      <c r="R29" s="943"/>
      <c r="S29" s="943"/>
      <c r="T29" s="943"/>
      <c r="U29" s="943"/>
      <c r="V29" s="90" t="s">
        <v>365</v>
      </c>
      <c r="W29" s="973"/>
      <c r="X29" s="973"/>
      <c r="Y29" s="973"/>
      <c r="Z29" s="943" t="s">
        <v>366</v>
      </c>
      <c r="AA29" s="943"/>
      <c r="AB29" s="943"/>
      <c r="AC29" s="943"/>
      <c r="AD29" s="944"/>
      <c r="AF29" s="8"/>
      <c r="AH29" s="212"/>
      <c r="AI29" s="212"/>
      <c r="AJ29" s="212"/>
      <c r="AK29" s="212"/>
      <c r="AL29" s="212"/>
      <c r="AM29" s="212"/>
      <c r="AN29" s="212"/>
      <c r="AO29" s="212"/>
      <c r="AP29" s="218"/>
      <c r="AQ29" s="218"/>
      <c r="AR29" s="235"/>
      <c r="AS29" s="219"/>
      <c r="AT29" s="219"/>
      <c r="AU29" s="219"/>
      <c r="AV29" s="219"/>
      <c r="AW29" s="219"/>
      <c r="AX29" s="219"/>
      <c r="AY29" s="219"/>
      <c r="AZ29" s="219"/>
      <c r="BA29" s="219"/>
      <c r="BB29" s="219"/>
      <c r="BC29" s="219"/>
      <c r="BD29" s="220"/>
      <c r="BE29" s="220"/>
      <c r="BF29" s="220"/>
      <c r="BG29" s="8"/>
      <c r="BH29" s="8"/>
      <c r="BI29" s="8"/>
      <c r="BJ29" s="8"/>
      <c r="BK29" s="8"/>
    </row>
    <row r="30" spans="3:63" ht="15" customHeight="1">
      <c r="C30" s="78"/>
      <c r="D30" s="94"/>
      <c r="E30" s="931" t="s">
        <v>348</v>
      </c>
      <c r="F30" s="931"/>
      <c r="G30" s="931"/>
      <c r="H30" s="931"/>
      <c r="I30" s="931"/>
      <c r="J30" s="932"/>
      <c r="K30" s="190"/>
      <c r="L30" s="261" t="str">
        <f>IF(OR(M30="●",M31="●",M32="●",M33="●",M34="●",M35="●",M36="●"),"★","☆")</f>
        <v>☆</v>
      </c>
      <c r="M30" s="224" t="s">
        <v>249</v>
      </c>
      <c r="N30" s="1040" t="s">
        <v>341</v>
      </c>
      <c r="O30" s="1040"/>
      <c r="P30" s="1040"/>
      <c r="Q30" s="1040"/>
      <c r="R30" s="1040"/>
      <c r="S30" s="1040"/>
      <c r="T30" s="1040"/>
      <c r="U30" s="1040"/>
      <c r="V30" s="1040"/>
      <c r="W30" s="1040"/>
      <c r="X30" s="1040"/>
      <c r="Y30" s="1040"/>
      <c r="Z30" s="1040"/>
      <c r="AA30" s="1040"/>
      <c r="AB30" s="1040"/>
      <c r="AC30" s="1040"/>
      <c r="AD30" s="1041"/>
      <c r="AF30" s="8"/>
      <c r="AH30" s="1020" t="s">
        <v>338</v>
      </c>
      <c r="AI30" s="1021"/>
      <c r="AJ30" s="1021"/>
      <c r="AK30" s="1021"/>
      <c r="AL30" s="1021"/>
      <c r="AM30" s="1021"/>
      <c r="AN30" s="1021"/>
      <c r="AO30" s="1022"/>
      <c r="AP30" s="349" t="str">
        <f>IF(AQ30="●","■","□")</f>
        <v>□</v>
      </c>
      <c r="AQ30" s="230" t="s">
        <v>249</v>
      </c>
      <c r="AR30" s="351" t="s">
        <v>339</v>
      </c>
      <c r="AS30" s="352"/>
      <c r="AT30" s="352"/>
      <c r="AU30" s="352"/>
      <c r="AV30" s="352"/>
      <c r="AW30" s="352"/>
      <c r="AX30" s="352"/>
      <c r="AY30" s="352"/>
      <c r="AZ30" s="352"/>
      <c r="BA30" s="352"/>
      <c r="BB30" s="352"/>
      <c r="BC30" s="352"/>
      <c r="BD30" s="352"/>
      <c r="BE30" s="352"/>
      <c r="BF30" s="352"/>
      <c r="BG30" s="352"/>
      <c r="BH30" s="352"/>
      <c r="BI30" s="352"/>
      <c r="BJ30" s="352"/>
      <c r="BK30" s="353"/>
    </row>
    <row r="31" spans="3:63" ht="15" customHeight="1" thickBot="1">
      <c r="C31" s="80"/>
      <c r="D31" s="81"/>
      <c r="E31" s="931"/>
      <c r="F31" s="931"/>
      <c r="G31" s="931"/>
      <c r="H31" s="931"/>
      <c r="I31" s="931"/>
      <c r="J31" s="932"/>
      <c r="K31" s="190"/>
      <c r="L31" s="194"/>
      <c r="M31" s="225" t="s">
        <v>249</v>
      </c>
      <c r="N31" s="974" t="s">
        <v>579</v>
      </c>
      <c r="O31" s="974"/>
      <c r="P31" s="974"/>
      <c r="Q31" s="974"/>
      <c r="R31" s="974"/>
      <c r="S31" s="974"/>
      <c r="T31" s="974"/>
      <c r="U31" s="974"/>
      <c r="V31" s="974"/>
      <c r="W31" s="974"/>
      <c r="X31" s="974"/>
      <c r="Y31" s="974"/>
      <c r="Z31" s="974"/>
      <c r="AA31" s="974"/>
      <c r="AB31" s="974"/>
      <c r="AC31" s="974"/>
      <c r="AD31" s="975"/>
      <c r="AF31" s="8"/>
      <c r="AH31" s="1023"/>
      <c r="AI31" s="956"/>
      <c r="AJ31" s="956"/>
      <c r="AK31" s="956"/>
      <c r="AL31" s="956"/>
      <c r="AM31" s="956"/>
      <c r="AN31" s="956"/>
      <c r="AO31" s="957"/>
      <c r="AP31" s="354"/>
      <c r="AQ31" s="221"/>
      <c r="AR31" s="1025"/>
      <c r="AS31" s="1026"/>
      <c r="AT31" s="1026"/>
      <c r="AU31" s="1026"/>
      <c r="AV31" s="1026"/>
      <c r="AW31" s="1026"/>
      <c r="AX31" s="1026"/>
      <c r="AY31" s="1026"/>
      <c r="AZ31" s="1026"/>
      <c r="BA31" s="1026"/>
      <c r="BB31" s="1026"/>
      <c r="BC31" s="1026"/>
      <c r="BD31" s="1026"/>
      <c r="BE31" s="1026"/>
      <c r="BF31" s="1026"/>
      <c r="BG31" s="1026"/>
      <c r="BH31" s="1026"/>
      <c r="BI31" s="1026"/>
      <c r="BJ31" s="1026"/>
      <c r="BK31" s="1027"/>
    </row>
    <row r="32" spans="3:63" ht="15" customHeight="1">
      <c r="C32" s="80"/>
      <c r="D32" s="15"/>
      <c r="E32" s="931"/>
      <c r="F32" s="931"/>
      <c r="G32" s="931"/>
      <c r="H32" s="931"/>
      <c r="I32" s="931"/>
      <c r="J32" s="932"/>
      <c r="K32" s="190"/>
      <c r="L32" s="194"/>
      <c r="M32" s="225" t="s">
        <v>249</v>
      </c>
      <c r="N32" s="974" t="s">
        <v>303</v>
      </c>
      <c r="O32" s="974"/>
      <c r="P32" s="974"/>
      <c r="Q32" s="974"/>
      <c r="R32" s="974"/>
      <c r="S32" s="974"/>
      <c r="T32" s="974"/>
      <c r="U32" s="974"/>
      <c r="V32" s="974"/>
      <c r="W32" s="974"/>
      <c r="X32" s="974"/>
      <c r="Y32" s="974"/>
      <c r="Z32" s="974"/>
      <c r="AA32" s="974"/>
      <c r="AB32" s="974"/>
      <c r="AC32" s="974"/>
      <c r="AD32" s="975"/>
      <c r="AF32" s="8"/>
      <c r="AH32" s="79"/>
      <c r="AI32" s="79"/>
      <c r="AJ32" s="79"/>
      <c r="AK32" s="79"/>
      <c r="AL32" s="79"/>
      <c r="AM32" s="79"/>
      <c r="AN32" s="79"/>
      <c r="AO32" s="79"/>
      <c r="AP32" s="223"/>
      <c r="AQ32" s="8"/>
      <c r="AR32" s="188"/>
      <c r="AS32" s="188"/>
      <c r="AT32" s="188"/>
      <c r="AU32" s="188"/>
      <c r="AV32" s="188"/>
      <c r="AW32" s="188"/>
      <c r="AX32" s="188"/>
      <c r="AY32" s="188"/>
      <c r="AZ32" s="188"/>
      <c r="BA32" s="188"/>
      <c r="BB32" s="188"/>
      <c r="BC32" s="188"/>
      <c r="BD32" s="188"/>
      <c r="BE32" s="188"/>
      <c r="BF32" s="188"/>
      <c r="BG32" s="188"/>
      <c r="BH32" s="188"/>
      <c r="BI32" s="188"/>
      <c r="BJ32" s="188"/>
      <c r="BK32" s="188"/>
    </row>
    <row r="33" spans="3:63" ht="15" customHeight="1" thickBot="1">
      <c r="C33" s="80"/>
      <c r="D33" s="15"/>
      <c r="E33" s="198"/>
      <c r="F33" s="198"/>
      <c r="G33" s="198"/>
      <c r="H33" s="198"/>
      <c r="I33" s="198"/>
      <c r="J33" s="199"/>
      <c r="K33" s="190"/>
      <c r="L33" s="194"/>
      <c r="M33" s="225" t="s">
        <v>328</v>
      </c>
      <c r="N33" s="974" t="s">
        <v>304</v>
      </c>
      <c r="O33" s="974"/>
      <c r="P33" s="974"/>
      <c r="Q33" s="974"/>
      <c r="R33" s="974"/>
      <c r="S33" s="974"/>
      <c r="T33" s="974"/>
      <c r="U33" s="974"/>
      <c r="V33" s="974"/>
      <c r="W33" s="974"/>
      <c r="X33" s="974"/>
      <c r="Y33" s="974"/>
      <c r="Z33" s="974"/>
      <c r="AA33" s="974"/>
      <c r="AB33" s="974"/>
      <c r="AC33" s="974"/>
      <c r="AD33" s="975"/>
      <c r="AF33" s="8"/>
      <c r="AG33" s="1" t="s">
        <v>704</v>
      </c>
      <c r="AN33" s="77" t="str">
        <f>IF(AP34="■",IF(AP36="■","●：","○"),"○：")</f>
        <v>○：</v>
      </c>
      <c r="AO33" s="1" t="s">
        <v>577</v>
      </c>
      <c r="AT33" s="8"/>
      <c r="AU33" s="8"/>
      <c r="AV33" s="8"/>
      <c r="AW33" s="8"/>
      <c r="AX33" s="8"/>
      <c r="AY33" s="8"/>
      <c r="AZ33" s="8"/>
      <c r="BA33" s="8"/>
      <c r="BB33" s="8"/>
      <c r="BC33" s="8"/>
      <c r="BD33" s="8"/>
      <c r="BE33" s="8"/>
      <c r="BF33" s="8"/>
      <c r="BG33" s="8"/>
      <c r="BH33" s="8"/>
      <c r="BI33" s="8"/>
      <c r="BJ33" s="8"/>
      <c r="BK33" s="8"/>
    </row>
    <row r="34" spans="3:63" ht="15" customHeight="1">
      <c r="C34" s="80"/>
      <c r="D34" s="15"/>
      <c r="E34" s="198"/>
      <c r="F34" s="198"/>
      <c r="G34" s="198"/>
      <c r="H34" s="198"/>
      <c r="I34" s="198"/>
      <c r="J34" s="199"/>
      <c r="K34" s="190"/>
      <c r="L34" s="194"/>
      <c r="M34" s="225" t="s">
        <v>249</v>
      </c>
      <c r="N34" s="974" t="s">
        <v>342</v>
      </c>
      <c r="O34" s="974"/>
      <c r="P34" s="974"/>
      <c r="Q34" s="974"/>
      <c r="R34" s="974"/>
      <c r="S34" s="974"/>
      <c r="T34" s="974"/>
      <c r="U34" s="974"/>
      <c r="V34" s="974"/>
      <c r="W34" s="974"/>
      <c r="X34" s="974"/>
      <c r="Y34" s="974"/>
      <c r="Z34" s="974"/>
      <c r="AA34" s="974"/>
      <c r="AB34" s="974"/>
      <c r="AC34" s="974"/>
      <c r="AD34" s="975"/>
      <c r="AF34" s="8"/>
      <c r="AH34" s="58" t="s">
        <v>578</v>
      </c>
      <c r="AI34" s="59"/>
      <c r="AJ34" s="59"/>
      <c r="AK34" s="59"/>
      <c r="AL34" s="59"/>
      <c r="AM34" s="59"/>
      <c r="AN34" s="59"/>
      <c r="AO34" s="408"/>
      <c r="AP34" s="349" t="str">
        <f>IF(AQ34="●",IF(AQ35="●","■","□"),"□")</f>
        <v>□</v>
      </c>
      <c r="AQ34" s="310" t="s">
        <v>249</v>
      </c>
      <c r="AR34" s="75" t="s">
        <v>368</v>
      </c>
      <c r="AS34" s="75"/>
      <c r="AT34" s="75"/>
      <c r="AU34" s="75"/>
      <c r="AV34" s="75"/>
      <c r="AW34" s="75"/>
      <c r="AX34" s="74" t="s">
        <v>365</v>
      </c>
      <c r="AY34" s="348"/>
      <c r="AZ34" s="348"/>
      <c r="BA34" s="348"/>
      <c r="BB34" s="75" t="s">
        <v>369</v>
      </c>
      <c r="BC34" s="75"/>
      <c r="BD34" s="75"/>
      <c r="BE34" s="75"/>
      <c r="BF34" s="75"/>
      <c r="BG34" s="75"/>
      <c r="BH34" s="75"/>
      <c r="BI34" s="75"/>
      <c r="BJ34" s="75"/>
      <c r="BK34" s="76"/>
    </row>
    <row r="35" spans="3:63" ht="15" customHeight="1">
      <c r="C35" s="80"/>
      <c r="D35" s="15"/>
      <c r="E35" s="198"/>
      <c r="F35" s="198"/>
      <c r="G35" s="198"/>
      <c r="H35" s="198"/>
      <c r="I35" s="198"/>
      <c r="J35" s="199"/>
      <c r="K35" s="190"/>
      <c r="L35" s="194"/>
      <c r="M35" s="225" t="s">
        <v>249</v>
      </c>
      <c r="N35" s="974" t="s">
        <v>305</v>
      </c>
      <c r="O35" s="974"/>
      <c r="P35" s="974"/>
      <c r="Q35" s="974"/>
      <c r="R35" s="974"/>
      <c r="S35" s="974"/>
      <c r="T35" s="974"/>
      <c r="U35" s="974"/>
      <c r="V35" s="974"/>
      <c r="W35" s="974"/>
      <c r="X35" s="974"/>
      <c r="Y35" s="974"/>
      <c r="Z35" s="974"/>
      <c r="AA35" s="974"/>
      <c r="AB35" s="974"/>
      <c r="AC35" s="974"/>
      <c r="AD35" s="975"/>
      <c r="AF35" s="8"/>
      <c r="AH35" s="154"/>
      <c r="AI35" s="311"/>
      <c r="AJ35" s="311"/>
      <c r="AK35" s="311"/>
      <c r="AL35" s="311"/>
      <c r="AM35" s="311"/>
      <c r="AN35" s="311"/>
      <c r="AO35" s="312"/>
      <c r="AP35" s="350"/>
      <c r="AQ35" s="232" t="s">
        <v>249</v>
      </c>
      <c r="AR35" s="265" t="s">
        <v>370</v>
      </c>
      <c r="AS35" s="265"/>
      <c r="AT35" s="265"/>
      <c r="AU35" s="265"/>
      <c r="AV35" s="265"/>
      <c r="AW35" s="265"/>
      <c r="AX35" s="72" t="s">
        <v>365</v>
      </c>
      <c r="AY35" s="346"/>
      <c r="AZ35" s="346"/>
      <c r="BA35" s="346"/>
      <c r="BB35" s="265" t="s">
        <v>371</v>
      </c>
      <c r="BC35" s="265"/>
      <c r="BD35" s="265"/>
      <c r="BE35" s="265"/>
      <c r="BF35" s="265"/>
      <c r="BG35" s="265"/>
      <c r="BH35" s="265"/>
      <c r="BI35" s="265"/>
      <c r="BJ35" s="265"/>
      <c r="BK35" s="266"/>
    </row>
    <row r="36" spans="3:63" ht="15" customHeight="1" thickBot="1">
      <c r="C36" s="242"/>
      <c r="D36" s="91"/>
      <c r="E36" s="243"/>
      <c r="F36" s="243"/>
      <c r="G36" s="243"/>
      <c r="H36" s="243"/>
      <c r="I36" s="243"/>
      <c r="J36" s="244"/>
      <c r="K36" s="207"/>
      <c r="L36" s="245"/>
      <c r="M36" s="246" t="s">
        <v>249</v>
      </c>
      <c r="N36" s="97" t="s">
        <v>343</v>
      </c>
      <c r="O36" s="97"/>
      <c r="P36" s="97"/>
      <c r="Q36" s="97"/>
      <c r="R36" s="97"/>
      <c r="S36" s="97"/>
      <c r="T36" s="97"/>
      <c r="U36" s="97"/>
      <c r="V36" s="97"/>
      <c r="W36" s="97"/>
      <c r="X36" s="97"/>
      <c r="Y36" s="97"/>
      <c r="Z36" s="97"/>
      <c r="AA36" s="97"/>
      <c r="AB36" s="97"/>
      <c r="AC36" s="97"/>
      <c r="AD36" s="247"/>
      <c r="AF36" s="8"/>
      <c r="AG36" s="8"/>
      <c r="AH36" s="60" t="s">
        <v>580</v>
      </c>
      <c r="AI36" s="243"/>
      <c r="AJ36" s="243"/>
      <c r="AK36" s="243"/>
      <c r="AL36" s="243"/>
      <c r="AM36" s="243"/>
      <c r="AN36" s="243"/>
      <c r="AO36" s="244"/>
      <c r="AP36" s="214" t="str">
        <f>IF(AQ36="●","■","□")</f>
        <v>□</v>
      </c>
      <c r="AQ36" s="313" t="s">
        <v>249</v>
      </c>
      <c r="AR36" s="61" t="s">
        <v>372</v>
      </c>
      <c r="AS36" s="61"/>
      <c r="AT36" s="61"/>
      <c r="AU36" s="61"/>
      <c r="AV36" s="61"/>
      <c r="AW36" s="61"/>
      <c r="AX36" s="61"/>
      <c r="AY36" s="61"/>
      <c r="AZ36" s="61"/>
      <c r="BA36" s="61"/>
      <c r="BB36" s="61"/>
      <c r="BC36" s="61"/>
      <c r="BD36" s="61"/>
      <c r="BE36" s="61"/>
      <c r="BF36" s="61"/>
      <c r="BG36" s="61"/>
      <c r="BH36" s="61"/>
      <c r="BI36" s="61"/>
      <c r="BJ36" s="61"/>
      <c r="BK36" s="62"/>
    </row>
    <row r="37" spans="3:49" ht="15" customHeight="1">
      <c r="C37" s="236"/>
      <c r="D37" s="237"/>
      <c r="E37" s="238"/>
      <c r="F37" s="239"/>
      <c r="G37" s="239"/>
      <c r="H37" s="239"/>
      <c r="I37" s="239"/>
      <c r="J37" s="239"/>
      <c r="K37" s="240"/>
      <c r="L37" s="240"/>
      <c r="M37" s="241"/>
      <c r="N37" s="241"/>
      <c r="O37" s="241"/>
      <c r="P37" s="241"/>
      <c r="Q37" s="241"/>
      <c r="R37" s="241"/>
      <c r="S37" s="241"/>
      <c r="T37" s="241"/>
      <c r="U37" s="241"/>
      <c r="V37" s="241"/>
      <c r="W37" s="241"/>
      <c r="X37" s="241"/>
      <c r="Y37" s="241"/>
      <c r="Z37" s="241"/>
      <c r="AA37" s="241"/>
      <c r="AB37" s="241"/>
      <c r="AC37" s="241"/>
      <c r="AD37" s="241"/>
      <c r="AF37" s="8"/>
      <c r="AI37" s="308" t="s">
        <v>581</v>
      </c>
      <c r="AV37" s="8"/>
      <c r="AW37" s="8"/>
    </row>
    <row r="38" spans="5:63" ht="15" customHeight="1" thickBot="1">
      <c r="E38" s="183"/>
      <c r="AF38" s="8"/>
      <c r="AG38" s="8" t="s">
        <v>458</v>
      </c>
      <c r="AI38" s="8"/>
      <c r="AJ38" s="8"/>
      <c r="AK38" s="8"/>
      <c r="AL38" s="8"/>
      <c r="AM38" s="8"/>
      <c r="AN38" s="8"/>
      <c r="AO38" s="8"/>
      <c r="AP38" s="8"/>
      <c r="AQ38" s="8"/>
      <c r="AR38" s="8"/>
      <c r="AS38" s="8"/>
      <c r="AT38" s="8"/>
      <c r="AU38" s="61"/>
      <c r="AV38" s="61"/>
      <c r="AW38" s="8"/>
      <c r="AX38" s="8"/>
      <c r="AY38" s="8"/>
      <c r="AZ38" s="8"/>
      <c r="BA38" s="8"/>
      <c r="BF38" s="8"/>
      <c r="BG38" s="8"/>
      <c r="BH38" s="8"/>
      <c r="BI38" s="8"/>
      <c r="BJ38" s="8"/>
      <c r="BK38" s="8"/>
    </row>
    <row r="39" spans="32:63" ht="17.25" customHeight="1">
      <c r="AF39" s="8"/>
      <c r="AH39" s="95" t="s">
        <v>373</v>
      </c>
      <c r="AI39" s="341" t="s">
        <v>374</v>
      </c>
      <c r="AJ39" s="341"/>
      <c r="AK39" s="341"/>
      <c r="AL39" s="341"/>
      <c r="AM39" s="341"/>
      <c r="AN39" s="341"/>
      <c r="AO39" s="341"/>
      <c r="AP39" s="341"/>
      <c r="AQ39" s="341"/>
      <c r="AR39" s="341"/>
      <c r="AS39" s="341"/>
      <c r="AT39" s="341"/>
      <c r="AU39" s="341"/>
      <c r="AV39" s="341"/>
      <c r="AW39" s="341"/>
      <c r="AX39" s="341"/>
      <c r="AY39" s="341"/>
      <c r="AZ39" s="341"/>
      <c r="BA39" s="341"/>
      <c r="BB39" s="341"/>
      <c r="BC39" s="341" t="s">
        <v>375</v>
      </c>
      <c r="BD39" s="341"/>
      <c r="BE39" s="341"/>
      <c r="BF39" s="341"/>
      <c r="BG39" s="341"/>
      <c r="BH39" s="341"/>
      <c r="BI39" s="341"/>
      <c r="BJ39" s="341"/>
      <c r="BK39" s="342"/>
    </row>
    <row r="40" spans="33:63" ht="15" customHeight="1">
      <c r="AG40" s="8"/>
      <c r="AH40" s="96" t="s">
        <v>344</v>
      </c>
      <c r="AI40" s="56" t="s">
        <v>306</v>
      </c>
      <c r="AJ40" s="56"/>
      <c r="AK40" s="56"/>
      <c r="AL40" s="56"/>
      <c r="AM40" s="56"/>
      <c r="AN40" s="56"/>
      <c r="AO40" s="56"/>
      <c r="AP40" s="56"/>
      <c r="AQ40" s="56"/>
      <c r="AR40" s="56"/>
      <c r="AS40" s="56"/>
      <c r="AT40" s="56"/>
      <c r="AU40" s="56"/>
      <c r="AV40" s="56"/>
      <c r="AW40" s="56"/>
      <c r="AX40" s="56"/>
      <c r="AY40" s="56"/>
      <c r="AZ40" s="56"/>
      <c r="BA40" s="56"/>
      <c r="BB40" s="56"/>
      <c r="BC40" s="56" t="s">
        <v>345</v>
      </c>
      <c r="BD40" s="56"/>
      <c r="BE40" s="56"/>
      <c r="BF40" s="56"/>
      <c r="BG40" s="56"/>
      <c r="BH40" s="56"/>
      <c r="BI40" s="56"/>
      <c r="BJ40" s="56"/>
      <c r="BK40" s="347"/>
    </row>
    <row r="41" spans="34:63" ht="15" customHeight="1" thickBot="1">
      <c r="AH41" s="98" t="s">
        <v>376</v>
      </c>
      <c r="AI41" s="343" t="s">
        <v>377</v>
      </c>
      <c r="AJ41" s="343"/>
      <c r="AK41" s="343"/>
      <c r="AL41" s="343"/>
      <c r="AM41" s="343"/>
      <c r="AN41" s="343"/>
      <c r="AO41" s="343"/>
      <c r="AP41" s="343"/>
      <c r="AQ41" s="343"/>
      <c r="AR41" s="343"/>
      <c r="AS41" s="343"/>
      <c r="AT41" s="343"/>
      <c r="AU41" s="343"/>
      <c r="AV41" s="343"/>
      <c r="AW41" s="343"/>
      <c r="AX41" s="343"/>
      <c r="AY41" s="343"/>
      <c r="AZ41" s="343"/>
      <c r="BA41" s="343"/>
      <c r="BB41" s="343"/>
      <c r="BC41" s="343" t="s">
        <v>345</v>
      </c>
      <c r="BD41" s="343"/>
      <c r="BE41" s="343"/>
      <c r="BF41" s="343"/>
      <c r="BG41" s="343"/>
      <c r="BH41" s="343"/>
      <c r="BI41" s="343"/>
      <c r="BJ41" s="343"/>
      <c r="BK41" s="344"/>
    </row>
    <row r="42" ht="15" customHeight="1">
      <c r="C42" s="1" t="s">
        <v>425</v>
      </c>
    </row>
    <row r="43" ht="15" customHeight="1">
      <c r="D43" s="1" t="s">
        <v>426</v>
      </c>
    </row>
  </sheetData>
  <sheetProtection/>
  <mergeCells count="84">
    <mergeCell ref="AR27:BK27"/>
    <mergeCell ref="AR26:BK26"/>
    <mergeCell ref="C6:J7"/>
    <mergeCell ref="AT11:BB11"/>
    <mergeCell ref="BA16:BB16"/>
    <mergeCell ref="V16:X16"/>
    <mergeCell ref="T6:V7"/>
    <mergeCell ref="W6:AD7"/>
    <mergeCell ref="AS6:BK6"/>
    <mergeCell ref="AT7:BK7"/>
    <mergeCell ref="BD16:BK16"/>
    <mergeCell ref="AU16:AY16"/>
    <mergeCell ref="AH6:AO6"/>
    <mergeCell ref="AI7:AO7"/>
    <mergeCell ref="M15:S15"/>
    <mergeCell ref="AB15:AD15"/>
    <mergeCell ref="V15:X15"/>
    <mergeCell ref="U20:X20"/>
    <mergeCell ref="L12:AD14"/>
    <mergeCell ref="AJ9:AO11"/>
    <mergeCell ref="C28:J28"/>
    <mergeCell ref="O19:T19"/>
    <mergeCell ref="O18:T18"/>
    <mergeCell ref="U22:X22"/>
    <mergeCell ref="P21:T21"/>
    <mergeCell ref="AB16:AD16"/>
    <mergeCell ref="P22:T22"/>
    <mergeCell ref="N30:AD30"/>
    <mergeCell ref="AI26:AO26"/>
    <mergeCell ref="N32:AD32"/>
    <mergeCell ref="AH27:AO28"/>
    <mergeCell ref="N31:AD31"/>
    <mergeCell ref="W29:Y29"/>
    <mergeCell ref="Z29:AD29"/>
    <mergeCell ref="N35:AD35"/>
    <mergeCell ref="A1:D1"/>
    <mergeCell ref="N6:S7"/>
    <mergeCell ref="K6:M7"/>
    <mergeCell ref="C11:J11"/>
    <mergeCell ref="P23:T23"/>
    <mergeCell ref="N33:AD33"/>
    <mergeCell ref="E30:J32"/>
    <mergeCell ref="E20:J24"/>
    <mergeCell ref="M28:AD28"/>
    <mergeCell ref="N34:AD34"/>
    <mergeCell ref="Y11:Z11"/>
    <mergeCell ref="U23:X23"/>
    <mergeCell ref="V11:X11"/>
    <mergeCell ref="U19:X19"/>
    <mergeCell ref="P20:T20"/>
    <mergeCell ref="Y16:Z16"/>
    <mergeCell ref="M29:U29"/>
    <mergeCell ref="U21:X21"/>
    <mergeCell ref="U18:X18"/>
    <mergeCell ref="AU18:AY18"/>
    <mergeCell ref="BA18:BB18"/>
    <mergeCell ref="AR31:BK31"/>
    <mergeCell ref="E13:J15"/>
    <mergeCell ref="AU8:BK8"/>
    <mergeCell ref="BG11:BK11"/>
    <mergeCell ref="AU10:BK10"/>
    <mergeCell ref="AU9:BK9"/>
    <mergeCell ref="BD11:BF11"/>
    <mergeCell ref="AH25:AO25"/>
    <mergeCell ref="BA20:BB20"/>
    <mergeCell ref="BD20:BK20"/>
    <mergeCell ref="AH30:AO31"/>
    <mergeCell ref="BD13:BF13"/>
    <mergeCell ref="BG13:BK13"/>
    <mergeCell ref="BD15:BF15"/>
    <mergeCell ref="BG15:BK15"/>
    <mergeCell ref="AU17:AY17"/>
    <mergeCell ref="BA17:BB17"/>
    <mergeCell ref="BD17:BK17"/>
    <mergeCell ref="BD21:BF21"/>
    <mergeCell ref="BG21:BK21"/>
    <mergeCell ref="BD22:BF22"/>
    <mergeCell ref="BG22:BK22"/>
    <mergeCell ref="AS23:BK23"/>
    <mergeCell ref="BD18:BK18"/>
    <mergeCell ref="AU19:AY19"/>
    <mergeCell ref="BA19:BB19"/>
    <mergeCell ref="BD19:BK19"/>
    <mergeCell ref="AU20:AY20"/>
  </mergeCells>
  <printOptions/>
  <pageMargins left="0.41" right="0.4" top="0.46" bottom="0.4724409448818898" header="0.46" footer="0.4724409448818898"/>
  <pageSetup fitToHeight="1" fitToWidth="1" horizontalDpi="400" verticalDpi="4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ㅤ</cp:lastModifiedBy>
  <cp:lastPrinted>2023-09-28T07:39:26Z</cp:lastPrinted>
  <dcterms:created xsi:type="dcterms:W3CDTF">2000-12-21T06:11:42Z</dcterms:created>
  <dcterms:modified xsi:type="dcterms:W3CDTF">2023-12-05T02:27:44Z</dcterms:modified>
  <cp:category/>
  <cp:version/>
  <cp:contentType/>
  <cp:contentStatus/>
</cp:coreProperties>
</file>